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4.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6.xml" ContentType="application/vnd.openxmlformats-officedocument.spreadsheetml.comments+xml"/>
  <Override PartName="/xl/drawings/drawing9.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drawings/drawing10.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11.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omments7.xml" ContentType="application/vnd.openxmlformats-officedocument.spreadsheetml.comments+xml"/>
  <Override PartName="/xl/drawings/drawing12.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drawings/drawing15.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6.xml" ContentType="application/vnd.openxmlformats-officedocument.drawing+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drawings/drawing17.xml" ContentType="application/vnd.openxmlformats-officedocument.drawing+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drawings/drawing18.xml" ContentType="application/vnd.openxmlformats-officedocument.drawing+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omments15.xml" ContentType="application/vnd.openxmlformats-officedocument.spreadsheetml.comments+xml"/>
  <Override PartName="/xl/drawings/drawing19.xml" ContentType="application/vnd.openxmlformats-officedocument.drawing+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drawings/drawing20.xml" ContentType="application/vnd.openxmlformats-officedocument.drawing+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drawings/drawing21.xml" ContentType="application/vnd.openxmlformats-officedocument.drawing+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drawings/drawing22.xml" ContentType="application/vnd.openxmlformats-officedocument.drawing+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drawings/drawing23.xml" ContentType="application/vnd.openxmlformats-officedocument.drawing+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drawings/drawing24.xml" ContentType="application/vnd.openxmlformats-officedocument.drawing+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omments16.xml" ContentType="application/vnd.openxmlformats-officedocument.spreadsheetml.comments+xml"/>
  <Override PartName="/xl/drawings/drawing25.xml" ContentType="application/vnd.openxmlformats-officedocument.drawing+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drawings/drawing26.xml" ContentType="application/vnd.openxmlformats-officedocument.drawing+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drawings/drawing27.xml" ContentType="application/vnd.openxmlformats-officedocument.drawing+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drawings/drawing28.xml" ContentType="application/vnd.openxmlformats-officedocument.drawing+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omments17.xml" ContentType="application/vnd.openxmlformats-officedocument.spreadsheetml.comments+xml"/>
  <Override PartName="/xl/drawings/drawing29.xml" ContentType="application/vnd.openxmlformats-officedocument.drawing+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omments18.xml" ContentType="application/vnd.openxmlformats-officedocument.spreadsheetml.comments+xml"/>
  <Override PartName="/xl/drawings/drawing30.xml" ContentType="application/vnd.openxmlformats-officedocument.drawing+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adsv\共有\教育・保育係\203_調書、事前提出資料\01_施設監査の調書（地域型保育事業のみ）\★確定版）事業者送付用\Hp掲載データ\"/>
    </mc:Choice>
  </mc:AlternateContent>
  <xr:revisionPtr revIDLastSave="0" documentId="13_ncr:1_{8EE1BC60-F2A0-4F69-9699-E57BCEABF5F5}" xr6:coauthVersionLast="47" xr6:coauthVersionMax="47" xr10:uidLastSave="{00000000-0000-0000-0000-000000000000}"/>
  <bookViews>
    <workbookView xWindow="-120" yWindow="-120" windowWidth="29040" windowHeight="15840" tabRatio="813" firstSheet="1" activeTab="1" xr2:uid="{00000000-000D-0000-FFFF-FFFF00000000}"/>
  </bookViews>
  <sheets>
    <sheet name="No1 (2)" sheetId="154" state="hidden" r:id="rId1"/>
    <sheet name="鑑文" sheetId="259" r:id="rId2"/>
    <sheet name="鑑文 (記載例)" sheetId="260" r:id="rId3"/>
    <sheet name="表紙" sheetId="225" r:id="rId4"/>
    <sheet name="留意事項※印刷不要" sheetId="237" r:id="rId5"/>
    <sheet name="No1" sheetId="156" r:id="rId6"/>
    <sheet name="No2(A型記入例)※印刷不要" sheetId="228" r:id="rId7"/>
    <sheet name="No2(B型記入例)※印刷不要" sheetId="234" r:id="rId8"/>
    <sheet name="No2(※A型のみ記入)" sheetId="229" r:id="rId9"/>
    <sheet name="No2 (※B型のみ記入)" sheetId="235" r:id="rId10"/>
    <sheet name="No3" sheetId="209" r:id="rId11"/>
    <sheet name="No4" sheetId="101" r:id="rId12"/>
    <sheet name="No5" sheetId="212" r:id="rId13"/>
    <sheet name="No6" sheetId="161" r:id="rId14"/>
    <sheet name="No7" sheetId="203" r:id="rId15"/>
    <sheet name="No8" sheetId="210" r:id="rId16"/>
    <sheet name="No9" sheetId="162" r:id="rId17"/>
    <sheet name="No10" sheetId="232" r:id="rId18"/>
    <sheet name="No11(記入例)※印刷不要" sheetId="221" r:id="rId19"/>
    <sheet name="No11" sheetId="165" r:id="rId20"/>
    <sheet name="No12(記入例)※印刷不要" sheetId="222" r:id="rId21"/>
    <sheet name="No12" sheetId="195" r:id="rId22"/>
    <sheet name="No13" sheetId="167" r:id="rId23"/>
    <sheet name="No14" sheetId="168" r:id="rId24"/>
    <sheet name="No15" sheetId="197" r:id="rId25"/>
    <sheet name="No16" sheetId="213" r:id="rId26"/>
    <sheet name="No17" sheetId="214" r:id="rId27"/>
    <sheet name="No18" sheetId="215" r:id="rId28"/>
    <sheet name="No19" sheetId="183" r:id="rId29"/>
    <sheet name="No20" sheetId="173" r:id="rId30"/>
    <sheet name="No21" sheetId="174" r:id="rId31"/>
    <sheet name="No22" sheetId="175" r:id="rId32"/>
    <sheet name="No23" sheetId="176" r:id="rId33"/>
    <sheet name="No24" sheetId="231" r:id="rId34"/>
    <sheet name="No25" sheetId="177" r:id="rId35"/>
    <sheet name="No26" sheetId="255" r:id="rId36"/>
    <sheet name="No27" sheetId="257" r:id="rId37"/>
    <sheet name="No28" sheetId="236" r:id="rId38"/>
  </sheets>
  <definedNames>
    <definedName name="_xlnm.Print_Area" localSheetId="5">'No1'!$A$1:$AK$75</definedName>
    <definedName name="_xlnm.Print_Area" localSheetId="0">'No1 (2)'!$A$1:$AJ$66</definedName>
    <definedName name="_xlnm.Print_Area" localSheetId="17">'No10'!$A$1:$AN$66</definedName>
    <definedName name="_xlnm.Print_Area" localSheetId="19">'No11'!$A$1:$BP$82</definedName>
    <definedName name="_xlnm.Print_Area" localSheetId="18">'No11(記入例)※印刷不要'!$A$1:$BP$41</definedName>
    <definedName name="_xlnm.Print_Area" localSheetId="21">'No12'!$A$1:$BJ$84</definedName>
    <definedName name="_xlnm.Print_Area" localSheetId="20">'No12(記入例)※印刷不要'!$A$1:$BJ$42</definedName>
    <definedName name="_xlnm.Print_Area" localSheetId="22">'No13'!$A$1:$AN$50</definedName>
    <definedName name="_xlnm.Print_Area" localSheetId="23">'No14'!$A$1:$AN$57</definedName>
    <definedName name="_xlnm.Print_Area" localSheetId="24">'No15'!$A$1:$AM$53</definedName>
    <definedName name="_xlnm.Print_Area" localSheetId="25">'No16'!$A$1:$AN$61</definedName>
    <definedName name="_xlnm.Print_Area" localSheetId="26">'No17'!$A$1:$AM$61</definedName>
    <definedName name="_xlnm.Print_Area" localSheetId="27">'No18'!$A$1:$AM$62</definedName>
    <definedName name="_xlnm.Print_Area" localSheetId="28">'No19'!$A$1:$AL$61</definedName>
    <definedName name="_xlnm.Print_Area" localSheetId="9">'No2 (※B型のみ記入)'!$A$1:$AX$81</definedName>
    <definedName name="_xlnm.Print_Area" localSheetId="8">'No2(※A型のみ記入)'!$A$1:$AX$80</definedName>
    <definedName name="_xlnm.Print_Area" localSheetId="6">'No2(A型記入例)※印刷不要'!$A$1:$AX$80</definedName>
    <definedName name="_xlnm.Print_Area" localSheetId="7">'No2(B型記入例)※印刷不要'!$A$1:$AX$81</definedName>
    <definedName name="_xlnm.Print_Area" localSheetId="29">'No20'!$A$1:$AL$61</definedName>
    <definedName name="_xlnm.Print_Area" localSheetId="30">'No21'!$A$1:$AL$62</definedName>
    <definedName name="_xlnm.Print_Area" localSheetId="31">'No22'!$A$1:$AL$61</definedName>
    <definedName name="_xlnm.Print_Area" localSheetId="32">'No23'!$A$1:$AL$62</definedName>
    <definedName name="_xlnm.Print_Area" localSheetId="33">'No24'!$A$1:$AL$63</definedName>
    <definedName name="_xlnm.Print_Area" localSheetId="34">'No25'!$A$1:$AL$62</definedName>
    <definedName name="_xlnm.Print_Area" localSheetId="35">'No26'!$A$1:$AM$60</definedName>
    <definedName name="_xlnm.Print_Area" localSheetId="36">'No27'!$A$1:$AL$63</definedName>
    <definedName name="_xlnm.Print_Area" localSheetId="37">'No28'!$A$1:$AL$60</definedName>
    <definedName name="_xlnm.Print_Area" localSheetId="10">'No3'!$A$1:$AR$58</definedName>
    <definedName name="_xlnm.Print_Area" localSheetId="11">'No4'!$A$1:$AL$66</definedName>
    <definedName name="_xlnm.Print_Area" localSheetId="12">'No5'!$A$1:$AM$58</definedName>
    <definedName name="_xlnm.Print_Area" localSheetId="13">'No6'!$A$1:$AM$61</definedName>
    <definedName name="_xlnm.Print_Area" localSheetId="14">'No7'!$A$1:$AO$63</definedName>
    <definedName name="_xlnm.Print_Area" localSheetId="15">'No8'!$A$1:$AR$43</definedName>
    <definedName name="_xlnm.Print_Area" localSheetId="16">'No9'!$A$1:$AN$62</definedName>
    <definedName name="_xlnm.Print_Area" localSheetId="3">表紙!$A$1:$AJ$38</definedName>
    <definedName name="_xlnm.Print_Area" localSheetId="4">留意事項※印刷不要!$A$1:$M$23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W29" i="222" l="1"/>
  <c r="X17" i="235"/>
  <c r="X17" i="229"/>
  <c r="X17" i="234"/>
  <c r="X17" i="228"/>
  <c r="J27" i="156"/>
  <c r="Z75" i="195" l="1"/>
  <c r="Z74" i="195"/>
  <c r="AB73" i="195"/>
  <c r="AB71" i="195"/>
  <c r="AB70" i="195"/>
  <c r="AB68" i="195"/>
  <c r="AB67" i="195"/>
  <c r="AB65" i="195"/>
  <c r="AB64" i="195"/>
  <c r="AB62" i="195"/>
  <c r="AB61" i="195"/>
  <c r="AB59" i="195"/>
  <c r="AB58" i="195"/>
  <c r="AB56" i="195"/>
  <c r="AB55" i="195"/>
  <c r="BM75" i="195" s="1"/>
  <c r="AB53" i="195"/>
  <c r="BN75" i="195" s="1"/>
  <c r="AB74" i="195" s="1"/>
  <c r="AB31" i="195"/>
  <c r="AB29" i="195"/>
  <c r="AB28" i="195"/>
  <c r="AB26" i="195"/>
  <c r="AB25" i="195"/>
  <c r="AB23" i="195"/>
  <c r="AB22" i="195"/>
  <c r="AB20" i="195"/>
  <c r="AB19" i="195"/>
  <c r="AB17" i="195"/>
  <c r="AB16" i="195"/>
  <c r="AB14" i="195"/>
  <c r="AB13" i="195"/>
  <c r="BM33" i="195" s="1"/>
  <c r="BN32" i="195" s="1"/>
  <c r="AB33" i="195" s="1"/>
  <c r="AB11" i="195"/>
  <c r="BN33" i="195" s="1"/>
  <c r="AB32" i="195" s="1"/>
  <c r="Z33" i="222"/>
  <c r="Z32" i="222"/>
  <c r="AB31" i="222"/>
  <c r="AB29" i="222"/>
  <c r="AB28" i="222"/>
  <c r="AB26" i="222"/>
  <c r="AB25" i="222"/>
  <c r="AB23" i="222"/>
  <c r="AB22" i="222"/>
  <c r="AB20" i="222"/>
  <c r="AB19" i="222"/>
  <c r="AB17" i="222"/>
  <c r="AB16" i="222"/>
  <c r="AB14" i="222"/>
  <c r="AB13" i="222"/>
  <c r="AB11" i="222"/>
  <c r="X74" i="165"/>
  <c r="X73" i="165"/>
  <c r="Z72" i="165"/>
  <c r="Z70" i="165"/>
  <c r="Z69" i="165"/>
  <c r="Z67" i="165"/>
  <c r="Z66" i="165"/>
  <c r="Z64" i="165"/>
  <c r="Z63" i="165"/>
  <c r="Z61" i="165"/>
  <c r="Z60" i="165"/>
  <c r="Z58" i="165"/>
  <c r="BU74" i="165" s="1"/>
  <c r="Z73" i="165" s="1"/>
  <c r="Z57" i="165"/>
  <c r="Z55" i="165"/>
  <c r="Z54" i="165"/>
  <c r="Z52" i="165"/>
  <c r="X33" i="165"/>
  <c r="X32" i="165"/>
  <c r="Z31" i="165"/>
  <c r="Z29" i="165"/>
  <c r="Z28" i="165"/>
  <c r="Z26" i="165"/>
  <c r="Z25" i="165"/>
  <c r="Z23" i="165"/>
  <c r="Z22" i="165"/>
  <c r="Z20" i="165"/>
  <c r="Z19" i="165"/>
  <c r="Z17" i="165"/>
  <c r="Z16" i="165"/>
  <c r="Z14" i="165"/>
  <c r="Z13" i="165"/>
  <c r="Z11" i="165"/>
  <c r="X33" i="221"/>
  <c r="X32" i="221"/>
  <c r="BU33" i="221"/>
  <c r="Z32" i="221" s="1"/>
  <c r="Z31" i="221"/>
  <c r="Z29" i="221"/>
  <c r="Z28" i="221"/>
  <c r="Z26" i="221"/>
  <c r="Z25" i="221"/>
  <c r="Z23" i="221"/>
  <c r="Z22" i="221"/>
  <c r="Z20" i="221"/>
  <c r="Z19" i="221"/>
  <c r="Z17" i="221"/>
  <c r="Z16" i="221"/>
  <c r="Z14" i="221"/>
  <c r="Z13" i="221"/>
  <c r="BT33" i="221" s="1"/>
  <c r="BU32" i="221" s="1"/>
  <c r="Z11" i="221"/>
  <c r="AZ41" i="210"/>
  <c r="BA41" i="210"/>
  <c r="BB41" i="210"/>
  <c r="BC41" i="210"/>
  <c r="BN74" i="195" l="1"/>
  <c r="AB75" i="195" s="1"/>
  <c r="BM74" i="195"/>
  <c r="BU33" i="165"/>
  <c r="Z32" i="165" s="1"/>
  <c r="BT33" i="165"/>
  <c r="BU32" i="165" s="1"/>
  <c r="Z33" i="165" s="1"/>
  <c r="BT74" i="165"/>
  <c r="BN33" i="222"/>
  <c r="AB32" i="222" s="1"/>
  <c r="BM33" i="222"/>
  <c r="BM32" i="195"/>
  <c r="BN32" i="222"/>
  <c r="AB33" i="222" s="1"/>
  <c r="BM32" i="222"/>
  <c r="BU73" i="165"/>
  <c r="Z74" i="165" s="1"/>
  <c r="BT73" i="165"/>
  <c r="BT32" i="221"/>
  <c r="BT32" i="165" l="1"/>
  <c r="Z29" i="210"/>
  <c r="Z30" i="210"/>
  <c r="Z31" i="210"/>
  <c r="Z32" i="210"/>
  <c r="Z33" i="210"/>
  <c r="Z34" i="210"/>
  <c r="Z35" i="210"/>
  <c r="Z36" i="210"/>
  <c r="Z37" i="210"/>
  <c r="Z38" i="210"/>
  <c r="Z39" i="210"/>
  <c r="Z40" i="210"/>
  <c r="Z41" i="210"/>
  <c r="Z28" i="210"/>
  <c r="S43" i="234" l="1"/>
  <c r="AL11" i="235" l="1"/>
  <c r="O62" i="235" l="1"/>
  <c r="Z68" i="235" s="1"/>
  <c r="Z58" i="235"/>
  <c r="BT56" i="235"/>
  <c r="BT49" i="235" s="1"/>
  <c r="BT51" i="235" s="1"/>
  <c r="BP56" i="235"/>
  <c r="BH56" i="235"/>
  <c r="BH49" i="235" s="1"/>
  <c r="BH51" i="235" s="1"/>
  <c r="T45" i="235" s="1"/>
  <c r="BD56" i="235"/>
  <c r="Z56" i="235"/>
  <c r="Z54" i="235"/>
  <c r="Z52" i="235"/>
  <c r="CB6" i="235"/>
  <c r="O62" i="234"/>
  <c r="Z58" i="234"/>
  <c r="BT56" i="234"/>
  <c r="BT49" i="234" s="1"/>
  <c r="BT51" i="234" s="1"/>
  <c r="BP56" i="234"/>
  <c r="BH56" i="234"/>
  <c r="BH49" i="234" s="1"/>
  <c r="BH51" i="234" s="1"/>
  <c r="S45" i="234" s="1"/>
  <c r="BD56" i="234"/>
  <c r="Z56" i="234"/>
  <c r="Z54" i="234"/>
  <c r="Z52" i="234"/>
  <c r="S44" i="234"/>
  <c r="AC43" i="234"/>
  <c r="CB6" i="234"/>
  <c r="U13" i="156"/>
  <c r="U12" i="156"/>
  <c r="U11" i="156"/>
  <c r="U10" i="156"/>
  <c r="Z62" i="234" l="1"/>
  <c r="Z68" i="234" s="1"/>
  <c r="S41" i="234" s="1"/>
  <c r="Y43" i="234" s="1"/>
  <c r="W10" i="156"/>
  <c r="W12" i="156"/>
  <c r="T44" i="235"/>
  <c r="AD43" i="235" s="1"/>
  <c r="T43" i="235"/>
  <c r="AD45" i="235" s="1"/>
  <c r="AG44" i="235"/>
  <c r="Z62" i="235"/>
  <c r="AC45" i="234"/>
  <c r="S42" i="234"/>
  <c r="Y45" i="234" s="1"/>
  <c r="AF44" i="234" s="1"/>
  <c r="AT31" i="212"/>
  <c r="AT32" i="212"/>
  <c r="AT33" i="212"/>
  <c r="AT34" i="212"/>
  <c r="AT35" i="212"/>
  <c r="AT36" i="212"/>
  <c r="AT37" i="212"/>
  <c r="AT38" i="212"/>
  <c r="AU38" i="212"/>
  <c r="AW38" i="212"/>
  <c r="AY38" i="212"/>
  <c r="BA38" i="212"/>
  <c r="BC38" i="212"/>
  <c r="BE38" i="212"/>
  <c r="X38" i="212"/>
  <c r="AU31" i="212"/>
  <c r="AW31" i="212"/>
  <c r="AY31" i="212"/>
  <c r="BA31" i="212"/>
  <c r="BC31" i="212"/>
  <c r="BE31" i="212"/>
  <c r="X31" i="212"/>
  <c r="AP31" i="212" s="1"/>
  <c r="T54" i="213"/>
  <c r="N54" i="213"/>
  <c r="H54" i="213"/>
  <c r="AG42" i="235" l="1"/>
  <c r="T42" i="235"/>
  <c r="Z45" i="235" s="1"/>
  <c r="T41" i="235"/>
  <c r="Z43" i="235" s="1"/>
  <c r="AF42" i="234"/>
  <c r="BG31" i="212"/>
  <c r="BI31" i="212" s="1"/>
  <c r="BG38" i="212"/>
  <c r="BI38" i="212" s="1"/>
  <c r="AG38" i="212" s="1"/>
  <c r="AP38" i="212" s="1"/>
  <c r="AG31" i="212" l="1"/>
  <c r="CS3" i="210"/>
  <c r="AS1" i="210"/>
  <c r="AC41" i="209" l="1"/>
  <c r="I39" i="209"/>
  <c r="AF39" i="209"/>
  <c r="AG40" i="209"/>
  <c r="AG39" i="209"/>
  <c r="V39" i="209"/>
  <c r="T39" i="209"/>
  <c r="R39" i="209"/>
  <c r="P39" i="209"/>
  <c r="L39" i="209"/>
  <c r="N39" i="209"/>
  <c r="V40" i="209"/>
  <c r="T40" i="209"/>
  <c r="R40" i="209"/>
  <c r="P40" i="209"/>
  <c r="N40" i="209"/>
  <c r="L40" i="209"/>
  <c r="AC39" i="209" l="1"/>
  <c r="X39" i="209"/>
  <c r="O62" i="229" l="1"/>
  <c r="Z58" i="229"/>
  <c r="BQ57" i="229"/>
  <c r="BM57" i="229"/>
  <c r="BE57" i="229"/>
  <c r="BE50" i="229" s="1"/>
  <c r="BE52" i="229" s="1"/>
  <c r="S45" i="229" s="1"/>
  <c r="BA57" i="229"/>
  <c r="Z56" i="229"/>
  <c r="Z54" i="229"/>
  <c r="Z52" i="229"/>
  <c r="BQ50" i="229"/>
  <c r="BQ52" i="229" s="1"/>
  <c r="AA11" i="229"/>
  <c r="BY6" i="229"/>
  <c r="S44" i="229" s="1"/>
  <c r="O62" i="228"/>
  <c r="Z58" i="228"/>
  <c r="BQ57" i="228"/>
  <c r="BM57" i="228"/>
  <c r="BE57" i="228"/>
  <c r="BE50" i="228" s="1"/>
  <c r="BE52" i="228" s="1"/>
  <c r="S45" i="228" s="1"/>
  <c r="BA57" i="228"/>
  <c r="Z56" i="228"/>
  <c r="Z54" i="228"/>
  <c r="Z52" i="228"/>
  <c r="BQ50" i="228"/>
  <c r="BQ52" i="228" s="1"/>
  <c r="AA11" i="228"/>
  <c r="BY6" i="228"/>
  <c r="S44" i="228" l="1"/>
  <c r="S43" i="228"/>
  <c r="S43" i="229"/>
  <c r="AC45" i="229" s="1"/>
  <c r="AC43" i="229"/>
  <c r="Z62" i="228"/>
  <c r="Z68" i="228" s="1"/>
  <c r="S41" i="228" s="1"/>
  <c r="AC43" i="228"/>
  <c r="AC45" i="228"/>
  <c r="Z62" i="229"/>
  <c r="Z68" i="229" s="1"/>
  <c r="S41" i="229" s="1"/>
  <c r="Y43" i="229" s="1"/>
  <c r="AH33" i="156"/>
  <c r="AC23" i="156"/>
  <c r="AH23" i="156" s="1"/>
  <c r="Y43" i="228" l="1"/>
  <c r="AF42" i="228"/>
  <c r="S42" i="228"/>
  <c r="S42" i="229"/>
  <c r="Y45" i="229" s="1"/>
  <c r="AF42" i="229"/>
  <c r="AF44" i="229" l="1"/>
  <c r="Y45" i="228"/>
  <c r="AF44" i="228"/>
  <c r="BE43" i="212"/>
  <c r="BE42" i="212"/>
  <c r="BE41" i="212"/>
  <c r="BE40" i="212"/>
  <c r="BE39" i="212"/>
  <c r="BE37" i="212"/>
  <c r="BE36" i="212"/>
  <c r="BE35" i="212"/>
  <c r="BE34" i="212"/>
  <c r="BE33" i="212"/>
  <c r="BE32" i="212"/>
  <c r="BE30" i="212"/>
  <c r="BE29" i="212"/>
  <c r="BE28" i="212"/>
  <c r="BE27" i="212"/>
  <c r="BE26" i="212"/>
  <c r="BE25" i="212"/>
  <c r="BC43" i="212"/>
  <c r="BC42" i="212"/>
  <c r="BC41" i="212"/>
  <c r="BC40" i="212"/>
  <c r="BC39" i="212"/>
  <c r="BC37" i="212"/>
  <c r="BC36" i="212"/>
  <c r="BC35" i="212"/>
  <c r="BC34" i="212"/>
  <c r="BC33" i="212"/>
  <c r="BC32" i="212"/>
  <c r="BC30" i="212"/>
  <c r="BC29" i="212"/>
  <c r="BC28" i="212"/>
  <c r="BC27" i="212"/>
  <c r="BC26" i="212"/>
  <c r="BC25" i="212"/>
  <c r="BA43" i="212"/>
  <c r="BA42" i="212"/>
  <c r="BA41" i="212"/>
  <c r="BA40" i="212"/>
  <c r="BA39" i="212" l="1"/>
  <c r="BA37" i="212"/>
  <c r="BA36" i="212"/>
  <c r="BA35" i="212"/>
  <c r="BA34" i="212"/>
  <c r="BA33" i="212"/>
  <c r="BA32" i="212"/>
  <c r="BA30" i="212"/>
  <c r="BA29" i="212"/>
  <c r="BA28" i="212"/>
  <c r="BA27" i="212"/>
  <c r="BA26" i="212"/>
  <c r="BA25" i="212"/>
  <c r="AY43" i="212"/>
  <c r="AY42" i="212"/>
  <c r="AY41" i="212"/>
  <c r="AY40" i="212"/>
  <c r="AY39" i="212"/>
  <c r="AY37" i="212"/>
  <c r="AW43" i="212"/>
  <c r="AW42" i="212"/>
  <c r="AW41" i="212"/>
  <c r="AW40" i="212"/>
  <c r="AW39" i="212"/>
  <c r="AW37" i="212"/>
  <c r="AT25" i="212"/>
  <c r="AT26" i="212"/>
  <c r="AT27" i="212"/>
  <c r="AT28" i="212"/>
  <c r="AT29" i="212"/>
  <c r="AT30" i="212"/>
  <c r="AT39" i="212"/>
  <c r="AT40" i="212"/>
  <c r="AT41" i="212"/>
  <c r="AT42" i="212"/>
  <c r="AT43" i="212"/>
  <c r="AT24" i="212"/>
  <c r="AU43" i="212"/>
  <c r="AU42" i="212"/>
  <c r="AU41" i="212"/>
  <c r="AU40" i="212"/>
  <c r="AU39" i="212"/>
  <c r="AU37" i="212"/>
  <c r="AY36" i="212"/>
  <c r="AW36" i="212"/>
  <c r="AU36" i="212"/>
  <c r="AY35" i="212"/>
  <c r="AW35" i="212"/>
  <c r="AU35" i="212"/>
  <c r="AY34" i="212"/>
  <c r="AW34" i="212"/>
  <c r="AU34" i="212"/>
  <c r="AY33" i="212"/>
  <c r="AW33" i="212"/>
  <c r="AU33" i="212"/>
  <c r="AY32" i="212"/>
  <c r="AW32" i="212"/>
  <c r="AU32" i="212"/>
  <c r="AY30" i="212"/>
  <c r="AW30" i="212"/>
  <c r="AU30" i="212"/>
  <c r="AY29" i="212"/>
  <c r="AW29" i="212"/>
  <c r="AU29" i="212"/>
  <c r="AY28" i="212"/>
  <c r="AW28" i="212"/>
  <c r="AU28" i="212"/>
  <c r="AY27" i="212"/>
  <c r="AW27" i="212"/>
  <c r="AU27" i="212"/>
  <c r="AY26" i="212"/>
  <c r="AW26" i="212"/>
  <c r="AU26" i="212"/>
  <c r="AY25" i="212"/>
  <c r="AW25" i="212"/>
  <c r="AU25" i="212"/>
  <c r="BE24" i="212"/>
  <c r="BC24" i="212"/>
  <c r="BA24" i="212"/>
  <c r="AY24" i="212"/>
  <c r="AW24" i="212"/>
  <c r="AU24" i="212"/>
  <c r="X33" i="222"/>
  <c r="BC32" i="222"/>
  <c r="AZ32" i="222"/>
  <c r="AF32" i="222"/>
  <c r="AD32" i="222"/>
  <c r="X32" i="222"/>
  <c r="AW26" i="222"/>
  <c r="AW23" i="222"/>
  <c r="AW20" i="222"/>
  <c r="AW17" i="222"/>
  <c r="AW14" i="222"/>
  <c r="AW11" i="222"/>
  <c r="AY55" i="165"/>
  <c r="AY58" i="165"/>
  <c r="AY61" i="165"/>
  <c r="AY64" i="165"/>
  <c r="AY67" i="165"/>
  <c r="AY70" i="165"/>
  <c r="AY52" i="165"/>
  <c r="AY14" i="165"/>
  <c r="AY17" i="165"/>
  <c r="AY20" i="165"/>
  <c r="AY23" i="165"/>
  <c r="AY26" i="165"/>
  <c r="AY29" i="165"/>
  <c r="AY11" i="165"/>
  <c r="AY14" i="221"/>
  <c r="AY17" i="221"/>
  <c r="AY20" i="221"/>
  <c r="AY23" i="221"/>
  <c r="AY26" i="221"/>
  <c r="AY29" i="221"/>
  <c r="AY11" i="221"/>
  <c r="BG24" i="212" l="1"/>
  <c r="BI24" i="212" s="1"/>
  <c r="BG25" i="212"/>
  <c r="BI25" i="212" s="1"/>
  <c r="BG26" i="212"/>
  <c r="BG27" i="212"/>
  <c r="BG28" i="212"/>
  <c r="BG29" i="212"/>
  <c r="BI29" i="212" s="1"/>
  <c r="CG3" i="210" s="1"/>
  <c r="BG30" i="212"/>
  <c r="BG32" i="212"/>
  <c r="BG33" i="212"/>
  <c r="BI33" i="212" s="1"/>
  <c r="DA3" i="210" s="1"/>
  <c r="BG34" i="212"/>
  <c r="BI34" i="212" s="1"/>
  <c r="BG35" i="212"/>
  <c r="BI35" i="212" s="1"/>
  <c r="BG36" i="212"/>
  <c r="BI36" i="212" s="1"/>
  <c r="BG37" i="212"/>
  <c r="BI37" i="212" s="1"/>
  <c r="BG39" i="212"/>
  <c r="BI39" i="212" s="1"/>
  <c r="BG40" i="212"/>
  <c r="BI40" i="212" s="1"/>
  <c r="BG41" i="212"/>
  <c r="BI41" i="212" s="1"/>
  <c r="BG42" i="212"/>
  <c r="BI42" i="212" s="1"/>
  <c r="BG43" i="212"/>
  <c r="BI43" i="212" s="1"/>
  <c r="AW32" i="222"/>
  <c r="V33" i="221"/>
  <c r="BB32" i="221"/>
  <c r="AF32" i="221"/>
  <c r="AB32" i="221"/>
  <c r="V32" i="221"/>
  <c r="AW29" i="195"/>
  <c r="AW26" i="195"/>
  <c r="AW23" i="195"/>
  <c r="AW20" i="195"/>
  <c r="AW17" i="195"/>
  <c r="AW14" i="195"/>
  <c r="AW11" i="195"/>
  <c r="AW71" i="195"/>
  <c r="AW68" i="195"/>
  <c r="AW65" i="195"/>
  <c r="AW62" i="195"/>
  <c r="AW59" i="195"/>
  <c r="AW56" i="195"/>
  <c r="AW53" i="195"/>
  <c r="BC74" i="195"/>
  <c r="AZ74" i="195"/>
  <c r="BB73" i="165"/>
  <c r="AY73" i="165"/>
  <c r="Z33" i="221" l="1"/>
  <c r="BI27" i="212"/>
  <c r="BM3" i="210" s="1"/>
  <c r="BI26" i="212"/>
  <c r="BI3" i="210" s="1"/>
  <c r="BI32" i="212"/>
  <c r="CW3" i="210" s="1"/>
  <c r="BI30" i="212"/>
  <c r="CO3" i="210" s="1"/>
  <c r="BI28" i="212"/>
  <c r="BY3" i="210" s="1"/>
  <c r="BD3" i="210"/>
  <c r="AY32" i="221"/>
  <c r="AW74" i="195"/>
  <c r="AW32" i="195"/>
  <c r="AY32" i="165"/>
  <c r="AZ32" i="195" l="1"/>
  <c r="BC32" i="195"/>
  <c r="BB32" i="165"/>
  <c r="D44" i="165" l="1"/>
  <c r="A44" i="165"/>
  <c r="X75" i="195"/>
  <c r="D45" i="195"/>
  <c r="A45" i="195"/>
  <c r="X74" i="195"/>
  <c r="Z33" i="195"/>
  <c r="Z32" i="195"/>
  <c r="X33" i="195"/>
  <c r="X32" i="195"/>
  <c r="V74" i="165"/>
  <c r="V73" i="165"/>
  <c r="V33" i="165"/>
  <c r="V32" i="165"/>
  <c r="X43" i="212" l="1"/>
  <c r="X42" i="212"/>
  <c r="X41" i="212"/>
  <c r="X40" i="212"/>
  <c r="X39" i="212"/>
  <c r="X37" i="212"/>
  <c r="X36" i="212"/>
  <c r="X35" i="212"/>
  <c r="X34" i="212"/>
  <c r="X33" i="212"/>
  <c r="X32" i="212"/>
  <c r="X30" i="212"/>
  <c r="X29" i="212"/>
  <c r="X28" i="212"/>
  <c r="X27" i="212"/>
  <c r="X26" i="212"/>
  <c r="X25" i="212"/>
  <c r="X24" i="212"/>
  <c r="AG24" i="212" s="1"/>
  <c r="AP25" i="212" l="1"/>
  <c r="AG25" i="212"/>
  <c r="AG39" i="212"/>
  <c r="AP39" i="212" s="1"/>
  <c r="AG26" i="212"/>
  <c r="AP26" i="212"/>
  <c r="AG33" i="212"/>
  <c r="AP33" i="212"/>
  <c r="AG40" i="212"/>
  <c r="AP40" i="212" s="1"/>
  <c r="AG27" i="212"/>
  <c r="AP27" i="212"/>
  <c r="AG34" i="212"/>
  <c r="AP34" i="212" s="1"/>
  <c r="AG41" i="212"/>
  <c r="AP41" i="212"/>
  <c r="AG28" i="212"/>
  <c r="AP28" i="212"/>
  <c r="AG35" i="212"/>
  <c r="AP35" i="212" s="1"/>
  <c r="AG42" i="212"/>
  <c r="AP42" i="212"/>
  <c r="AG32" i="212"/>
  <c r="AP32" i="212"/>
  <c r="AG29" i="212"/>
  <c r="AP29" i="212"/>
  <c r="AG36" i="212"/>
  <c r="AP36" i="212"/>
  <c r="AG43" i="212"/>
  <c r="AP43" i="212" s="1"/>
  <c r="AG30" i="212"/>
  <c r="AP30" i="212"/>
  <c r="AG37" i="212"/>
  <c r="AP37" i="212"/>
  <c r="AP24" i="212"/>
  <c r="AB21" i="101"/>
  <c r="Z21" i="101"/>
  <c r="X21" i="101"/>
  <c r="V21" i="101"/>
  <c r="T21" i="101"/>
  <c r="R21" i="101"/>
  <c r="P21" i="101"/>
  <c r="N21" i="101"/>
  <c r="L21" i="101"/>
  <c r="J21" i="101"/>
  <c r="H21" i="101"/>
  <c r="F21" i="101"/>
  <c r="AF20" i="101"/>
  <c r="AD20" i="101"/>
  <c r="AF19" i="101"/>
  <c r="AD19" i="101"/>
  <c r="AF18" i="101"/>
  <c r="AD18" i="101"/>
  <c r="AF17" i="101"/>
  <c r="AD17" i="101"/>
  <c r="AF16" i="101"/>
  <c r="AD16" i="101"/>
  <c r="AF15" i="101"/>
  <c r="AD15" i="101"/>
  <c r="AF14" i="101"/>
  <c r="AD14" i="101"/>
  <c r="AH14" i="101" s="1"/>
  <c r="AF13" i="101"/>
  <c r="AD13" i="101"/>
  <c r="AF12" i="101"/>
  <c r="AD12" i="101"/>
  <c r="AH12" i="101" s="1"/>
  <c r="AF11" i="101"/>
  <c r="AD11" i="101"/>
  <c r="AF10" i="101"/>
  <c r="AD10" i="101"/>
  <c r="AF9" i="101"/>
  <c r="AD9" i="101"/>
  <c r="AH20" i="101" l="1"/>
  <c r="AH15" i="101"/>
  <c r="AH18" i="101"/>
  <c r="AH10" i="101"/>
  <c r="AH13" i="101"/>
  <c r="AF21" i="101"/>
  <c r="AD22" i="101"/>
  <c r="AH16" i="101"/>
  <c r="AH19" i="101"/>
  <c r="AH17" i="101"/>
  <c r="AH11" i="101"/>
  <c r="AH9" i="101"/>
  <c r="AH21" i="101" l="1"/>
  <c r="BB30" i="210"/>
  <c r="BB31" i="210"/>
  <c r="BB32" i="210"/>
  <c r="BB33" i="210"/>
  <c r="BB34" i="210"/>
  <c r="BB35" i="210"/>
  <c r="BB36" i="210"/>
  <c r="BB37" i="210"/>
  <c r="BB38" i="210"/>
  <c r="BB39" i="210"/>
  <c r="BB40" i="210"/>
  <c r="BA40" i="210" l="1"/>
  <c r="BC40" i="210" s="1"/>
  <c r="AZ40" i="210"/>
  <c r="BA39" i="210"/>
  <c r="BC39" i="210" s="1"/>
  <c r="AZ39" i="210"/>
  <c r="BA38" i="210"/>
  <c r="BC38" i="210" s="1"/>
  <c r="AZ38" i="210"/>
  <c r="BA37" i="210"/>
  <c r="BC37" i="210" s="1"/>
  <c r="AZ37" i="210"/>
  <c r="BA36" i="210"/>
  <c r="BC36" i="210" s="1"/>
  <c r="AZ36" i="210"/>
  <c r="BA35" i="210"/>
  <c r="BC35" i="210" s="1"/>
  <c r="AZ35" i="210"/>
  <c r="BA34" i="210"/>
  <c r="BC34" i="210" s="1"/>
  <c r="AZ34" i="210"/>
  <c r="BA33" i="210"/>
  <c r="BC33" i="210" s="1"/>
  <c r="AZ33" i="210"/>
  <c r="CW9" i="210" s="1"/>
  <c r="BA32" i="210"/>
  <c r="BC32" i="210" s="1"/>
  <c r="AZ32" i="210"/>
  <c r="BA31" i="210"/>
  <c r="BC31" i="210" s="1"/>
  <c r="AZ31" i="210"/>
  <c r="BA30" i="210"/>
  <c r="BC30" i="210" s="1"/>
  <c r="AZ30" i="210"/>
  <c r="BB29" i="210"/>
  <c r="BA29" i="210"/>
  <c r="BC29" i="210" s="1"/>
  <c r="AZ29" i="210"/>
  <c r="BB28" i="210"/>
  <c r="BA28" i="210"/>
  <c r="AZ28" i="210"/>
  <c r="CY12" i="210" s="1"/>
  <c r="BB27" i="210"/>
  <c r="BA27" i="210"/>
  <c r="Z27" i="210"/>
  <c r="DA24" i="210"/>
  <c r="CZ24" i="210"/>
  <c r="CY24" i="210"/>
  <c r="CX24" i="210"/>
  <c r="CW24" i="210"/>
  <c r="CV24" i="210"/>
  <c r="CU24" i="210"/>
  <c r="CT24" i="210"/>
  <c r="CS24" i="210"/>
  <c r="CR24" i="210"/>
  <c r="CQ24" i="210"/>
  <c r="CP24" i="210"/>
  <c r="CO24" i="210"/>
  <c r="CN24" i="210"/>
  <c r="CM24" i="210"/>
  <c r="CL24" i="210"/>
  <c r="CK24" i="210"/>
  <c r="CJ24" i="210"/>
  <c r="CI24" i="210"/>
  <c r="CH24" i="210"/>
  <c r="CG24" i="210"/>
  <c r="CF24" i="210"/>
  <c r="CE24" i="210"/>
  <c r="CD24" i="210"/>
  <c r="CC24" i="210"/>
  <c r="CB24" i="210"/>
  <c r="CA24" i="210"/>
  <c r="BZ24" i="210"/>
  <c r="BY24" i="210"/>
  <c r="BX24" i="210"/>
  <c r="BW24" i="210"/>
  <c r="BV24" i="210"/>
  <c r="BU24" i="210"/>
  <c r="BT24" i="210"/>
  <c r="BS24" i="210"/>
  <c r="BR24" i="210"/>
  <c r="BQ24" i="210"/>
  <c r="BP24" i="210"/>
  <c r="BO24" i="210"/>
  <c r="BN24" i="210"/>
  <c r="BM24" i="210"/>
  <c r="BL24" i="210"/>
  <c r="BK24" i="210"/>
  <c r="BJ24" i="210"/>
  <c r="BI24" i="210"/>
  <c r="BH24" i="210"/>
  <c r="BG24" i="210"/>
  <c r="BF24" i="210"/>
  <c r="BE24" i="210"/>
  <c r="BD24" i="210"/>
  <c r="BA24" i="210"/>
  <c r="DA23" i="210"/>
  <c r="CZ23" i="210"/>
  <c r="CY23" i="210"/>
  <c r="CX23" i="210"/>
  <c r="CW23" i="210"/>
  <c r="CV23" i="210"/>
  <c r="CU23" i="210"/>
  <c r="CT23" i="210"/>
  <c r="CS23" i="210"/>
  <c r="CR23" i="210"/>
  <c r="CQ23" i="210"/>
  <c r="CP23" i="210"/>
  <c r="CO23" i="210"/>
  <c r="CN23" i="210"/>
  <c r="CM23" i="210"/>
  <c r="CL23" i="210"/>
  <c r="CK23" i="210"/>
  <c r="CJ23" i="210"/>
  <c r="CI23" i="210"/>
  <c r="CH23" i="210"/>
  <c r="CG23" i="210"/>
  <c r="CF23" i="210"/>
  <c r="CE23" i="210"/>
  <c r="CD23" i="210"/>
  <c r="CC23" i="210"/>
  <c r="CB23" i="210"/>
  <c r="CA23" i="210"/>
  <c r="BZ23" i="210"/>
  <c r="BY23" i="210"/>
  <c r="BX23" i="210"/>
  <c r="BW23" i="210"/>
  <c r="BV23" i="210"/>
  <c r="BU23" i="210"/>
  <c r="BT23" i="210"/>
  <c r="BS23" i="210"/>
  <c r="BR23" i="210"/>
  <c r="BQ23" i="210"/>
  <c r="BP23" i="210"/>
  <c r="BO23" i="210"/>
  <c r="BN23" i="210"/>
  <c r="BM23" i="210"/>
  <c r="BL23" i="210"/>
  <c r="BK23" i="210"/>
  <c r="BJ23" i="210"/>
  <c r="BI23" i="210"/>
  <c r="BH23" i="210"/>
  <c r="BG23" i="210"/>
  <c r="BF23" i="210"/>
  <c r="BE23" i="210"/>
  <c r="BD23" i="210"/>
  <c r="BA23" i="210"/>
  <c r="DA22" i="210"/>
  <c r="CZ22" i="210"/>
  <c r="CY22" i="210"/>
  <c r="CX22" i="210"/>
  <c r="CW22" i="210"/>
  <c r="CV22" i="210"/>
  <c r="CU22" i="210"/>
  <c r="CT22" i="210"/>
  <c r="CS22" i="210"/>
  <c r="CR22" i="210"/>
  <c r="CQ22" i="210"/>
  <c r="CP22" i="210"/>
  <c r="CO22" i="210"/>
  <c r="CN22" i="210"/>
  <c r="CM22" i="210"/>
  <c r="CL22" i="210"/>
  <c r="CK22" i="210"/>
  <c r="CJ22" i="210"/>
  <c r="CI22" i="210"/>
  <c r="CH22" i="210"/>
  <c r="CG22" i="210"/>
  <c r="CF22" i="210"/>
  <c r="CE22" i="210"/>
  <c r="CD22" i="210"/>
  <c r="CC22" i="210"/>
  <c r="CB22" i="210"/>
  <c r="CA22" i="210"/>
  <c r="BZ22" i="210"/>
  <c r="BY22" i="210"/>
  <c r="BX22" i="210"/>
  <c r="BW22" i="210"/>
  <c r="BV22" i="210"/>
  <c r="BU22" i="210"/>
  <c r="BT22" i="210"/>
  <c r="BS22" i="210"/>
  <c r="BR22" i="210"/>
  <c r="BQ22" i="210"/>
  <c r="BP22" i="210"/>
  <c r="BO22" i="210"/>
  <c r="BN22" i="210"/>
  <c r="BM22" i="210"/>
  <c r="BL22" i="210"/>
  <c r="BK22" i="210"/>
  <c r="BJ22" i="210"/>
  <c r="BI22" i="210"/>
  <c r="BH22" i="210"/>
  <c r="BG22" i="210"/>
  <c r="BF22" i="210"/>
  <c r="BE22" i="210"/>
  <c r="BD22" i="210"/>
  <c r="BA22" i="210"/>
  <c r="DA21" i="210"/>
  <c r="CZ21" i="210"/>
  <c r="CY21" i="210"/>
  <c r="CX21" i="210"/>
  <c r="CW21" i="210"/>
  <c r="CV21" i="210"/>
  <c r="CU21" i="210"/>
  <c r="CT21" i="210"/>
  <c r="CS21" i="210"/>
  <c r="CR21" i="210"/>
  <c r="CQ21" i="210"/>
  <c r="CP21" i="210"/>
  <c r="CO21" i="210"/>
  <c r="CN21" i="210"/>
  <c r="CM21" i="210"/>
  <c r="CL21" i="210"/>
  <c r="CK21" i="210"/>
  <c r="CJ21" i="210"/>
  <c r="CI21" i="210"/>
  <c r="CH21" i="210"/>
  <c r="CG21" i="210"/>
  <c r="CF21" i="210"/>
  <c r="CE21" i="210"/>
  <c r="CD21" i="210"/>
  <c r="CC21" i="210"/>
  <c r="CB21" i="210"/>
  <c r="CA21" i="210"/>
  <c r="BZ21" i="210"/>
  <c r="BY21" i="210"/>
  <c r="BX21" i="210"/>
  <c r="BW21" i="210"/>
  <c r="BV21" i="210"/>
  <c r="BU21" i="210"/>
  <c r="BT21" i="210"/>
  <c r="BS21" i="210"/>
  <c r="BR21" i="210"/>
  <c r="BQ21" i="210"/>
  <c r="BP21" i="210"/>
  <c r="BO21" i="210"/>
  <c r="BN21" i="210"/>
  <c r="BM21" i="210"/>
  <c r="BL21" i="210"/>
  <c r="BK21" i="210"/>
  <c r="BJ21" i="210"/>
  <c r="BI21" i="210"/>
  <c r="BH21" i="210"/>
  <c r="BG21" i="210"/>
  <c r="BF21" i="210"/>
  <c r="BE21" i="210"/>
  <c r="BD21" i="210"/>
  <c r="BA21" i="210"/>
  <c r="DA20" i="210"/>
  <c r="CZ20" i="210"/>
  <c r="CY20" i="210"/>
  <c r="CX20" i="210"/>
  <c r="CW20" i="210"/>
  <c r="CV20" i="210"/>
  <c r="CU20" i="210"/>
  <c r="CT20" i="210"/>
  <c r="CS20" i="210"/>
  <c r="CR20" i="210"/>
  <c r="CQ20" i="210"/>
  <c r="CP20" i="210"/>
  <c r="CO20" i="210"/>
  <c r="CN20" i="210"/>
  <c r="CM20" i="210"/>
  <c r="CL20" i="210"/>
  <c r="CK20" i="210"/>
  <c r="CJ20" i="210"/>
  <c r="CI20" i="210"/>
  <c r="CH20" i="210"/>
  <c r="CG20" i="210"/>
  <c r="CF20" i="210"/>
  <c r="CE20" i="210"/>
  <c r="CD20" i="210"/>
  <c r="CC20" i="210"/>
  <c r="CB20" i="210"/>
  <c r="CA20" i="210"/>
  <c r="BZ20" i="210"/>
  <c r="BY20" i="210"/>
  <c r="BX20" i="210"/>
  <c r="BW20" i="210"/>
  <c r="BV20" i="210"/>
  <c r="BU20" i="210"/>
  <c r="BT20" i="210"/>
  <c r="BS20" i="210"/>
  <c r="BR20" i="210"/>
  <c r="BQ20" i="210"/>
  <c r="BP20" i="210"/>
  <c r="BO20" i="210"/>
  <c r="BN20" i="210"/>
  <c r="BM20" i="210"/>
  <c r="BL20" i="210"/>
  <c r="BK20" i="210"/>
  <c r="BJ20" i="210"/>
  <c r="BI20" i="210"/>
  <c r="BH20" i="210"/>
  <c r="BG20" i="210"/>
  <c r="BF20" i="210"/>
  <c r="BE20" i="210"/>
  <c r="BD20" i="210"/>
  <c r="BA20" i="210"/>
  <c r="DA19" i="210"/>
  <c r="CZ19" i="210"/>
  <c r="CY19" i="210"/>
  <c r="CX19" i="210"/>
  <c r="CW19" i="210"/>
  <c r="CV19" i="210"/>
  <c r="CU19" i="210"/>
  <c r="CT19" i="210"/>
  <c r="CS19" i="210"/>
  <c r="CR19" i="210"/>
  <c r="CQ19" i="210"/>
  <c r="CP19" i="210"/>
  <c r="CO19" i="210"/>
  <c r="CN19" i="210"/>
  <c r="CM19" i="210"/>
  <c r="CL19" i="210"/>
  <c r="CK19" i="210"/>
  <c r="CJ19" i="210"/>
  <c r="CI19" i="210"/>
  <c r="CH19" i="210"/>
  <c r="CG19" i="210"/>
  <c r="CF19" i="210"/>
  <c r="CE19" i="210"/>
  <c r="CD19" i="210"/>
  <c r="CC19" i="210"/>
  <c r="CB19" i="210"/>
  <c r="CA19" i="210"/>
  <c r="BZ19" i="210"/>
  <c r="BY19" i="210"/>
  <c r="BX19" i="210"/>
  <c r="BW19" i="210"/>
  <c r="BV19" i="210"/>
  <c r="BU19" i="210"/>
  <c r="BT19" i="210"/>
  <c r="BS19" i="210"/>
  <c r="BR19" i="210"/>
  <c r="BQ19" i="210"/>
  <c r="BP19" i="210"/>
  <c r="BO19" i="210"/>
  <c r="BN19" i="210"/>
  <c r="BM19" i="210"/>
  <c r="BL19" i="210"/>
  <c r="BK19" i="210"/>
  <c r="BJ19" i="210"/>
  <c r="BI19" i="210"/>
  <c r="BH19" i="210"/>
  <c r="BG19" i="210"/>
  <c r="BF19" i="210"/>
  <c r="BE19" i="210"/>
  <c r="BD19" i="210"/>
  <c r="BA19" i="210"/>
  <c r="DA18" i="210"/>
  <c r="CZ18" i="210"/>
  <c r="CY18" i="210"/>
  <c r="CX18" i="210"/>
  <c r="CW18" i="210"/>
  <c r="CV18" i="210"/>
  <c r="CU18" i="210"/>
  <c r="CT18" i="210"/>
  <c r="CS18" i="210"/>
  <c r="CR18" i="210"/>
  <c r="CQ18" i="210"/>
  <c r="CP18" i="210"/>
  <c r="CO18" i="210"/>
  <c r="CN18" i="210"/>
  <c r="CM18" i="210"/>
  <c r="CL18" i="210"/>
  <c r="CK18" i="210"/>
  <c r="CJ18" i="210"/>
  <c r="CI18" i="210"/>
  <c r="CH18" i="210"/>
  <c r="CG18" i="210"/>
  <c r="CF18" i="210"/>
  <c r="CE18" i="210"/>
  <c r="CD18" i="210"/>
  <c r="CC18" i="210"/>
  <c r="CB18" i="210"/>
  <c r="CA18" i="210"/>
  <c r="BZ18" i="210"/>
  <c r="BY18" i="210"/>
  <c r="BX18" i="210"/>
  <c r="BW18" i="210"/>
  <c r="BV18" i="210"/>
  <c r="BU18" i="210"/>
  <c r="BT18" i="210"/>
  <c r="BS18" i="210"/>
  <c r="BR18" i="210"/>
  <c r="BQ18" i="210"/>
  <c r="BP18" i="210"/>
  <c r="BO18" i="210"/>
  <c r="BN18" i="210"/>
  <c r="BM18" i="210"/>
  <c r="BL18" i="210"/>
  <c r="BK18" i="210"/>
  <c r="BJ18" i="210"/>
  <c r="BI18" i="210"/>
  <c r="BH18" i="210"/>
  <c r="BG18" i="210"/>
  <c r="BF18" i="210"/>
  <c r="BE18" i="210"/>
  <c r="BD18" i="210"/>
  <c r="BA18" i="210"/>
  <c r="DA17" i="210"/>
  <c r="CZ17" i="210"/>
  <c r="CY17" i="210"/>
  <c r="CX17" i="210"/>
  <c r="CW17" i="210"/>
  <c r="CV17" i="210"/>
  <c r="CU17" i="210"/>
  <c r="CT17" i="210"/>
  <c r="CS17" i="210"/>
  <c r="CR17" i="210"/>
  <c r="CQ17" i="210"/>
  <c r="CP17" i="210"/>
  <c r="CO17" i="210"/>
  <c r="CN17" i="210"/>
  <c r="CM17" i="210"/>
  <c r="CL17" i="210"/>
  <c r="CK17" i="210"/>
  <c r="CJ17" i="210"/>
  <c r="CI17" i="210"/>
  <c r="CH17" i="210"/>
  <c r="CG17" i="210"/>
  <c r="CF17" i="210"/>
  <c r="CE17" i="210"/>
  <c r="CD17" i="210"/>
  <c r="CC17" i="210"/>
  <c r="CB17" i="210"/>
  <c r="CA17" i="210"/>
  <c r="BZ17" i="210"/>
  <c r="BY17" i="210"/>
  <c r="BX17" i="210"/>
  <c r="BW17" i="210"/>
  <c r="BV17" i="210"/>
  <c r="BU17" i="210"/>
  <c r="BT17" i="210"/>
  <c r="BS17" i="210"/>
  <c r="BR17" i="210"/>
  <c r="BQ17" i="210"/>
  <c r="BP17" i="210"/>
  <c r="BO17" i="210"/>
  <c r="BN17" i="210"/>
  <c r="BM17" i="210"/>
  <c r="BL17" i="210"/>
  <c r="BK17" i="210"/>
  <c r="BJ17" i="210"/>
  <c r="BI17" i="210"/>
  <c r="BH17" i="210"/>
  <c r="BG17" i="210"/>
  <c r="BF17" i="210"/>
  <c r="BE17" i="210"/>
  <c r="BD17" i="210"/>
  <c r="BA17" i="210"/>
  <c r="DA16" i="210"/>
  <c r="CZ16" i="210"/>
  <c r="CY16" i="210"/>
  <c r="CX16" i="210"/>
  <c r="CW16" i="210"/>
  <c r="CV16" i="210"/>
  <c r="CU16" i="210"/>
  <c r="CT16" i="210"/>
  <c r="CS16" i="210"/>
  <c r="CR16" i="210"/>
  <c r="CQ16" i="210"/>
  <c r="CP16" i="210"/>
  <c r="CO16" i="210"/>
  <c r="CN16" i="210"/>
  <c r="CM16" i="210"/>
  <c r="CL16" i="210"/>
  <c r="CK16" i="210"/>
  <c r="CJ16" i="210"/>
  <c r="CI16" i="210"/>
  <c r="CH16" i="210"/>
  <c r="CG16" i="210"/>
  <c r="CF16" i="210"/>
  <c r="CE16" i="210"/>
  <c r="CD16" i="210"/>
  <c r="CC16" i="210"/>
  <c r="CB16" i="210"/>
  <c r="CA16" i="210"/>
  <c r="BZ16" i="210"/>
  <c r="BY16" i="210"/>
  <c r="BX16" i="210"/>
  <c r="BW16" i="210"/>
  <c r="BV16" i="210"/>
  <c r="BU16" i="210"/>
  <c r="BT16" i="210"/>
  <c r="BS16" i="210"/>
  <c r="BR16" i="210"/>
  <c r="BQ16" i="210"/>
  <c r="BP16" i="210"/>
  <c r="BO16" i="210"/>
  <c r="BN16" i="210"/>
  <c r="BM16" i="210"/>
  <c r="BL16" i="210"/>
  <c r="BK16" i="210"/>
  <c r="BJ16" i="210"/>
  <c r="BI16" i="210"/>
  <c r="BH16" i="210"/>
  <c r="BG16" i="210"/>
  <c r="BF16" i="210"/>
  <c r="BE16" i="210"/>
  <c r="BD16" i="210"/>
  <c r="BA16" i="210"/>
  <c r="DA15" i="210"/>
  <c r="CZ15" i="210"/>
  <c r="CY15" i="210"/>
  <c r="CX15" i="210"/>
  <c r="CW15" i="210"/>
  <c r="CV15" i="210"/>
  <c r="CU15" i="210"/>
  <c r="CT15" i="210"/>
  <c r="CS15" i="210"/>
  <c r="CR15" i="210"/>
  <c r="CQ15" i="210"/>
  <c r="CP15" i="210"/>
  <c r="CO15" i="210"/>
  <c r="CN15" i="210"/>
  <c r="CM15" i="210"/>
  <c r="CL15" i="210"/>
  <c r="CK15" i="210"/>
  <c r="CJ15" i="210"/>
  <c r="CI15" i="210"/>
  <c r="CH15" i="210"/>
  <c r="CG15" i="210"/>
  <c r="CF15" i="210"/>
  <c r="CE15" i="210"/>
  <c r="CD15" i="210"/>
  <c r="CC15" i="210"/>
  <c r="CB15" i="210"/>
  <c r="CA15" i="210"/>
  <c r="BZ15" i="210"/>
  <c r="BY15" i="210"/>
  <c r="BX15" i="210"/>
  <c r="BW15" i="210"/>
  <c r="BV15" i="210"/>
  <c r="BU15" i="210"/>
  <c r="BT15" i="210"/>
  <c r="BS15" i="210"/>
  <c r="BR15" i="210"/>
  <c r="BQ15" i="210"/>
  <c r="BP15" i="210"/>
  <c r="BO15" i="210"/>
  <c r="BN15" i="210"/>
  <c r="BM15" i="210"/>
  <c r="BL15" i="210"/>
  <c r="BK15" i="210"/>
  <c r="BJ15" i="210"/>
  <c r="BI15" i="210"/>
  <c r="BH15" i="210"/>
  <c r="BG15" i="210"/>
  <c r="BF15" i="210"/>
  <c r="BE15" i="210"/>
  <c r="BD15" i="210"/>
  <c r="BA15" i="210"/>
  <c r="DA14" i="210"/>
  <c r="CZ14" i="210"/>
  <c r="CY14" i="210"/>
  <c r="CX14" i="210"/>
  <c r="CW14" i="210"/>
  <c r="CV14" i="210"/>
  <c r="CU14" i="210"/>
  <c r="CT14" i="210"/>
  <c r="CS14" i="210"/>
  <c r="CR14" i="210"/>
  <c r="CQ14" i="210"/>
  <c r="CP14" i="210"/>
  <c r="CO14" i="210"/>
  <c r="CN14" i="210"/>
  <c r="CM14" i="210"/>
  <c r="CL14" i="210"/>
  <c r="CK14" i="210"/>
  <c r="CJ14" i="210"/>
  <c r="CI14" i="210"/>
  <c r="CH14" i="210"/>
  <c r="CG14" i="210"/>
  <c r="CF14" i="210"/>
  <c r="CE14" i="210"/>
  <c r="CD14" i="210"/>
  <c r="CC14" i="210"/>
  <c r="CB14" i="210"/>
  <c r="CA14" i="210"/>
  <c r="BZ14" i="210"/>
  <c r="BY14" i="210"/>
  <c r="BX14" i="210"/>
  <c r="BW14" i="210"/>
  <c r="BV14" i="210"/>
  <c r="BU14" i="210"/>
  <c r="BT14" i="210"/>
  <c r="BS14" i="210"/>
  <c r="BR14" i="210"/>
  <c r="BQ14" i="210"/>
  <c r="BP14" i="210"/>
  <c r="BO14" i="210"/>
  <c r="BN14" i="210"/>
  <c r="BM14" i="210"/>
  <c r="BL14" i="210"/>
  <c r="BK14" i="210"/>
  <c r="BJ14" i="210"/>
  <c r="BI14" i="210"/>
  <c r="BH14" i="210"/>
  <c r="BG14" i="210"/>
  <c r="BF14" i="210"/>
  <c r="BE14" i="210"/>
  <c r="BD14" i="210"/>
  <c r="BA14" i="210"/>
  <c r="DA13" i="210"/>
  <c r="CZ13" i="210"/>
  <c r="CY13" i="210"/>
  <c r="CX13" i="210"/>
  <c r="CW13" i="210"/>
  <c r="CV13" i="210"/>
  <c r="CU13" i="210"/>
  <c r="CT13" i="210"/>
  <c r="CS13" i="210"/>
  <c r="CR13" i="210"/>
  <c r="CQ13" i="210"/>
  <c r="CP13" i="210"/>
  <c r="CO13" i="210"/>
  <c r="CN13" i="210"/>
  <c r="CM13" i="210"/>
  <c r="CL13" i="210"/>
  <c r="CK13" i="210"/>
  <c r="CJ13" i="210"/>
  <c r="CI13" i="210"/>
  <c r="CH13" i="210"/>
  <c r="CG13" i="210"/>
  <c r="CF13" i="210"/>
  <c r="CE13" i="210"/>
  <c r="CD13" i="210"/>
  <c r="CC13" i="210"/>
  <c r="CB13" i="210"/>
  <c r="CA13" i="210"/>
  <c r="BZ13" i="210"/>
  <c r="BY13" i="210"/>
  <c r="BX13" i="210"/>
  <c r="BW13" i="210"/>
  <c r="BV13" i="210"/>
  <c r="BU13" i="210"/>
  <c r="BT13" i="210"/>
  <c r="BS13" i="210"/>
  <c r="BR13" i="210"/>
  <c r="BQ13" i="210"/>
  <c r="BP13" i="210"/>
  <c r="BO13" i="210"/>
  <c r="BN13" i="210"/>
  <c r="BM13" i="210"/>
  <c r="BL13" i="210"/>
  <c r="BK13" i="210"/>
  <c r="BJ13" i="210"/>
  <c r="BI13" i="210"/>
  <c r="BH13" i="210"/>
  <c r="BG13" i="210"/>
  <c r="BF13" i="210"/>
  <c r="BE13" i="210"/>
  <c r="BD13" i="210"/>
  <c r="BA13" i="210"/>
  <c r="DA12" i="210"/>
  <c r="CZ12" i="210"/>
  <c r="CV12" i="210"/>
  <c r="CU12" i="210"/>
  <c r="CT12" i="210"/>
  <c r="CP12" i="210"/>
  <c r="CO12" i="210"/>
  <c r="CN12" i="210"/>
  <c r="CJ12" i="210"/>
  <c r="CI12" i="210"/>
  <c r="CH12" i="210"/>
  <c r="CD12" i="210"/>
  <c r="CC12" i="210"/>
  <c r="CB12" i="210"/>
  <c r="BX12" i="210"/>
  <c r="BW12" i="210"/>
  <c r="BV12" i="210"/>
  <c r="BR12" i="210"/>
  <c r="BQ12" i="210"/>
  <c r="BP12" i="210"/>
  <c r="BL12" i="210"/>
  <c r="BK12" i="210"/>
  <c r="BJ12" i="210"/>
  <c r="BF12" i="210"/>
  <c r="BE12" i="210"/>
  <c r="BD12" i="210"/>
  <c r="BA12" i="210"/>
  <c r="DA11" i="210"/>
  <c r="CZ11" i="210"/>
  <c r="CY11" i="210"/>
  <c r="CX11" i="210"/>
  <c r="CW11" i="210"/>
  <c r="CV11" i="210"/>
  <c r="CU11" i="210"/>
  <c r="CT11" i="210"/>
  <c r="CS11" i="210"/>
  <c r="CR11" i="210"/>
  <c r="CQ11" i="210"/>
  <c r="CP11" i="210"/>
  <c r="CO11" i="210"/>
  <c r="CN11" i="210"/>
  <c r="CM11" i="210"/>
  <c r="CL11" i="210"/>
  <c r="CK11" i="210"/>
  <c r="CJ11" i="210"/>
  <c r="CI11" i="210"/>
  <c r="CH11" i="210"/>
  <c r="CG11" i="210"/>
  <c r="CF11" i="210"/>
  <c r="CE11" i="210"/>
  <c r="CD11" i="210"/>
  <c r="CC11" i="210"/>
  <c r="CB11" i="210"/>
  <c r="CA11" i="210"/>
  <c r="BZ11" i="210"/>
  <c r="BY11" i="210"/>
  <c r="BX11" i="210"/>
  <c r="BW11" i="210"/>
  <c r="BV11" i="210"/>
  <c r="BU11" i="210"/>
  <c r="BT11" i="210"/>
  <c r="BS11" i="210"/>
  <c r="BR11" i="210"/>
  <c r="BQ11" i="210"/>
  <c r="BP11" i="210"/>
  <c r="BO11" i="210"/>
  <c r="BN11" i="210"/>
  <c r="BM11" i="210"/>
  <c r="BL11" i="210"/>
  <c r="BK11" i="210"/>
  <c r="BJ11" i="210"/>
  <c r="BI11" i="210"/>
  <c r="BH11" i="210"/>
  <c r="BG11" i="210"/>
  <c r="BF11" i="210"/>
  <c r="BE11" i="210"/>
  <c r="BD11" i="210"/>
  <c r="BA11" i="210"/>
  <c r="DA10" i="210"/>
  <c r="CZ10" i="210"/>
  <c r="CY10" i="210"/>
  <c r="CX10" i="210"/>
  <c r="CW10" i="210"/>
  <c r="CV10" i="210"/>
  <c r="CU10" i="210"/>
  <c r="CT10" i="210"/>
  <c r="CS10" i="210"/>
  <c r="CR10" i="210"/>
  <c r="CQ10" i="210"/>
  <c r="CP10" i="210"/>
  <c r="CO10" i="210"/>
  <c r="CN10" i="210"/>
  <c r="CM10" i="210"/>
  <c r="CL10" i="210"/>
  <c r="CK10" i="210"/>
  <c r="CJ10" i="210"/>
  <c r="CI10" i="210"/>
  <c r="CH10" i="210"/>
  <c r="CG10" i="210"/>
  <c r="CF10" i="210"/>
  <c r="CE10" i="210"/>
  <c r="CD10" i="210"/>
  <c r="CC10" i="210"/>
  <c r="CB10" i="210"/>
  <c r="CA10" i="210"/>
  <c r="BZ10" i="210"/>
  <c r="BY10" i="210"/>
  <c r="BX10" i="210"/>
  <c r="BW10" i="210"/>
  <c r="BV10" i="210"/>
  <c r="BU10" i="210"/>
  <c r="BT10" i="210"/>
  <c r="BS10" i="210"/>
  <c r="BR10" i="210"/>
  <c r="BQ10" i="210"/>
  <c r="BP10" i="210"/>
  <c r="BO10" i="210"/>
  <c r="BN10" i="210"/>
  <c r="BM10" i="210"/>
  <c r="BL10" i="210"/>
  <c r="BK10" i="210"/>
  <c r="BJ10" i="210"/>
  <c r="BI10" i="210"/>
  <c r="BH10" i="210"/>
  <c r="BG10" i="210"/>
  <c r="BF10" i="210"/>
  <c r="BE10" i="210"/>
  <c r="BD10" i="210"/>
  <c r="BA10" i="210"/>
  <c r="CY9" i="210"/>
  <c r="CS9" i="210"/>
  <c r="CM9" i="210"/>
  <c r="CG9" i="210"/>
  <c r="CA9" i="210"/>
  <c r="BU9" i="210"/>
  <c r="BO9" i="210"/>
  <c r="BI9" i="210"/>
  <c r="BA9" i="210"/>
  <c r="DA8" i="210"/>
  <c r="CZ8" i="210"/>
  <c r="CY8" i="210"/>
  <c r="CX8" i="210"/>
  <c r="CW8" i="210"/>
  <c r="CV8" i="210"/>
  <c r="CU8" i="210"/>
  <c r="CT8" i="210"/>
  <c r="CS8" i="210"/>
  <c r="CR8" i="210"/>
  <c r="CQ8" i="210"/>
  <c r="CP8" i="210"/>
  <c r="CO8" i="210"/>
  <c r="CN8" i="210"/>
  <c r="CM8" i="210"/>
  <c r="CL8" i="210"/>
  <c r="CK8" i="210"/>
  <c r="CJ8" i="210"/>
  <c r="CI8" i="210"/>
  <c r="CH8" i="210"/>
  <c r="CG8" i="210"/>
  <c r="CF8" i="210"/>
  <c r="CE8" i="210"/>
  <c r="CD8" i="210"/>
  <c r="CC8" i="210"/>
  <c r="CB8" i="210"/>
  <c r="CA8" i="210"/>
  <c r="BZ8" i="210"/>
  <c r="BY8" i="210"/>
  <c r="BX8" i="210"/>
  <c r="BW8" i="210"/>
  <c r="BV8" i="210"/>
  <c r="BU8" i="210"/>
  <c r="BT8" i="210"/>
  <c r="BS8" i="210"/>
  <c r="BR8" i="210"/>
  <c r="BQ8" i="210"/>
  <c r="BP8" i="210"/>
  <c r="BO8" i="210"/>
  <c r="BN8" i="210"/>
  <c r="BM8" i="210"/>
  <c r="BL8" i="210"/>
  <c r="BK8" i="210"/>
  <c r="BJ8" i="210"/>
  <c r="BI8" i="210"/>
  <c r="BH8" i="210"/>
  <c r="BG8" i="210"/>
  <c r="BF8" i="210"/>
  <c r="BE8" i="210"/>
  <c r="BD8" i="210"/>
  <c r="BA8" i="210"/>
  <c r="DA7" i="210"/>
  <c r="CZ7" i="210"/>
  <c r="CY7" i="210"/>
  <c r="CX7" i="210"/>
  <c r="CW7" i="210"/>
  <c r="CV7" i="210"/>
  <c r="CU7" i="210"/>
  <c r="CT7" i="210"/>
  <c r="CS7" i="210"/>
  <c r="CR7" i="210"/>
  <c r="CQ7" i="210"/>
  <c r="CP7" i="210"/>
  <c r="CO7" i="210"/>
  <c r="CN7" i="210"/>
  <c r="CM7" i="210"/>
  <c r="CL7" i="210"/>
  <c r="CK7" i="210"/>
  <c r="CJ7" i="210"/>
  <c r="CI7" i="210"/>
  <c r="CH7" i="210"/>
  <c r="CG7" i="210"/>
  <c r="CF7" i="210"/>
  <c r="CE7" i="210"/>
  <c r="CD7" i="210"/>
  <c r="CC7" i="210"/>
  <c r="CB7" i="210"/>
  <c r="CA7" i="210"/>
  <c r="BZ7" i="210"/>
  <c r="BY7" i="210"/>
  <c r="BX7" i="210"/>
  <c r="BW7" i="210"/>
  <c r="BV7" i="210"/>
  <c r="BU7" i="210"/>
  <c r="BT7" i="210"/>
  <c r="BS7" i="210"/>
  <c r="BR7" i="210"/>
  <c r="BQ7" i="210"/>
  <c r="BP7" i="210"/>
  <c r="BO7" i="210"/>
  <c r="BN7" i="210"/>
  <c r="BM7" i="210"/>
  <c r="BL7" i="210"/>
  <c r="BK7" i="210"/>
  <c r="BJ7" i="210"/>
  <c r="BI7" i="210"/>
  <c r="BH7" i="210"/>
  <c r="BG7" i="210"/>
  <c r="BF7" i="210"/>
  <c r="BE7" i="210"/>
  <c r="BD7" i="210"/>
  <c r="BA7" i="210"/>
  <c r="DA6" i="210"/>
  <c r="CZ6" i="210"/>
  <c r="CY6" i="210"/>
  <c r="CX6" i="210"/>
  <c r="CW6" i="210"/>
  <c r="CV6" i="210"/>
  <c r="CU6" i="210"/>
  <c r="CT6" i="210"/>
  <c r="CS6" i="210"/>
  <c r="CR6" i="210"/>
  <c r="CQ6" i="210"/>
  <c r="CP6" i="210"/>
  <c r="CO6" i="210"/>
  <c r="CN6" i="210"/>
  <c r="CM6" i="210"/>
  <c r="CL6" i="210"/>
  <c r="CK6" i="210"/>
  <c r="CJ6" i="210"/>
  <c r="CI6" i="210"/>
  <c r="CH6" i="210"/>
  <c r="CG6" i="210"/>
  <c r="CF6" i="210"/>
  <c r="CE6" i="210"/>
  <c r="CD6" i="210"/>
  <c r="CC6" i="210"/>
  <c r="CB6" i="210"/>
  <c r="CA6" i="210"/>
  <c r="BZ6" i="210"/>
  <c r="BY6" i="210"/>
  <c r="BX6" i="210"/>
  <c r="BW6" i="210"/>
  <c r="BV6" i="210"/>
  <c r="BU6" i="210"/>
  <c r="BT6" i="210"/>
  <c r="BS6" i="210"/>
  <c r="BR6" i="210"/>
  <c r="BQ6" i="210"/>
  <c r="BP6" i="210"/>
  <c r="BO6" i="210"/>
  <c r="BN6" i="210"/>
  <c r="BM6" i="210"/>
  <c r="BL6" i="210"/>
  <c r="BK6" i="210"/>
  <c r="BJ6" i="210"/>
  <c r="BI6" i="210"/>
  <c r="BH6" i="210"/>
  <c r="BG6" i="210"/>
  <c r="BF6" i="210"/>
  <c r="BE6" i="210"/>
  <c r="BD6" i="210"/>
  <c r="BA6" i="210"/>
  <c r="L3" i="210"/>
  <c r="BC28" i="210" l="1"/>
  <c r="BC27" i="210"/>
  <c r="L4" i="210"/>
  <c r="L5" i="210" s="1"/>
  <c r="M3" i="210"/>
  <c r="BH9" i="210"/>
  <c r="BN9" i="210"/>
  <c r="BT9" i="210"/>
  <c r="BZ9" i="210"/>
  <c r="CF9" i="210"/>
  <c r="CL9" i="210"/>
  <c r="CR9" i="210"/>
  <c r="CX9" i="210"/>
  <c r="BD9" i="210"/>
  <c r="BJ9" i="210"/>
  <c r="BP9" i="210"/>
  <c r="BV9" i="210"/>
  <c r="CB9" i="210"/>
  <c r="CH9" i="210"/>
  <c r="CN9" i="210"/>
  <c r="CT9" i="210"/>
  <c r="CZ9" i="210"/>
  <c r="BG12" i="210"/>
  <c r="BM12" i="210"/>
  <c r="BM4" i="210" s="1"/>
  <c r="BS12" i="210"/>
  <c r="BY12" i="210"/>
  <c r="CE12" i="210"/>
  <c r="CK12" i="210"/>
  <c r="CQ12" i="210"/>
  <c r="CW12" i="210"/>
  <c r="CW4" i="210" s="1"/>
  <c r="BE9" i="210"/>
  <c r="BK9" i="210"/>
  <c r="BQ9" i="210"/>
  <c r="BW9" i="210"/>
  <c r="CC9" i="210"/>
  <c r="CI9" i="210"/>
  <c r="CO9" i="210"/>
  <c r="CO4" i="210" s="1"/>
  <c r="CU9" i="210"/>
  <c r="DA9" i="210"/>
  <c r="DA4" i="210" s="1"/>
  <c r="BH12" i="210"/>
  <c r="BN12" i="210"/>
  <c r="BT12" i="210"/>
  <c r="BZ12" i="210"/>
  <c r="CF12" i="210"/>
  <c r="CL12" i="210"/>
  <c r="CR12" i="210"/>
  <c r="CX12" i="210"/>
  <c r="BF9" i="210"/>
  <c r="BL9" i="210"/>
  <c r="BI4" i="210" s="1"/>
  <c r="BR9" i="210"/>
  <c r="BX9" i="210"/>
  <c r="CD9" i="210"/>
  <c r="CJ9" i="210"/>
  <c r="CP9" i="210"/>
  <c r="CV9" i="210"/>
  <c r="BI12" i="210"/>
  <c r="BO12" i="210"/>
  <c r="BU12" i="210"/>
  <c r="CA12" i="210"/>
  <c r="CG12" i="210"/>
  <c r="CG4" i="210" s="1"/>
  <c r="CM12" i="210"/>
  <c r="CS12" i="210"/>
  <c r="CS4" i="210" s="1"/>
  <c r="BG9" i="210"/>
  <c r="BM9" i="210"/>
  <c r="BS9" i="210"/>
  <c r="BY9" i="210"/>
  <c r="CE9" i="210"/>
  <c r="CK9" i="210"/>
  <c r="CQ9" i="210"/>
  <c r="BY4" i="210" l="1"/>
  <c r="BD4" i="210"/>
  <c r="N3" i="210"/>
  <c r="M4" i="210"/>
  <c r="M5" i="210" s="1"/>
  <c r="O3" i="210" l="1"/>
  <c r="N4" i="210"/>
  <c r="N5" i="210" s="1"/>
  <c r="O4" i="210" l="1"/>
  <c r="O5" i="210" s="1"/>
  <c r="P3" i="210"/>
  <c r="P4" i="210" l="1"/>
  <c r="P5" i="210" s="1"/>
  <c r="Q3" i="210"/>
  <c r="Q4" i="210" l="1"/>
  <c r="Q5" i="210" s="1"/>
  <c r="R3" i="210"/>
  <c r="S3" i="210" l="1"/>
  <c r="R4" i="210"/>
  <c r="R5" i="210" s="1"/>
  <c r="T3" i="210" l="1"/>
  <c r="S4" i="210"/>
  <c r="S5" i="210" s="1"/>
  <c r="U3" i="210" l="1"/>
  <c r="T4" i="210"/>
  <c r="T5" i="210" s="1"/>
  <c r="U4" i="210" l="1"/>
  <c r="U5" i="210" s="1"/>
  <c r="V3" i="210"/>
  <c r="V4" i="210" l="1"/>
  <c r="V5" i="210" s="1"/>
  <c r="W3" i="210"/>
  <c r="W4" i="210" l="1"/>
  <c r="W5" i="210" s="1"/>
  <c r="X3" i="210"/>
  <c r="X4" i="210" l="1"/>
  <c r="X5" i="210" s="1"/>
  <c r="Y3" i="210"/>
  <c r="Z3" i="210" l="1"/>
  <c r="Y4" i="210"/>
  <c r="Y5" i="210" s="1"/>
  <c r="AA3" i="210" l="1"/>
  <c r="Z4" i="210"/>
  <c r="Z5" i="210" s="1"/>
  <c r="AB3" i="210" l="1"/>
  <c r="AA4" i="210"/>
  <c r="AA5" i="210" s="1"/>
  <c r="AB4" i="210" l="1"/>
  <c r="AB5" i="210" s="1"/>
  <c r="AC3" i="210"/>
  <c r="AC4" i="210" l="1"/>
  <c r="AC5" i="210" s="1"/>
  <c r="AD3" i="210"/>
  <c r="AE3" i="210" l="1"/>
  <c r="AD4" i="210"/>
  <c r="AD5" i="210" s="1"/>
  <c r="AF3" i="210" l="1"/>
  <c r="AE4" i="210"/>
  <c r="AE5" i="210" s="1"/>
  <c r="AG3" i="210" l="1"/>
  <c r="AF4" i="210"/>
  <c r="AF5" i="210" s="1"/>
  <c r="AG4" i="210" l="1"/>
  <c r="AG5" i="210" s="1"/>
  <c r="AH3" i="210"/>
  <c r="AH4" i="210" l="1"/>
  <c r="AH5" i="210" s="1"/>
  <c r="AI3" i="210"/>
  <c r="AI4" i="210" l="1"/>
  <c r="AI5" i="210" s="1"/>
  <c r="AJ3" i="210"/>
  <c r="AJ4" i="210" l="1"/>
  <c r="AJ5" i="210" s="1"/>
  <c r="AK3" i="210"/>
  <c r="AL3" i="210" l="1"/>
  <c r="AK4" i="210"/>
  <c r="AK5" i="210" s="1"/>
  <c r="AM3" i="210" l="1"/>
  <c r="AL4" i="210"/>
  <c r="AL5" i="210" s="1"/>
  <c r="AM4" i="210" l="1"/>
  <c r="AM5" i="210" s="1"/>
  <c r="AN3" i="210"/>
  <c r="AN4" i="210" l="1"/>
  <c r="AN5" i="210" s="1"/>
  <c r="AO3" i="210"/>
  <c r="AO4" i="210" l="1"/>
  <c r="AO5" i="210" s="1"/>
  <c r="AP3" i="210"/>
  <c r="AP4" i="210" s="1"/>
  <c r="AP5" i="210" s="1"/>
  <c r="AC43" i="209" l="1"/>
  <c r="X38" i="209"/>
  <c r="Z37" i="209" s="1"/>
  <c r="AC37" i="209"/>
  <c r="X37" i="209"/>
  <c r="X36" i="209"/>
  <c r="Z35" i="209" s="1"/>
  <c r="AC35" i="209"/>
  <c r="X35" i="209"/>
  <c r="X34" i="209"/>
  <c r="Z33" i="209" s="1"/>
  <c r="AC33" i="209"/>
  <c r="X33" i="209"/>
  <c r="X32" i="209"/>
  <c r="Z31" i="209" s="1"/>
  <c r="AC31" i="209"/>
  <c r="X31" i="209"/>
  <c r="X30" i="209"/>
  <c r="Z29" i="209" s="1"/>
  <c r="AC29" i="209"/>
  <c r="X29" i="209"/>
  <c r="BJ28" i="209"/>
  <c r="BJ21" i="209" s="1"/>
  <c r="BJ23" i="209" s="1"/>
  <c r="BF28" i="209"/>
  <c r="AX28" i="209"/>
  <c r="AX21" i="209" s="1"/>
  <c r="AX23" i="209" s="1"/>
  <c r="AT28" i="209"/>
  <c r="X28" i="209"/>
  <c r="Z27" i="209" s="1"/>
  <c r="AC27" i="209"/>
  <c r="X27" i="209"/>
  <c r="X26" i="209"/>
  <c r="AC25" i="209"/>
  <c r="X25" i="209"/>
  <c r="AC23" i="209"/>
  <c r="X23" i="209"/>
  <c r="Z23" i="209" s="1"/>
  <c r="X22" i="209"/>
  <c r="G30" i="156"/>
  <c r="G27" i="156"/>
  <c r="AH31" i="156"/>
  <c r="V30" i="156"/>
  <c r="V31" i="156" s="1"/>
  <c r="J30" i="156"/>
  <c r="AC29" i="156"/>
  <c r="AH29" i="156" s="1"/>
  <c r="AC28" i="156"/>
  <c r="AH28" i="156" s="1"/>
  <c r="AC24" i="156"/>
  <c r="AC22" i="156"/>
  <c r="AH22" i="156" s="1"/>
  <c r="Z25" i="209" l="1"/>
  <c r="Z39" i="209" s="1"/>
  <c r="X40" i="209"/>
  <c r="G32" i="156"/>
  <c r="Y10" i="156"/>
  <c r="Y11" i="156"/>
  <c r="V33" i="156"/>
  <c r="AC33" i="156" s="1"/>
  <c r="V26" i="156"/>
  <c r="V27" i="156" s="1"/>
  <c r="AC30" i="156"/>
  <c r="J32" i="156"/>
  <c r="AC31" i="156"/>
  <c r="AC25" i="156"/>
  <c r="AC26" i="156" s="1"/>
  <c r="AH24" i="156" s="1"/>
  <c r="AC27" i="156" l="1"/>
  <c r="AF74" i="195" l="1"/>
  <c r="AD74" i="195"/>
  <c r="AF73" i="165"/>
  <c r="AB73" i="165"/>
  <c r="AF32" i="195" l="1"/>
  <c r="AD32" i="195"/>
  <c r="AF32" i="165" l="1"/>
  <c r="AB32" i="165"/>
  <c r="AB46" i="101"/>
  <c r="Z46" i="101"/>
  <c r="X46" i="101"/>
  <c r="V46" i="101"/>
  <c r="T46" i="101"/>
  <c r="R46" i="101"/>
  <c r="P46" i="101"/>
  <c r="N46" i="101"/>
  <c r="L46" i="101"/>
  <c r="J46" i="101"/>
  <c r="H46" i="101"/>
  <c r="F46" i="101"/>
  <c r="AF45" i="101"/>
  <c r="AD45" i="101"/>
  <c r="AF44" i="101"/>
  <c r="AD44" i="101"/>
  <c r="AF43" i="101"/>
  <c r="AD43" i="101"/>
  <c r="AF42" i="101"/>
  <c r="AD42" i="101"/>
  <c r="AF41" i="101"/>
  <c r="AD41" i="101"/>
  <c r="AF40" i="101"/>
  <c r="AD40" i="101"/>
  <c r="AF39" i="101"/>
  <c r="AD39" i="101"/>
  <c r="AF38" i="101"/>
  <c r="AD38" i="101"/>
  <c r="AF37" i="101"/>
  <c r="AD37" i="101"/>
  <c r="AF36" i="101"/>
  <c r="AD36" i="101"/>
  <c r="AF35" i="101"/>
  <c r="AD35" i="101"/>
  <c r="AF34" i="101"/>
  <c r="AD34" i="101"/>
  <c r="AG36" i="154"/>
  <c r="H35" i="154"/>
  <c r="AG34" i="154"/>
  <c r="U33" i="154"/>
  <c r="U36" i="154" s="1"/>
  <c r="AB36" i="154" s="1"/>
  <c r="J33" i="154"/>
  <c r="AG32" i="154"/>
  <c r="AB32" i="154"/>
  <c r="AG31" i="154"/>
  <c r="AB31" i="154"/>
  <c r="AG30" i="154"/>
  <c r="AB30" i="154"/>
  <c r="U29" i="154"/>
  <c r="J29" i="154"/>
  <c r="AB27" i="154"/>
  <c r="AG26" i="154"/>
  <c r="AB24" i="154"/>
  <c r="AB29" i="154" s="1"/>
  <c r="AG23" i="154"/>
  <c r="Y12" i="154"/>
  <c r="Y11" i="154"/>
  <c r="Y9" i="154"/>
  <c r="AH42" i="101" l="1"/>
  <c r="AH45" i="101"/>
  <c r="AH37" i="101"/>
  <c r="AH43" i="101"/>
  <c r="AH35" i="101"/>
  <c r="AH41" i="101"/>
  <c r="AH40" i="101"/>
  <c r="AB33" i="154"/>
  <c r="J35" i="154"/>
  <c r="AF46" i="101"/>
  <c r="AH39" i="101"/>
  <c r="AH44" i="101"/>
  <c r="AG10" i="154"/>
  <c r="AD47" i="101"/>
  <c r="AH36" i="101"/>
  <c r="AH38" i="101"/>
  <c r="AG9" i="154"/>
  <c r="U34" i="154"/>
  <c r="AB34" i="154" s="1"/>
  <c r="AH34" i="101"/>
  <c r="AH46" i="10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N6" authorId="0" shapeId="0" xr:uid="{00000000-0006-0000-0100-00000100000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soramimi69</author>
    <author>kyoho-6</author>
    <author>沖縄県</author>
    <author>中部広域</author>
  </authors>
  <commentList>
    <comment ref="D9" authorId="0" shapeId="0" xr:uid="{FC4F01A4-AF2C-4163-BD5F-2A1CEFE43DC0}">
      <text>
        <r>
          <rPr>
            <sz val="9"/>
            <color indexed="81"/>
            <rFont val="ＭＳ Ｐ明朝"/>
            <family val="1"/>
            <charset val="128"/>
          </rPr>
          <t>リスト（産休、育休、介護休、病休）から選択。
手入力も可。</t>
        </r>
      </text>
    </comment>
    <comment ref="L9" authorId="1" shapeId="0" xr:uid="{54E509F3-E996-41BD-9C3C-02F2CBE0284D}">
      <text>
        <r>
          <rPr>
            <sz val="9"/>
            <color indexed="81"/>
            <rFont val="ＭＳ Ｐ明朝"/>
            <family val="1"/>
            <charset val="128"/>
          </rPr>
          <t>選択肢リストにない場合は、手入力してください。</t>
        </r>
      </text>
    </comment>
    <comment ref="O9" authorId="2" shapeId="0" xr:uid="{B0D44043-C9FE-429E-A2FA-4D908E154199}">
      <text>
        <r>
          <rPr>
            <sz val="9"/>
            <color indexed="81"/>
            <rFont val="ＭＳ Ｐ明朝"/>
            <family val="1"/>
            <charset val="128"/>
          </rPr>
          <t>リストから選択（正規職員、常勤（非正規）、非常勤（非正規）</t>
        </r>
      </text>
    </comment>
    <comment ref="S9" authorId="0" shapeId="0" xr:uid="{F8F8D7F8-CEF2-4219-9A92-A60F9FA7751E}">
      <text>
        <r>
          <rPr>
            <sz val="9"/>
            <color indexed="81"/>
            <rFont val="ＭＳ Ｐ明朝"/>
            <family val="1"/>
            <charset val="128"/>
          </rPr>
          <t>（入力方法の例）
H25.4.17</t>
        </r>
      </text>
    </comment>
    <comment ref="D19" authorId="0" shapeId="0" xr:uid="{BF952C69-C6E9-479A-B243-D1FA87670482}">
      <text>
        <r>
          <rPr>
            <sz val="9"/>
            <color indexed="81"/>
            <rFont val="ＭＳ Ｐ明朝"/>
            <family val="1"/>
            <charset val="128"/>
          </rPr>
          <t>リスト（退職、転出）から選択してください。</t>
        </r>
      </text>
    </comment>
    <comment ref="G19" authorId="3" shapeId="0" xr:uid="{5B855C96-ED9D-41A9-B8EA-2CB3EAF25ABF}">
      <text>
        <r>
          <rPr>
            <sz val="9"/>
            <color indexed="81"/>
            <rFont val="ＭＳ Ｐ明朝"/>
            <family val="1"/>
            <charset val="128"/>
          </rPr>
          <t>（入力方法の例）
H31.3.31</t>
        </r>
      </text>
    </comment>
    <comment ref="R19" authorId="1" shapeId="0" xr:uid="{FD008947-B66A-4A22-A41B-7F4C1CA308BB}">
      <text>
        <r>
          <rPr>
            <sz val="9"/>
            <color indexed="81"/>
            <rFont val="ＭＳ Ｐ明朝"/>
            <family val="1"/>
            <charset val="128"/>
          </rPr>
          <t>選択肢リストにない場合は、手入力してください。</t>
        </r>
      </text>
    </comment>
    <comment ref="X19" authorId="2" shapeId="0" xr:uid="{AAED105C-D1FD-4324-9EAA-D7EC08802FD0}">
      <text>
        <r>
          <rPr>
            <sz val="9"/>
            <color indexed="81"/>
            <rFont val="ＭＳ Ｐ明朝"/>
            <family val="1"/>
            <charset val="128"/>
          </rPr>
          <t>リストから選択（正規職員、常勤(正規)、非常勤（非正規）</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AS8" authorId="0" shapeId="0" xr:uid="{317149D0-3AA5-4140-BB4F-81D7FFAAA077}">
      <text>
        <r>
          <rPr>
            <sz val="9"/>
            <color indexed="81"/>
            <rFont val="ＭＳ Ｐ明朝"/>
            <family val="1"/>
            <charset val="128"/>
          </rPr>
          <t>その他の手当については、網掛けの欄に記入し、その額についても記入すること。</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AS8" authorId="0" shapeId="0" xr:uid="{4002F40F-A5A5-4623-A870-B5F1A5E3A9C8}">
      <text>
        <r>
          <rPr>
            <sz val="9"/>
            <color indexed="81"/>
            <rFont val="ＭＳ Ｐ明朝"/>
            <family val="1"/>
            <charset val="128"/>
          </rPr>
          <t>その他の手当については、網掛けの欄に記入し、その額についても記入すること。</t>
        </r>
      </text>
    </comment>
    <comment ref="AS49" authorId="0" shapeId="0" xr:uid="{706FAE12-F921-404D-870F-EC16C0D004C2}">
      <text>
        <r>
          <rPr>
            <sz val="9"/>
            <color indexed="81"/>
            <rFont val="ＭＳ Ｐ明朝"/>
            <family val="1"/>
            <charset val="128"/>
          </rPr>
          <t>その他の手当については、網掛けの欄に記入し、その額についても記入すること。</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AQ8" authorId="0" shapeId="0" xr:uid="{B1752B51-5B5B-440E-9D2C-839F94172AC8}">
      <text>
        <r>
          <rPr>
            <sz val="9"/>
            <color indexed="81"/>
            <rFont val="ＭＳ Ｐ明朝"/>
            <family val="1"/>
            <charset val="128"/>
          </rPr>
          <t>その他の手当については、網掛けの欄に記入し、その額についても記入すること。</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AQ8" authorId="0" shapeId="0" xr:uid="{FD301557-AF7F-4233-8DEB-3D67C2435054}">
      <text>
        <r>
          <rPr>
            <sz val="9"/>
            <color indexed="81"/>
            <rFont val="ＭＳ Ｐ明朝"/>
            <family val="1"/>
            <charset val="128"/>
          </rPr>
          <t>その他の手当については、網掛けの欄に記入し、その額についても記入すること。</t>
        </r>
      </text>
    </comment>
    <comment ref="AQ50" authorId="0" shapeId="0" xr:uid="{0897AC74-BD58-4AAE-9294-7A8DAE49B2AF}">
      <text>
        <r>
          <rPr>
            <sz val="9"/>
            <color indexed="81"/>
            <rFont val="ＭＳ Ｐ明朝"/>
            <family val="1"/>
            <charset val="128"/>
          </rPr>
          <t>その他の手当については、網掛けの欄に記入し、その額についても記入すること。</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kyoiku-4</author>
  </authors>
  <commentList>
    <comment ref="L51" authorId="0" shapeId="0" xr:uid="{85A9F5D3-DCC1-44E5-92E3-DE0D53907203}">
      <text>
        <r>
          <rPr>
            <sz val="9"/>
            <color indexed="81"/>
            <rFont val="ＭＳ Ｐ明朝"/>
            <family val="1"/>
            <charset val="128"/>
          </rPr>
          <t>「円」、「か月」が入っています。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D9" authorId="0" shapeId="0" xr:uid="{5DF1AD5E-3265-4A89-9F40-D5610B866551}">
      <text>
        <r>
          <rPr>
            <sz val="9"/>
            <color indexed="81"/>
            <rFont val="ＭＳ Ｐ明朝"/>
            <family val="1"/>
            <charset val="128"/>
          </rPr>
          <t>（例）6～7月</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L24" authorId="0" shapeId="0" xr:uid="{49E7037B-9332-4087-A3F1-FB1B4B404B2F}">
      <text>
        <r>
          <rPr>
            <sz val="9"/>
            <color indexed="81"/>
            <rFont val="ＭＳ Ｐ明朝"/>
            <family val="1"/>
            <charset val="128"/>
          </rPr>
          <t>（入力方法の例）
H31</t>
        </r>
      </text>
    </comment>
    <comment ref="L32" authorId="0" shapeId="0" xr:uid="{CAB4743C-CB3A-4517-BE76-751F83A7B1B2}">
      <text>
        <r>
          <rPr>
            <sz val="9"/>
            <color indexed="81"/>
            <rFont val="ＭＳ Ｐ明朝"/>
            <family val="1"/>
            <charset val="128"/>
          </rPr>
          <t>（入力方法の例）
H31</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F13" authorId="0" shapeId="0" xr:uid="{D7FBED08-356A-4688-A057-ADA9534B46C8}">
      <text>
        <r>
          <rPr>
            <sz val="9"/>
            <color indexed="81"/>
            <rFont val="ＭＳ Ｐ明朝"/>
            <family val="1"/>
            <charset val="128"/>
          </rPr>
          <t>（入力方法の例）
H30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A9" authorId="0" shapeId="0" xr:uid="{2AE12DE0-3AC7-417D-8FBB-A4FFDE80655B}">
      <text>
        <r>
          <rPr>
            <sz val="9"/>
            <color indexed="81"/>
            <rFont val="ＭＳ Ｐ明朝"/>
            <family val="1"/>
            <charset val="128"/>
          </rPr>
          <t>自動で入力されます</t>
        </r>
      </text>
    </comment>
    <comment ref="J10" authorId="0" shapeId="0" xr:uid="{9FAE95BF-BB6B-4811-83A8-16F9A1D494D2}">
      <text>
        <r>
          <rPr>
            <sz val="9"/>
            <color indexed="81"/>
            <rFont val="ＭＳ Ｐ明朝"/>
            <family val="1"/>
            <charset val="128"/>
          </rPr>
          <t>産休・育休・病休等の代替職員は、正規職員に含め、再掲表示してください。</t>
        </r>
      </text>
    </comment>
    <comment ref="S45" authorId="1" shapeId="0" xr:uid="{973E930A-D2A8-40D4-8875-3DFD3CFD922C}">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50" authorId="0" shapeId="0" xr:uid="{5693ECCF-F8D9-4A05-B61D-1BD89E072432}">
      <text>
        <r>
          <rPr>
            <sz val="9"/>
            <color indexed="81"/>
            <rFont val="ＭＳ Ｐ明朝"/>
            <family val="1"/>
            <charset val="128"/>
          </rPr>
          <t>保育士カウントの看護師等を含む</t>
        </r>
      </text>
    </comment>
    <comment ref="BM50" authorId="0" shapeId="0" xr:uid="{E981C935-19E0-4891-BA03-0110270A9A5D}">
      <text>
        <r>
          <rPr>
            <sz val="9"/>
            <color indexed="81"/>
            <rFont val="ＭＳ Ｐ明朝"/>
            <family val="1"/>
            <charset val="128"/>
          </rPr>
          <t>保育士カウントの看護師等を含む</t>
        </r>
      </text>
    </comment>
    <comment ref="BE52" authorId="2" shapeId="0" xr:uid="{8DDECFB5-1A2C-4DE7-B90E-D2D72751628A}">
      <text>
        <r>
          <rPr>
            <sz val="9"/>
            <color indexed="81"/>
            <rFont val="ＭＳ Ｐ明朝"/>
            <family val="1"/>
            <charset val="128"/>
          </rPr>
          <t>式が入っています。</t>
        </r>
      </text>
    </comment>
    <comment ref="BQ52" authorId="2" shapeId="0" xr:uid="{2A829FA2-B0BE-4E61-B88C-EB22483EE4A9}">
      <text>
        <r>
          <rPr>
            <sz val="9"/>
            <color indexed="81"/>
            <rFont val="ＭＳ Ｐ明朝"/>
            <family val="1"/>
            <charset val="128"/>
          </rPr>
          <t>式が入っています。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L9" authorId="0" shapeId="0" xr:uid="{08C405C3-A25F-4DF4-A352-84F17DF58266}">
      <text>
        <r>
          <rPr>
            <sz val="9"/>
            <color indexed="81"/>
            <rFont val="ＭＳ Ｐ明朝"/>
            <family val="1"/>
            <charset val="128"/>
          </rPr>
          <t>当該小規模保育事業Ａ型に勤務する保健師、看護師又は准看護師を、1人に限り保育士とみなすことができる。但し准看護師については、西原町を除く。</t>
        </r>
      </text>
    </comment>
    <comment ref="J10" authorId="0" shapeId="0" xr:uid="{29C46570-A6A8-42C8-934C-34875E12882D}">
      <text>
        <r>
          <rPr>
            <sz val="9"/>
            <color indexed="81"/>
            <rFont val="ＭＳ Ｐ明朝"/>
            <family val="1"/>
            <charset val="128"/>
          </rPr>
          <t>産休・育休・病休等の代替職員は、正規職員に含め、再掲表示してください。</t>
        </r>
      </text>
    </comment>
    <comment ref="U10" authorId="0" shapeId="0" xr:uid="{C627CEB0-691C-4B3C-8947-7CA504FAFEDB}">
      <text>
        <r>
          <rPr>
            <sz val="9"/>
            <color indexed="81"/>
            <rFont val="ＭＳ Ｐ明朝"/>
            <family val="1"/>
            <charset val="128"/>
          </rPr>
          <t>産休・育休・病休等の代替職員は、正規職員に含め、再掲表示してください。</t>
        </r>
      </text>
    </comment>
    <comment ref="S45" authorId="1" shapeId="0" xr:uid="{ECC92D95-73AD-4E0F-8B44-0218AE26552B}">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D49" authorId="0" shapeId="0" xr:uid="{D73E4E7C-CC8F-4305-9694-78AD10E337CB}">
      <text>
        <r>
          <rPr>
            <sz val="9"/>
            <color indexed="81"/>
            <rFont val="ＭＳ Ｐ明朝"/>
            <family val="1"/>
            <charset val="128"/>
          </rPr>
          <t>保育士カウントの看護師等を含む</t>
        </r>
      </text>
    </comment>
    <comment ref="BP49" authorId="0" shapeId="0" xr:uid="{952A5AFB-22A1-4AD1-A711-6969105834AE}">
      <text>
        <r>
          <rPr>
            <sz val="9"/>
            <color indexed="81"/>
            <rFont val="ＭＳ Ｐ明朝"/>
            <family val="1"/>
            <charset val="128"/>
          </rPr>
          <t>保育士カウントの看護師等を含む</t>
        </r>
      </text>
    </comment>
    <comment ref="BH51" authorId="2" shapeId="0" xr:uid="{07798B93-B011-421B-A299-82308A39F732}">
      <text>
        <r>
          <rPr>
            <sz val="9"/>
            <color indexed="81"/>
            <rFont val="ＭＳ Ｐ明朝"/>
            <family val="1"/>
            <charset val="128"/>
          </rPr>
          <t>式が入っています。</t>
        </r>
      </text>
    </comment>
    <comment ref="BT51" authorId="2" shapeId="0" xr:uid="{2184EBE6-8DE4-4A94-8E89-6B49E3920F1E}">
      <text>
        <r>
          <rPr>
            <sz val="9"/>
            <color indexed="81"/>
            <rFont val="ＭＳ Ｐ明朝"/>
            <family val="1"/>
            <charset val="128"/>
          </rPr>
          <t>式が入っています。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A9" authorId="0" shapeId="0" xr:uid="{B0CB0ECC-7BE2-40A3-9096-D4AB02511491}">
      <text>
        <r>
          <rPr>
            <sz val="9"/>
            <color indexed="81"/>
            <rFont val="ＭＳ Ｐ明朝"/>
            <family val="1"/>
            <charset val="128"/>
          </rPr>
          <t>自動で入力されます</t>
        </r>
      </text>
    </comment>
    <comment ref="J10" authorId="0" shapeId="0" xr:uid="{5EC95447-2BAB-437F-9237-D7919EF6E126}">
      <text>
        <r>
          <rPr>
            <sz val="9"/>
            <color indexed="81"/>
            <rFont val="ＭＳ Ｐ明朝"/>
            <family val="1"/>
            <charset val="128"/>
          </rPr>
          <t>産休・育休・病休等の代替職員は、正規職員に含め、再掲表示してください。</t>
        </r>
      </text>
    </comment>
    <comment ref="S45" authorId="1" shapeId="0" xr:uid="{11A49940-2DB2-4E1E-8A38-2BFE09E494E7}">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50" authorId="0" shapeId="0" xr:uid="{295421CC-A596-44C0-8027-02B2BC65DEDB}">
      <text>
        <r>
          <rPr>
            <sz val="9"/>
            <color indexed="81"/>
            <rFont val="ＭＳ Ｐ明朝"/>
            <family val="1"/>
            <charset val="128"/>
          </rPr>
          <t>保育士カウントの看護師等を含む</t>
        </r>
      </text>
    </comment>
    <comment ref="BM50" authorId="0" shapeId="0" xr:uid="{2F25F57D-944A-4A13-8C34-8011F53E47EA}">
      <text>
        <r>
          <rPr>
            <sz val="9"/>
            <color indexed="81"/>
            <rFont val="ＭＳ Ｐ明朝"/>
            <family val="1"/>
            <charset val="128"/>
          </rPr>
          <t>保育士カウントの看護師等を含む</t>
        </r>
      </text>
    </comment>
    <comment ref="BE52" authorId="2" shapeId="0" xr:uid="{288B04CB-BD78-4C70-8BD7-33B6B4650D2E}">
      <text>
        <r>
          <rPr>
            <sz val="9"/>
            <color indexed="81"/>
            <rFont val="ＭＳ Ｐ明朝"/>
            <family val="1"/>
            <charset val="128"/>
          </rPr>
          <t>式が入っています。</t>
        </r>
      </text>
    </comment>
    <comment ref="BQ52" authorId="2" shapeId="0" xr:uid="{D93FC740-5CDD-4AF8-B310-8F7D21486D87}">
      <text>
        <r>
          <rPr>
            <sz val="9"/>
            <color indexed="81"/>
            <rFont val="ＭＳ Ｐ明朝"/>
            <family val="1"/>
            <charset val="128"/>
          </rPr>
          <t>式が入っています。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L9" authorId="0" shapeId="0" xr:uid="{DF388C2D-F787-44E1-9716-4907E26348C4}">
      <text>
        <r>
          <rPr>
            <sz val="9"/>
            <color indexed="81"/>
            <rFont val="ＭＳ Ｐ明朝"/>
            <family val="1"/>
            <charset val="128"/>
          </rPr>
          <t>当該小規模保育事業Ａ型に勤務する保健師、看護師又は准看護師を、1人に限り保育士とみなすことができる。但し准看護師については、西原町を除く。</t>
        </r>
      </text>
    </comment>
    <comment ref="J10" authorId="0" shapeId="0" xr:uid="{DA77249C-6B48-49FC-991E-66383105C4CE}">
      <text>
        <r>
          <rPr>
            <sz val="9"/>
            <color indexed="81"/>
            <rFont val="ＭＳ Ｐ明朝"/>
            <family val="1"/>
            <charset val="128"/>
          </rPr>
          <t>産休・育休・病休等の代替職員は、正規職員に含め、再掲表示してください。</t>
        </r>
      </text>
    </comment>
    <comment ref="U10" authorId="0" shapeId="0" xr:uid="{6D6955DE-B31B-4015-8E5A-4ABCB5198121}">
      <text>
        <r>
          <rPr>
            <sz val="9"/>
            <color indexed="81"/>
            <rFont val="ＭＳ Ｐ明朝"/>
            <family val="1"/>
            <charset val="128"/>
          </rPr>
          <t>産休・育休・病休等の代替職員は、正規職員に含め、再掲表示してください。</t>
        </r>
      </text>
    </comment>
    <comment ref="T45" authorId="1" shapeId="0" xr:uid="{75716D4A-F5EB-46F3-96A8-713AC7A6B338}">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D49" authorId="0" shapeId="0" xr:uid="{3573652B-A6FD-43EF-A7AC-B3B9E4437027}">
      <text>
        <r>
          <rPr>
            <sz val="9"/>
            <color indexed="81"/>
            <rFont val="ＭＳ Ｐ明朝"/>
            <family val="1"/>
            <charset val="128"/>
          </rPr>
          <t>保育士カウントの看護師等を含む</t>
        </r>
      </text>
    </comment>
    <comment ref="BP49" authorId="0" shapeId="0" xr:uid="{C41BA223-D67B-4C9B-956E-62B6A7F8C63C}">
      <text>
        <r>
          <rPr>
            <sz val="9"/>
            <color indexed="81"/>
            <rFont val="ＭＳ Ｐ明朝"/>
            <family val="1"/>
            <charset val="128"/>
          </rPr>
          <t>保育士カウントの看護師等を含む</t>
        </r>
      </text>
    </comment>
    <comment ref="BH51" authorId="2" shapeId="0" xr:uid="{28FB0901-A329-4C3A-A9F9-922A5639C5F9}">
      <text>
        <r>
          <rPr>
            <sz val="9"/>
            <color indexed="81"/>
            <rFont val="ＭＳ Ｐ明朝"/>
            <family val="1"/>
            <charset val="128"/>
          </rPr>
          <t>式が入っています。</t>
        </r>
      </text>
    </comment>
    <comment ref="BT51" authorId="2" shapeId="0" xr:uid="{63B24CB3-89DE-49C7-A846-3BC6E94681CB}">
      <text>
        <r>
          <rPr>
            <sz val="9"/>
            <color indexed="81"/>
            <rFont val="ＭＳ Ｐ明朝"/>
            <family val="1"/>
            <charset val="128"/>
          </rPr>
          <t>式が入っています。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kyoiku-1</author>
    <author>soramimi69</author>
    <author>沖縄県</author>
  </authors>
  <commentList>
    <comment ref="F9" authorId="0" shapeId="0" xr:uid="{B1B5B9F7-1B97-48A5-BBC5-D2B73D2A2316}">
      <text>
        <r>
          <rPr>
            <sz val="9"/>
            <color indexed="81"/>
            <rFont val="ＭＳ Ｐ明朝"/>
            <family val="1"/>
            <charset val="128"/>
          </rPr>
          <t>市町村長が認めた障害児を受入れている事業所</t>
        </r>
      </text>
    </comment>
    <comment ref="L10" authorId="0" shapeId="0" xr:uid="{B2094703-FDD7-4680-9581-41FE79E8B612}">
      <text>
        <r>
          <rPr>
            <sz val="9"/>
            <color indexed="81"/>
            <rFont val="ＭＳ Ｐ明朝"/>
            <family val="1"/>
            <charset val="128"/>
          </rPr>
          <t>適用されている栄養士の配置の形態を選択すること。</t>
        </r>
      </text>
    </comment>
    <comment ref="AF19" authorId="1" shapeId="0" xr:uid="{F8C71AB0-870B-4E4A-B379-77E28CBCBDD7}">
      <text>
        <r>
          <rPr>
            <sz val="9"/>
            <color indexed="81"/>
            <rFont val="ＭＳ Ｐ明朝"/>
            <family val="1"/>
            <charset val="128"/>
          </rPr>
          <t>正規・非正規を問わず、各事業所の就業規則等で定めた常勤職員（フルタイム労働者）の保育従事者数を入力</t>
        </r>
      </text>
    </comment>
    <comment ref="AG19" authorId="1" shapeId="0" xr:uid="{13A5EB41-C216-4AE2-9D7B-9F5EF3A341A9}">
      <text>
        <r>
          <rPr>
            <sz val="9"/>
            <color indexed="81"/>
            <rFont val="ＭＳ Ｐ明朝"/>
            <family val="1"/>
            <charset val="128"/>
          </rPr>
          <t>正規・非正規を問わず、各事業所の就業規則等で定めた常勤職員（フルタイム労働者）</t>
        </r>
        <r>
          <rPr>
            <b/>
            <u/>
            <sz val="9"/>
            <color indexed="81"/>
            <rFont val="ＭＳ Ｐ明朝"/>
            <family val="1"/>
            <charset val="128"/>
          </rPr>
          <t>以外</t>
        </r>
        <r>
          <rPr>
            <sz val="9"/>
            <color indexed="81"/>
            <rFont val="ＭＳ Ｐ明朝"/>
            <family val="1"/>
            <charset val="128"/>
          </rPr>
          <t>の保育従事者数を入力</t>
        </r>
      </text>
    </comment>
    <comment ref="AT21" authorId="2" shapeId="0" xr:uid="{02E9E0F8-2F7F-4D72-8B6E-B83AFF0A1BFC}">
      <text>
        <r>
          <rPr>
            <sz val="9"/>
            <color indexed="81"/>
            <rFont val="ＭＳ Ｐ明朝"/>
            <family val="1"/>
            <charset val="128"/>
          </rPr>
          <t>保育士カウントの看護師等を含む</t>
        </r>
      </text>
    </comment>
    <comment ref="BF21" authorId="2" shapeId="0" xr:uid="{605B2869-3A70-46EB-90BA-A988AF585234}">
      <text>
        <r>
          <rPr>
            <sz val="9"/>
            <color indexed="81"/>
            <rFont val="ＭＳ Ｐ明朝"/>
            <family val="1"/>
            <charset val="128"/>
          </rPr>
          <t>保育士カウントの看護師等を含む</t>
        </r>
      </text>
    </comment>
    <comment ref="AX23" authorId="1" shapeId="0" xr:uid="{80D52A07-6FE2-4771-B969-723DFB7F4B38}">
      <text>
        <r>
          <rPr>
            <sz val="9"/>
            <color indexed="81"/>
            <rFont val="ＭＳ Ｐ明朝"/>
            <family val="1"/>
            <charset val="128"/>
          </rPr>
          <t>式が入っています。</t>
        </r>
      </text>
    </comment>
    <comment ref="BJ23" authorId="1" shapeId="0" xr:uid="{8A3C2AF0-8A6F-46A8-AF1A-FE84DAE8D4EE}">
      <text>
        <r>
          <rPr>
            <sz val="9"/>
            <color indexed="81"/>
            <rFont val="ＭＳ Ｐ明朝"/>
            <family val="1"/>
            <charset val="128"/>
          </rPr>
          <t>式が入っています。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M52" authorId="0" shapeId="0" xr:uid="{B0998637-DAF5-47FB-B2C4-8BC5F494687E}">
      <text>
        <r>
          <rPr>
            <sz val="9"/>
            <color indexed="81"/>
            <rFont val="ＭＳ Ｐ明朝"/>
            <family val="1"/>
            <charset val="128"/>
          </rPr>
          <t>入力方法の例
H29.4.1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M42" authorId="0" shapeId="0" xr:uid="{4028960D-D5F2-4A80-89A1-D3FA563B5EB6}">
      <text>
        <r>
          <rPr>
            <sz val="9"/>
            <color indexed="81"/>
            <rFont val="ＭＳ Ｐ明朝"/>
            <family val="1"/>
            <charset val="128"/>
          </rPr>
          <t>（例）H26.6.1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BJ1" authorId="0" shapeId="0" xr:uid="{2C9E5A7E-5DD6-4372-80A3-0E8A860A4DCF}">
      <text>
        <r>
          <rPr>
            <sz val="9"/>
            <color indexed="81"/>
            <rFont val="ＭＳ Ｐ明朝"/>
            <family val="1"/>
            <charset val="128"/>
          </rPr>
          <t>必要に応じてご利用ください。
※提出不要です。</t>
        </r>
      </text>
    </comment>
    <comment ref="AM2" authorId="0" shapeId="0" xr:uid="{FDA7607B-FF65-4ED3-BB92-3B889AF8E82A}">
      <text>
        <r>
          <rPr>
            <sz val="9"/>
            <color indexed="81"/>
            <rFont val="ＭＳ Ｐ明朝"/>
            <family val="1"/>
            <charset val="128"/>
          </rPr>
          <t>監査調書提出月を選択すると、日及び曜日が自動入力されます。</t>
        </r>
      </text>
    </comment>
    <comment ref="BC6" authorId="0" shapeId="0" xr:uid="{DA20331F-17E9-462B-8D06-9013A9088CBC}">
      <text>
        <r>
          <rPr>
            <sz val="9"/>
            <color indexed="81"/>
            <rFont val="ＭＳ Ｐ明朝"/>
            <family val="1"/>
            <charset val="128"/>
          </rPr>
          <t>下表の太枠内に■を入力後、シフト記号を選択すると、自動的に反映されます。</t>
        </r>
      </text>
    </comment>
    <comment ref="V28" authorId="0" shapeId="0" xr:uid="{1FBA3862-85E6-45F7-BD41-294A4E5C9E5B}">
      <text>
        <r>
          <rPr>
            <sz val="9"/>
            <color indexed="81"/>
            <rFont val="ＭＳ Ｐ明朝"/>
            <family val="1"/>
            <charset val="128"/>
          </rPr>
          <t xml:space="preserve">リストに当てはまる休憩時間がない場合は、手入力してください。
例）15分休憩→「0：15」と入力
例）休憩時間が無い場合→「0：00」と入力
</t>
        </r>
      </text>
    </comment>
  </commentList>
</comments>
</file>

<file path=xl/sharedStrings.xml><?xml version="1.0" encoding="utf-8"?>
<sst xmlns="http://schemas.openxmlformats.org/spreadsheetml/2006/main" count="4849" uniqueCount="1788">
  <si>
    <t>訓　　練　　内　　容</t>
    <rPh sb="0" eb="1">
      <t>クン</t>
    </rPh>
    <rPh sb="3" eb="4">
      <t>ネリ</t>
    </rPh>
    <rPh sb="6" eb="7">
      <t>ナイ</t>
    </rPh>
    <rPh sb="9" eb="10">
      <t>カタチ</t>
    </rPh>
    <phoneticPr fontId="10"/>
  </si>
  <si>
    <t>実地監査年月日</t>
    <rPh sb="0" eb="2">
      <t>ジッチ</t>
    </rPh>
    <rPh sb="2" eb="4">
      <t>カンサ</t>
    </rPh>
    <rPh sb="4" eb="7">
      <t>ネンガッピ</t>
    </rPh>
    <phoneticPr fontId="4"/>
  </si>
  <si>
    <t>※この欄は、記入しないこと。</t>
    <rPh sb="3" eb="4">
      <t>ラン</t>
    </rPh>
    <rPh sb="6" eb="8">
      <t>キニュウ</t>
    </rPh>
    <phoneticPr fontId="4"/>
  </si>
  <si>
    <t>事業開始年月日</t>
    <rPh sb="0" eb="2">
      <t>ジギョウ</t>
    </rPh>
    <rPh sb="2" eb="4">
      <t>カイシ</t>
    </rPh>
    <rPh sb="4" eb="7">
      <t>ネンガッピ</t>
    </rPh>
    <phoneticPr fontId="4"/>
  </si>
  <si>
    <t>建替年月日</t>
    <rPh sb="0" eb="1">
      <t>タ</t>
    </rPh>
    <rPh sb="1" eb="2">
      <t>カ</t>
    </rPh>
    <rPh sb="2" eb="5">
      <t>ネンガッピ</t>
    </rPh>
    <phoneticPr fontId="4"/>
  </si>
  <si>
    <t>特　記　事　項</t>
    <rPh sb="0" eb="1">
      <t>トク</t>
    </rPh>
    <rPh sb="2" eb="3">
      <t>キ</t>
    </rPh>
    <rPh sb="4" eb="5">
      <t>コト</t>
    </rPh>
    <rPh sb="6" eb="7">
      <t>コウ</t>
    </rPh>
    <phoneticPr fontId="10"/>
  </si>
  <si>
    <t>０歳児</t>
    <rPh sb="1" eb="3">
      <t>サイジ</t>
    </rPh>
    <phoneticPr fontId="10"/>
  </si>
  <si>
    <t>２歳児</t>
    <rPh sb="1" eb="3">
      <t>サイジ</t>
    </rPh>
    <phoneticPr fontId="10"/>
  </si>
  <si>
    <t xml:space="preserve"> ※各部屋の面積が分かる平面図等を添付すること。</t>
  </si>
  <si>
    <t>室　名</t>
    <rPh sb="0" eb="1">
      <t>シツ</t>
    </rPh>
    <rPh sb="2" eb="3">
      <t>メイ</t>
    </rPh>
    <phoneticPr fontId="10"/>
  </si>
  <si>
    <t>遊戯室</t>
    <rPh sb="0" eb="3">
      <t>ユウギシツ</t>
    </rPh>
    <phoneticPr fontId="10"/>
  </si>
  <si>
    <t>面積　㎡</t>
    <rPh sb="0" eb="2">
      <t>メンセキ</t>
    </rPh>
    <phoneticPr fontId="10"/>
  </si>
  <si>
    <t>：</t>
    <phoneticPr fontId="10"/>
  </si>
  <si>
    <t>～</t>
    <phoneticPr fontId="10"/>
  </si>
  <si>
    <t>端数処理等</t>
  </si>
  <si>
    <t>人</t>
  </si>
  <si>
    <t>施設長</t>
    <rPh sb="0" eb="3">
      <t>シセツチョウ</t>
    </rPh>
    <phoneticPr fontId="10"/>
  </si>
  <si>
    <t>・</t>
    <phoneticPr fontId="10"/>
  </si>
  <si>
    <t>　</t>
    <phoneticPr fontId="10"/>
  </si>
  <si>
    <t>）</t>
    <phoneticPr fontId="10"/>
  </si>
  <si>
    <t>)</t>
    <phoneticPr fontId="10"/>
  </si>
  <si>
    <t>おやつ</t>
    <phoneticPr fontId="10"/>
  </si>
  <si>
    <t xml:space="preserve"> </t>
    <phoneticPr fontId="10"/>
  </si>
  <si>
    <t>年</t>
    <rPh sb="0" eb="1">
      <t>ネン</t>
    </rPh>
    <phoneticPr fontId="4"/>
  </si>
  <si>
    <t>月</t>
    <rPh sb="0" eb="1">
      <t>ツキ</t>
    </rPh>
    <phoneticPr fontId="4"/>
  </si>
  <si>
    <t>保育室①</t>
    <rPh sb="0" eb="3">
      <t>ホイクシツ</t>
    </rPh>
    <phoneticPr fontId="10"/>
  </si>
  <si>
    <t>保育室②</t>
    <rPh sb="0" eb="3">
      <t>ホイクシツ</t>
    </rPh>
    <phoneticPr fontId="10"/>
  </si>
  <si>
    <t>保育室③</t>
    <rPh sb="0" eb="3">
      <t>ホイクシツ</t>
    </rPh>
    <phoneticPr fontId="10"/>
  </si>
  <si>
    <t>部屋数計</t>
    <rPh sb="0" eb="2">
      <t>ヘヤ</t>
    </rPh>
    <rPh sb="2" eb="3">
      <t>カズ</t>
    </rPh>
    <rPh sb="3" eb="4">
      <t>ケイ</t>
    </rPh>
    <phoneticPr fontId="10"/>
  </si>
  <si>
    <t>（</t>
    <phoneticPr fontId="10"/>
  </si>
  <si>
    <t>月</t>
    <rPh sb="0" eb="1">
      <t>ツキ</t>
    </rPh>
    <phoneticPr fontId="10"/>
  </si>
  <si>
    <t>職員配置関係</t>
    <rPh sb="0" eb="2">
      <t>ショクイン</t>
    </rPh>
    <rPh sb="2" eb="4">
      <t>ハイチ</t>
    </rPh>
    <phoneticPr fontId="10"/>
  </si>
  <si>
    <t>※</t>
    <phoneticPr fontId="10"/>
  </si>
  <si>
    <t>現員</t>
    <rPh sb="0" eb="2">
      <t>ゲンイン</t>
    </rPh>
    <phoneticPr fontId="10"/>
  </si>
  <si>
    <t>クラス名</t>
    <rPh sb="3" eb="4">
      <t>ナ</t>
    </rPh>
    <phoneticPr fontId="10"/>
  </si>
  <si>
    <t>②</t>
    <phoneticPr fontId="10"/>
  </si>
  <si>
    <t>労働基準法第89条</t>
    <phoneticPr fontId="10"/>
  </si>
  <si>
    <t>常時10人以上の労働者を使用する使用者は、一定の事項について就業規則を作成し、行政官庁に届け出なければならない。変更した場合においても、同様とする。</t>
    <phoneticPr fontId="10"/>
  </si>
  <si>
    <t>①</t>
    <phoneticPr fontId="10"/>
  </si>
  <si>
    <t>常時各作業所の見易い場所へ掲示､又は備え付け</t>
    <phoneticPr fontId="10"/>
  </si>
  <si>
    <t>書面による交付</t>
    <phoneticPr fontId="10"/>
  </si>
  <si>
    <t>③</t>
    <phoneticPr fontId="10"/>
  </si>
  <si>
    <t>磁気テープ、ディスク等に記録し、常時確認できる機器を設置</t>
    <phoneticPr fontId="10"/>
  </si>
  <si>
    <t>前年
度計</t>
    <rPh sb="0" eb="2">
      <t>ゼンネン</t>
    </rPh>
    <rPh sb="3" eb="4">
      <t>タビ</t>
    </rPh>
    <rPh sb="4" eb="5">
      <t>ケイ</t>
    </rPh>
    <phoneticPr fontId="10"/>
  </si>
  <si>
    <t>時間</t>
    <rPh sb="0" eb="2">
      <t>ジカン</t>
    </rPh>
    <phoneticPr fontId="10"/>
  </si>
  <si>
    <t>日</t>
    <rPh sb="0" eb="1">
      <t>ニチ</t>
    </rPh>
    <phoneticPr fontId="10"/>
  </si>
  <si>
    <t>人</t>
    <rPh sb="0" eb="1">
      <t>ニン</t>
    </rPh>
    <phoneticPr fontId="10"/>
  </si>
  <si>
    <t>事　　業　　名</t>
    <rPh sb="0" eb="1">
      <t>コト</t>
    </rPh>
    <rPh sb="3" eb="4">
      <t>ギョウ</t>
    </rPh>
    <rPh sb="6" eb="7">
      <t>メイ</t>
    </rPh>
    <phoneticPr fontId="10"/>
  </si>
  <si>
    <t>クラス名</t>
    <rPh sb="3" eb="4">
      <t>メイ</t>
    </rPh>
    <phoneticPr fontId="10"/>
  </si>
  <si>
    <t>児童数</t>
    <rPh sb="0" eb="3">
      <t>ジドウスウ</t>
    </rPh>
    <phoneticPr fontId="10"/>
  </si>
  <si>
    <t>計</t>
    <rPh sb="0" eb="1">
      <t>ケイ</t>
    </rPh>
    <phoneticPr fontId="10"/>
  </si>
  <si>
    <t>時間帯における在籍児童数（年齢別）</t>
  </si>
  <si>
    <t>計</t>
  </si>
  <si>
    <t>常勤</t>
    <rPh sb="0" eb="2">
      <t>ジョウキン</t>
    </rPh>
    <phoneticPr fontId="10"/>
  </si>
  <si>
    <t xml:space="preserve"> 期 　　　間</t>
  </si>
  <si>
    <t>氏　　名</t>
    <rPh sb="0" eb="1">
      <t>シ</t>
    </rPh>
    <rPh sb="3" eb="4">
      <t>メイ</t>
    </rPh>
    <phoneticPr fontId="10"/>
  </si>
  <si>
    <t>年齢</t>
    <rPh sb="0" eb="2">
      <t>ネンレイ</t>
    </rPh>
    <phoneticPr fontId="10"/>
  </si>
  <si>
    <t>職種</t>
    <rPh sb="0" eb="2">
      <t>ショクシュ</t>
    </rPh>
    <phoneticPr fontId="10"/>
  </si>
  <si>
    <t>退職（転出）の理由</t>
    <rPh sb="0" eb="2">
      <t>タイショク</t>
    </rPh>
    <rPh sb="3" eb="5">
      <t>テンシュツ</t>
    </rPh>
    <rPh sb="7" eb="9">
      <t>リユウ</t>
    </rPh>
    <phoneticPr fontId="10"/>
  </si>
  <si>
    <t>番号</t>
    <rPh sb="0" eb="2">
      <t>バンゴウ</t>
    </rPh>
    <phoneticPr fontId="10"/>
  </si>
  <si>
    <t>職名</t>
    <rPh sb="0" eb="2">
      <t>ショクメイ</t>
    </rPh>
    <phoneticPr fontId="10"/>
  </si>
  <si>
    <t>経　験　年　数</t>
    <rPh sb="0" eb="1">
      <t>キョウ</t>
    </rPh>
    <rPh sb="2" eb="3">
      <t>シルシ</t>
    </rPh>
    <rPh sb="4" eb="5">
      <t>トシ</t>
    </rPh>
    <rPh sb="6" eb="7">
      <t>カズ</t>
    </rPh>
    <phoneticPr fontId="10"/>
  </si>
  <si>
    <t>現施設経験</t>
    <rPh sb="0" eb="1">
      <t>ゲン</t>
    </rPh>
    <rPh sb="1" eb="3">
      <t>シセツ</t>
    </rPh>
    <rPh sb="3" eb="5">
      <t>ケイケン</t>
    </rPh>
    <phoneticPr fontId="10"/>
  </si>
  <si>
    <t>(1)　構造設備は、設備運営基準を満たしているか｡</t>
    <rPh sb="10" eb="12">
      <t>セツビ</t>
    </rPh>
    <rPh sb="12" eb="14">
      <t>ウンエイ</t>
    </rPh>
    <rPh sb="14" eb="16">
      <t>キジュン</t>
    </rPh>
    <phoneticPr fontId="10"/>
  </si>
  <si>
    <t>その他の施設の経験年数B</t>
    <rPh sb="2" eb="3">
      <t>タ</t>
    </rPh>
    <rPh sb="4" eb="6">
      <t>シセツ</t>
    </rPh>
    <rPh sb="7" eb="9">
      <t>ケイケン</t>
    </rPh>
    <rPh sb="9" eb="11">
      <t>ネンスウ</t>
    </rPh>
    <phoneticPr fontId="10"/>
  </si>
  <si>
    <t>保育士</t>
    <rPh sb="0" eb="3">
      <t>ホイクシ</t>
    </rPh>
    <phoneticPr fontId="10"/>
  </si>
  <si>
    <t>事務員</t>
    <rPh sb="0" eb="3">
      <t>ジムイン</t>
    </rPh>
    <phoneticPr fontId="10"/>
  </si>
  <si>
    <t>調理員</t>
    <rPh sb="0" eb="3">
      <t>チョウリイン</t>
    </rPh>
    <phoneticPr fontId="10"/>
  </si>
  <si>
    <t>〃</t>
    <phoneticPr fontId="10"/>
  </si>
  <si>
    <t>氏　名</t>
    <rPh sb="0" eb="1">
      <t>シ</t>
    </rPh>
    <rPh sb="2" eb="3">
      <t>メイ</t>
    </rPh>
    <phoneticPr fontId="10"/>
  </si>
  <si>
    <t>職　名</t>
    <rPh sb="0" eb="1">
      <t>ショク</t>
    </rPh>
    <rPh sb="2" eb="3">
      <t>メイ</t>
    </rPh>
    <phoneticPr fontId="10"/>
  </si>
  <si>
    <t>実働時間</t>
    <rPh sb="0" eb="2">
      <t>ジツドウ</t>
    </rPh>
    <rPh sb="2" eb="4">
      <t>ジカン</t>
    </rPh>
    <phoneticPr fontId="10"/>
  </si>
  <si>
    <t>曜日</t>
    <rPh sb="0" eb="2">
      <t>ヨウビ</t>
    </rPh>
    <phoneticPr fontId="10"/>
  </si>
  <si>
    <t>記号</t>
    <rPh sb="0" eb="2">
      <t>キゴウ</t>
    </rPh>
    <phoneticPr fontId="10"/>
  </si>
  <si>
    <t>勤務形態</t>
    <rPh sb="0" eb="2">
      <t>キンム</t>
    </rPh>
    <rPh sb="2" eb="4">
      <t>ケイタイ</t>
    </rPh>
    <phoneticPr fontId="10"/>
  </si>
  <si>
    <t>11月</t>
  </si>
  <si>
    <t>12月</t>
  </si>
  <si>
    <t>10月</t>
    <rPh sb="2" eb="3">
      <t>ガツ</t>
    </rPh>
    <phoneticPr fontId="10"/>
  </si>
  <si>
    <t>昼食</t>
    <rPh sb="0" eb="2">
      <t>チュウショク</t>
    </rPh>
    <phoneticPr fontId="10"/>
  </si>
  <si>
    <t>処　理　の　状　況</t>
    <rPh sb="0" eb="1">
      <t>トコロ</t>
    </rPh>
    <rPh sb="2" eb="3">
      <t>リ</t>
    </rPh>
    <rPh sb="6" eb="7">
      <t>ジョウ</t>
    </rPh>
    <rPh sb="8" eb="9">
      <t>キョウ</t>
    </rPh>
    <phoneticPr fontId="10"/>
  </si>
  <si>
    <t>検食時間</t>
    <rPh sb="0" eb="1">
      <t>ケン</t>
    </rPh>
    <rPh sb="1" eb="2">
      <t>ショク</t>
    </rPh>
    <rPh sb="2" eb="4">
      <t>ジカン</t>
    </rPh>
    <phoneticPr fontId="10"/>
  </si>
  <si>
    <t>食事開始時間</t>
    <rPh sb="0" eb="2">
      <t>ショクジ</t>
    </rPh>
    <rPh sb="2" eb="4">
      <t>カイシ</t>
    </rPh>
    <rPh sb="4" eb="6">
      <t>ジカン</t>
    </rPh>
    <phoneticPr fontId="10"/>
  </si>
  <si>
    <t>氏　　　名</t>
    <rPh sb="0" eb="1">
      <t>シ</t>
    </rPh>
    <rPh sb="4" eb="5">
      <t>メイ</t>
    </rPh>
    <phoneticPr fontId="10"/>
  </si>
  <si>
    <t>作成者氏名</t>
    <rPh sb="0" eb="3">
      <t>サクセイシャ</t>
    </rPh>
    <rPh sb="3" eb="5">
      <t>シメイ</t>
    </rPh>
    <phoneticPr fontId="10"/>
  </si>
  <si>
    <t>資　　　格</t>
    <rPh sb="0" eb="1">
      <t>シ</t>
    </rPh>
    <rPh sb="4" eb="5">
      <t>カク</t>
    </rPh>
    <phoneticPr fontId="10"/>
  </si>
  <si>
    <t>回</t>
    <rPh sb="0" eb="1">
      <t>カイ</t>
    </rPh>
    <phoneticPr fontId="10"/>
  </si>
  <si>
    <t>月</t>
    <rPh sb="0" eb="1">
      <t>ガツ</t>
    </rPh>
    <phoneticPr fontId="10"/>
  </si>
  <si>
    <t>平常</t>
    <rPh sb="0" eb="2">
      <t>ヘイジョウ</t>
    </rPh>
    <phoneticPr fontId="10"/>
  </si>
  <si>
    <t>勤務</t>
    <rPh sb="0" eb="2">
      <t>キンム</t>
    </rPh>
    <phoneticPr fontId="10"/>
  </si>
  <si>
    <t>時　　間　　帯</t>
    <rPh sb="0" eb="1">
      <t>トキ</t>
    </rPh>
    <rPh sb="3" eb="4">
      <t>アイダ</t>
    </rPh>
    <rPh sb="6" eb="7">
      <t>オビ</t>
    </rPh>
    <phoneticPr fontId="10"/>
  </si>
  <si>
    <t>延べ人数</t>
    <rPh sb="0" eb="1">
      <t>ノ</t>
    </rPh>
    <rPh sb="2" eb="4">
      <t>ニンズウ</t>
    </rPh>
    <phoneticPr fontId="10"/>
  </si>
  <si>
    <t>氏名</t>
    <rPh sb="0" eb="2">
      <t>シメイ</t>
    </rPh>
    <phoneticPr fontId="10"/>
  </si>
  <si>
    <t>専門科名</t>
    <rPh sb="0" eb="2">
      <t>センモン</t>
    </rPh>
    <rPh sb="2" eb="4">
      <t>カメイ</t>
    </rPh>
    <phoneticPr fontId="10"/>
  </si>
  <si>
    <t>医療機関名</t>
    <rPh sb="0" eb="2">
      <t>イリョウ</t>
    </rPh>
    <rPh sb="2" eb="5">
      <t>キカンメイ</t>
    </rPh>
    <phoneticPr fontId="10"/>
  </si>
  <si>
    <t>医療機関の住所</t>
    <rPh sb="0" eb="2">
      <t>イリョウ</t>
    </rPh>
    <rPh sb="2" eb="4">
      <t>キカン</t>
    </rPh>
    <rPh sb="5" eb="7">
      <t>ジュウショ</t>
    </rPh>
    <phoneticPr fontId="10"/>
  </si>
  <si>
    <t>（注）</t>
    <phoneticPr fontId="10"/>
  </si>
  <si>
    <t>1．</t>
    <phoneticPr fontId="10"/>
  </si>
  <si>
    <t>閉所時</t>
    <rPh sb="0" eb="2">
      <t>ヘイショ</t>
    </rPh>
    <rPh sb="2" eb="3">
      <t>ジ</t>
    </rPh>
    <phoneticPr fontId="10"/>
  </si>
  <si>
    <t>勤務
年数</t>
    <rPh sb="0" eb="2">
      <t>キンム</t>
    </rPh>
    <rPh sb="3" eb="5">
      <t>ネンスウ</t>
    </rPh>
    <phoneticPr fontId="10"/>
  </si>
  <si>
    <t>最終
学歴</t>
    <rPh sb="0" eb="2">
      <t>サイシュウ</t>
    </rPh>
    <rPh sb="3" eb="5">
      <t>ガクレキ</t>
    </rPh>
    <phoneticPr fontId="10"/>
  </si>
  <si>
    <t>勤　続
年数A</t>
    <rPh sb="0" eb="1">
      <t>ツトム</t>
    </rPh>
    <rPh sb="2" eb="3">
      <t>ゾク</t>
    </rPh>
    <rPh sb="4" eb="6">
      <t>ネンスウ</t>
    </rPh>
    <phoneticPr fontId="10"/>
  </si>
  <si>
    <t>計
A＋B</t>
    <rPh sb="0" eb="1">
      <t>ケイ</t>
    </rPh>
    <phoneticPr fontId="10"/>
  </si>
  <si>
    <t>年</t>
    <rPh sb="0" eb="1">
      <t>ネン</t>
    </rPh>
    <phoneticPr fontId="10"/>
  </si>
  <si>
    <t>2．</t>
  </si>
  <si>
    <t>任　　期</t>
    <rPh sb="0" eb="1">
      <t>ニン</t>
    </rPh>
    <rPh sb="3" eb="4">
      <t>キ</t>
    </rPh>
    <phoneticPr fontId="10"/>
  </si>
  <si>
    <t>日迄</t>
    <rPh sb="0" eb="1">
      <t>ニチ</t>
    </rPh>
    <rPh sb="1" eb="2">
      <t>マデ</t>
    </rPh>
    <phoneticPr fontId="10"/>
  </si>
  <si>
    <t>処理件数</t>
    <rPh sb="0" eb="2">
      <t>ショリ</t>
    </rPh>
    <rPh sb="2" eb="4">
      <t>ケンスウ</t>
    </rPh>
    <phoneticPr fontId="10"/>
  </si>
  <si>
    <t>未処理件数</t>
    <rPh sb="0" eb="3">
      <t>ミショリ</t>
    </rPh>
    <rPh sb="3" eb="5">
      <t>ケンスウ</t>
    </rPh>
    <phoneticPr fontId="10"/>
  </si>
  <si>
    <t>第三者委員への報告</t>
    <rPh sb="0" eb="3">
      <t>ダイサンシャ</t>
    </rPh>
    <rPh sb="3" eb="5">
      <t>イイン</t>
    </rPh>
    <rPh sb="7" eb="9">
      <t>ホウコク</t>
    </rPh>
    <phoneticPr fontId="10"/>
  </si>
  <si>
    <t>前年度</t>
    <rPh sb="0" eb="3">
      <t>ゼンネンド</t>
    </rPh>
    <phoneticPr fontId="10"/>
  </si>
  <si>
    <t>保育室</t>
    <rPh sb="0" eb="3">
      <t>ホイクシツ</t>
    </rPh>
    <phoneticPr fontId="4"/>
  </si>
  <si>
    <t>小計</t>
    <rPh sb="0" eb="2">
      <t>ショウケイ</t>
    </rPh>
    <phoneticPr fontId="4"/>
  </si>
  <si>
    <t>屋外遊技場</t>
    <rPh sb="0" eb="2">
      <t>オクガイ</t>
    </rPh>
    <rPh sb="2" eb="5">
      <t>ユウギジョウ</t>
    </rPh>
    <phoneticPr fontId="4"/>
  </si>
  <si>
    <t>人</t>
    <rPh sb="0" eb="1">
      <t>ヒト</t>
    </rPh>
    <phoneticPr fontId="4"/>
  </si>
  <si>
    <t>A</t>
    <phoneticPr fontId="4"/>
  </si>
  <si>
    <t>B</t>
    <phoneticPr fontId="4"/>
  </si>
  <si>
    <t>１歳児</t>
    <rPh sb="1" eb="3">
      <t>サイジ</t>
    </rPh>
    <phoneticPr fontId="4"/>
  </si>
  <si>
    <t>= 保育士</t>
  </si>
  <si>
    <t>保育士配置には、無資格保育補助者を含めないこと。</t>
    <rPh sb="3" eb="5">
      <t>ハイチ</t>
    </rPh>
    <phoneticPr fontId="10"/>
  </si>
  <si>
    <t>人</t>
    <rPh sb="0" eb="1">
      <t>ヒト</t>
    </rPh>
    <phoneticPr fontId="10"/>
  </si>
  <si>
    <t>（</t>
    <phoneticPr fontId="4"/>
  </si>
  <si>
    <t>計</t>
    <rPh sb="0" eb="1">
      <t>ケイ</t>
    </rPh>
    <phoneticPr fontId="4"/>
  </si>
  <si>
    <t>特　記　事　項</t>
    <phoneticPr fontId="10"/>
  </si>
  <si>
    <t>特　記　事　項</t>
    <phoneticPr fontId="4"/>
  </si>
  <si>
    <t>内科検診</t>
    <rPh sb="0" eb="2">
      <t>ナイカ</t>
    </rPh>
    <rPh sb="2" eb="4">
      <t>ケンシン</t>
    </rPh>
    <phoneticPr fontId="10"/>
  </si>
  <si>
    <t>歯科検診</t>
    <rPh sb="0" eb="2">
      <t>シカ</t>
    </rPh>
    <rPh sb="2" eb="4">
      <t>ケンシン</t>
    </rPh>
    <phoneticPr fontId="10"/>
  </si>
  <si>
    <t>尿検査</t>
    <rPh sb="0" eb="3">
      <t>ニョウケンサ</t>
    </rPh>
    <phoneticPr fontId="10"/>
  </si>
  <si>
    <t>その他の検査</t>
    <rPh sb="2" eb="3">
      <t>タ</t>
    </rPh>
    <rPh sb="4" eb="6">
      <t>ケンサ</t>
    </rPh>
    <phoneticPr fontId="10"/>
  </si>
  <si>
    <t>実施日</t>
    <rPh sb="0" eb="3">
      <t>ジッシビ</t>
    </rPh>
    <phoneticPr fontId="10"/>
  </si>
  <si>
    <t>日</t>
    <rPh sb="0" eb="1">
      <t>ニチ</t>
    </rPh>
    <phoneticPr fontId="4"/>
  </si>
  <si>
    <t>小計
（部屋数）</t>
    <rPh sb="0" eb="1">
      <t>ショウ</t>
    </rPh>
    <phoneticPr fontId="4"/>
  </si>
  <si>
    <t>・</t>
    <phoneticPr fontId="4"/>
  </si>
  <si>
    <t>記録</t>
    <rPh sb="0" eb="2">
      <t>キロク</t>
    </rPh>
    <phoneticPr fontId="10"/>
  </si>
  <si>
    <t>公表</t>
    <rPh sb="0" eb="2">
      <t>コウヒョウ</t>
    </rPh>
    <phoneticPr fontId="10"/>
  </si>
  <si>
    <t>4月</t>
    <rPh sb="1" eb="2">
      <t>ガツ</t>
    </rPh>
    <phoneticPr fontId="10"/>
  </si>
  <si>
    <t>実施月日</t>
    <rPh sb="0" eb="1">
      <t>ジツ</t>
    </rPh>
    <rPh sb="1" eb="2">
      <t>シ</t>
    </rPh>
    <rPh sb="2" eb="3">
      <t>ツキ</t>
    </rPh>
    <rPh sb="3" eb="4">
      <t>ヒ</t>
    </rPh>
    <phoneticPr fontId="10"/>
  </si>
  <si>
    <t>「児童福祉施設における事故防止について」（昭和46年7月31日児発418号）</t>
    <rPh sb="25" eb="26">
      <t>ネン</t>
    </rPh>
    <rPh sb="27" eb="28">
      <t>ツキ</t>
    </rPh>
    <rPh sb="30" eb="31">
      <t>ニチ</t>
    </rPh>
    <phoneticPr fontId="10"/>
  </si>
  <si>
    <t>日現在）</t>
    <rPh sb="0" eb="1">
      <t>ニチ</t>
    </rPh>
    <rPh sb="1" eb="3">
      <t>ゲンザイ</t>
    </rPh>
    <phoneticPr fontId="10"/>
  </si>
  <si>
    <t>基準配置保育士数</t>
    <rPh sb="4" eb="7">
      <t>ホイクシ</t>
    </rPh>
    <phoneticPr fontId="10"/>
  </si>
  <si>
    <t>認可定員</t>
    <rPh sb="0" eb="2">
      <t>ニンカ</t>
    </rPh>
    <rPh sb="2" eb="3">
      <t>サダム</t>
    </rPh>
    <rPh sb="3" eb="4">
      <t>イン</t>
    </rPh>
    <phoneticPr fontId="4"/>
  </si>
  <si>
    <t>利用定員</t>
    <rPh sb="0" eb="2">
      <t>リヨウ</t>
    </rPh>
    <rPh sb="2" eb="4">
      <t>テイイン</t>
    </rPh>
    <rPh sb="3" eb="4">
      <t>イン</t>
    </rPh>
    <phoneticPr fontId="4"/>
  </si>
  <si>
    <t>定員</t>
    <rPh sb="0" eb="2">
      <t>テイイン</t>
    </rPh>
    <phoneticPr fontId="4"/>
  </si>
  <si>
    <t>認可年月日</t>
    <rPh sb="0" eb="2">
      <t>ニンカ</t>
    </rPh>
    <rPh sb="2" eb="5">
      <t>ネンガッピ</t>
    </rPh>
    <phoneticPr fontId="4"/>
  </si>
  <si>
    <t>名</t>
    <rPh sb="0" eb="1">
      <t>メイ</t>
    </rPh>
    <phoneticPr fontId="4"/>
  </si>
  <si>
    <t>）</t>
    <phoneticPr fontId="4"/>
  </si>
  <si>
    <t>（変更年月日）</t>
    <rPh sb="1" eb="3">
      <t>ヘンコウ</t>
    </rPh>
    <rPh sb="3" eb="6">
      <t>ネンガッピ</t>
    </rPh>
    <phoneticPr fontId="4"/>
  </si>
  <si>
    <t>　</t>
  </si>
  <si>
    <t xml:space="preserve"> １　入所児童の状況</t>
    <phoneticPr fontId="10"/>
  </si>
  <si>
    <t>クラス</t>
    <phoneticPr fontId="4"/>
  </si>
  <si>
    <t>合計</t>
    <rPh sb="0" eb="2">
      <t>ゴウケイ</t>
    </rPh>
    <phoneticPr fontId="4"/>
  </si>
  <si>
    <t>0歳児室</t>
    <phoneticPr fontId="4"/>
  </si>
  <si>
    <t>㎡</t>
    <phoneticPr fontId="4"/>
  </si>
  <si>
    <t>根拠法令・通知等（印刷不要）</t>
    <rPh sb="0" eb="2">
      <t>コンキョ</t>
    </rPh>
    <rPh sb="2" eb="4">
      <t>ホウレイ</t>
    </rPh>
    <rPh sb="5" eb="7">
      <t>ツウチ</t>
    </rPh>
    <rPh sb="7" eb="8">
      <t>トウ</t>
    </rPh>
    <rPh sb="9" eb="11">
      <t>インサツ</t>
    </rPh>
    <rPh sb="11" eb="13">
      <t>フヨウ</t>
    </rPh>
    <phoneticPr fontId="4"/>
  </si>
  <si>
    <t>→</t>
    <phoneticPr fontId="4"/>
  </si>
  <si>
    <t>※</t>
    <phoneticPr fontId="4"/>
  </si>
  <si>
    <t>合計</t>
    <rPh sb="0" eb="2">
      <t>ゴウケイ</t>
    </rPh>
    <phoneticPr fontId="10"/>
  </si>
  <si>
    <t>＜記入要領＞</t>
    <rPh sb="1" eb="3">
      <t>キニュウ</t>
    </rPh>
    <rPh sb="3" eb="5">
      <t>ヨウリョウ</t>
    </rPh>
    <phoneticPr fontId="10"/>
  </si>
  <si>
    <t>(ｲ)</t>
    <phoneticPr fontId="10"/>
  </si>
  <si>
    <t>＜基準配置保育士数算定表＞</t>
    <rPh sb="1" eb="3">
      <t>キジュン</t>
    </rPh>
    <rPh sb="3" eb="5">
      <t>ハイチ</t>
    </rPh>
    <rPh sb="5" eb="8">
      <t>ホイクシ</t>
    </rPh>
    <rPh sb="8" eb="9">
      <t>スウ</t>
    </rPh>
    <rPh sb="9" eb="11">
      <t>サンテイ</t>
    </rPh>
    <rPh sb="11" eb="12">
      <t>ヒョウ</t>
    </rPh>
    <phoneticPr fontId="10"/>
  </si>
  <si>
    <t>区分</t>
    <rPh sb="0" eb="2">
      <t>クブン</t>
    </rPh>
    <phoneticPr fontId="10"/>
  </si>
  <si>
    <t>小計</t>
    <phoneticPr fontId="10"/>
  </si>
  <si>
    <t>職員配置関係</t>
    <phoneticPr fontId="10"/>
  </si>
  <si>
    <t>対象職員名</t>
  </si>
  <si>
    <t>延長保育事業</t>
    <rPh sb="0" eb="4">
      <t>エンチョウホイク</t>
    </rPh>
    <rPh sb="4" eb="6">
      <t>ジギョウ</t>
    </rPh>
    <phoneticPr fontId="4"/>
  </si>
  <si>
    <t>放課後児童健全育成事業</t>
    <rPh sb="0" eb="3">
      <t>ホウカゴ</t>
    </rPh>
    <rPh sb="3" eb="5">
      <t>ジドウ</t>
    </rPh>
    <rPh sb="5" eb="7">
      <t>ケンゼン</t>
    </rPh>
    <rPh sb="7" eb="9">
      <t>イクセイ</t>
    </rPh>
    <rPh sb="9" eb="11">
      <t>ジギョウ</t>
    </rPh>
    <phoneticPr fontId="4"/>
  </si>
  <si>
    <t>病児保育事業（</t>
    <rPh sb="0" eb="2">
      <t>ビョウジ</t>
    </rPh>
    <rPh sb="2" eb="4">
      <t>ホイク</t>
    </rPh>
    <rPh sb="4" eb="6">
      <t>ジギョウ</t>
    </rPh>
    <phoneticPr fontId="4"/>
  </si>
  <si>
    <t>その他</t>
    <rPh sb="2" eb="3">
      <t>タ</t>
    </rPh>
    <phoneticPr fontId="4"/>
  </si>
  <si>
    <t>その他（</t>
    <rPh sb="2" eb="3">
      <t>タ</t>
    </rPh>
    <phoneticPr fontId="4"/>
  </si>
  <si>
    <t>面積</t>
    <rPh sb="0" eb="2">
      <t>メンセキ</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</si>
  <si>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</si>
  <si>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</si>
  <si>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</si>
  <si>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</si>
  <si>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</si>
  <si>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</si>
  <si>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</si>
  <si>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</si>
  <si>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</si>
  <si>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(例)</t>
    <rPh sb="1" eb="2">
      <t>レイ</t>
    </rPh>
    <phoneticPr fontId="4"/>
  </si>
  <si>
    <t>人</t>
    <phoneticPr fontId="4"/>
  </si>
  <si>
    <t>時間/月</t>
    <rPh sb="0" eb="2">
      <t>ジカン</t>
    </rPh>
    <rPh sb="3" eb="4">
      <t>ツキ</t>
    </rPh>
    <phoneticPr fontId="4"/>
  </si>
  <si>
    <t>うさぎ</t>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</si>
  <si>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</si>
  <si>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</si>
  <si>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</si>
  <si>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(ｱ)</t>
    <phoneticPr fontId="4"/>
  </si>
  <si>
    <t>(ｳ)</t>
    <phoneticPr fontId="4"/>
  </si>
  <si>
    <t>施設運営管理関係</t>
    <phoneticPr fontId="10"/>
  </si>
  <si>
    <t>人（</t>
    <rPh sb="0" eb="1">
      <t>ヒト</t>
    </rPh>
    <phoneticPr fontId="10"/>
  </si>
  <si>
    <t>日変更）</t>
    <rPh sb="0" eb="1">
      <t>ニチ</t>
    </rPh>
    <rPh sb="1" eb="3">
      <t>ヘンコウ</t>
    </rPh>
    <phoneticPr fontId="10"/>
  </si>
  <si>
    <t>児童数</t>
    <rPh sb="0" eb="3">
      <t>ジドウスウ</t>
    </rPh>
    <phoneticPr fontId="4"/>
  </si>
  <si>
    <t>(A)</t>
    <phoneticPr fontId="10"/>
  </si>
  <si>
    <t>＜記入方法＞</t>
    <rPh sb="1" eb="3">
      <t>キニュウ</t>
    </rPh>
    <rPh sb="3" eb="5">
      <t>ホウホウ</t>
    </rPh>
    <phoneticPr fontId="4"/>
  </si>
  <si>
    <t>・</t>
    <phoneticPr fontId="10"/>
  </si>
  <si>
    <t>入所児童数については、毎月初日の在籍児童数を記入すること。</t>
    <phoneticPr fontId="4"/>
  </si>
  <si>
    <t>％</t>
    <phoneticPr fontId="10"/>
  </si>
  <si>
    <t>(ｱ)</t>
    <phoneticPr fontId="4"/>
  </si>
  <si>
    <t>4月1日現在利用定員：</t>
    <rPh sb="1" eb="2">
      <t>ツキ</t>
    </rPh>
    <rPh sb="3" eb="4">
      <t>ニチ</t>
    </rPh>
    <rPh sb="4" eb="6">
      <t>ゲンザイ</t>
    </rPh>
    <rPh sb="6" eb="8">
      <t>リヨウ</t>
    </rPh>
    <rPh sb="8" eb="10">
      <t>テイイン</t>
    </rPh>
    <phoneticPr fontId="10"/>
  </si>
  <si>
    <t>人、変更後利用定員：</t>
    <rPh sb="0" eb="1">
      <t>ヒト</t>
    </rPh>
    <rPh sb="2" eb="4">
      <t>ヘンコウ</t>
    </rPh>
    <rPh sb="4" eb="5">
      <t>ゴ</t>
    </rPh>
    <rPh sb="5" eb="7">
      <t>リヨウ</t>
    </rPh>
    <rPh sb="7" eb="9">
      <t>テイイン</t>
    </rPh>
    <phoneticPr fontId="10"/>
  </si>
  <si>
    <t>(ｲ)</t>
    <phoneticPr fontId="4"/>
  </si>
  <si>
    <t>4月1日現在認可定員：</t>
    <rPh sb="1" eb="2">
      <t>ツキ</t>
    </rPh>
    <rPh sb="3" eb="4">
      <t>ニチ</t>
    </rPh>
    <rPh sb="4" eb="6">
      <t>ゲンザイ</t>
    </rPh>
    <rPh sb="6" eb="8">
      <t>ニンカ</t>
    </rPh>
    <rPh sb="8" eb="10">
      <t>テイイン</t>
    </rPh>
    <phoneticPr fontId="10"/>
  </si>
  <si>
    <t>入所児童数については、毎月初日の在籍児童数を監査調書提出月まで記入すること。</t>
    <rPh sb="22" eb="24">
      <t>カンサ</t>
    </rPh>
    <rPh sb="24" eb="26">
      <t>チョウショ</t>
    </rPh>
    <rPh sb="26" eb="28">
      <t>テイシュツ</t>
    </rPh>
    <rPh sb="28" eb="29">
      <t>ツキ</t>
    </rPh>
    <phoneticPr fontId="4"/>
  </si>
  <si>
    <t>定員超過の範囲</t>
    <phoneticPr fontId="10"/>
  </si>
  <si>
    <t>標準時間認定</t>
    <rPh sb="0" eb="2">
      <t>ヒョウジュン</t>
    </rPh>
    <rPh sb="2" eb="4">
      <t>ジカン</t>
    </rPh>
    <rPh sb="4" eb="6">
      <t>ニンテイ</t>
    </rPh>
    <phoneticPr fontId="10"/>
  </si>
  <si>
    <t>利用可能時間範囲</t>
    <rPh sb="0" eb="2">
      <t>リヨウ</t>
    </rPh>
    <rPh sb="2" eb="4">
      <t>カノウ</t>
    </rPh>
    <rPh sb="4" eb="6">
      <t>ジカン</t>
    </rPh>
    <rPh sb="6" eb="8">
      <t>ハンイ</t>
    </rPh>
    <phoneticPr fontId="10"/>
  </si>
  <si>
    <t>延長保育</t>
    <rPh sb="0" eb="2">
      <t>エンチョウ</t>
    </rPh>
    <rPh sb="2" eb="4">
      <t>ホイク</t>
    </rPh>
    <phoneticPr fontId="10"/>
  </si>
  <si>
    <t>早朝</t>
    <phoneticPr fontId="10"/>
  </si>
  <si>
    <t>夕方</t>
    <phoneticPr fontId="10"/>
  </si>
  <si>
    <t>短時間認定</t>
    <rPh sb="0" eb="1">
      <t>ミジカ</t>
    </rPh>
    <rPh sb="1" eb="3">
      <t>ジカン</t>
    </rPh>
    <rPh sb="3" eb="5">
      <t>ニンテイ</t>
    </rPh>
    <phoneticPr fontId="10"/>
  </si>
  <si>
    <t>保育時間帯　　</t>
    <phoneticPr fontId="10"/>
  </si>
  <si>
    <t>0歳</t>
    <phoneticPr fontId="10"/>
  </si>
  <si>
    <t>1歳</t>
    <phoneticPr fontId="10"/>
  </si>
  <si>
    <t>2歳</t>
    <phoneticPr fontId="10"/>
  </si>
  <si>
    <t>3歳</t>
    <phoneticPr fontId="10"/>
  </si>
  <si>
    <t>4歳</t>
    <phoneticPr fontId="10"/>
  </si>
  <si>
    <t>5歳</t>
    <phoneticPr fontId="10"/>
  </si>
  <si>
    <t>①平日</t>
    <rPh sb="1" eb="3">
      <t>ヘイジツ</t>
    </rPh>
    <phoneticPr fontId="10"/>
  </si>
  <si>
    <t>開所時間前</t>
    <rPh sb="0" eb="2">
      <t>カイショ</t>
    </rPh>
    <rPh sb="2" eb="4">
      <t>ジカン</t>
    </rPh>
    <rPh sb="4" eb="5">
      <t>マエ</t>
    </rPh>
    <phoneticPr fontId="10"/>
  </si>
  <si>
    <t>②土曜日</t>
    <rPh sb="1" eb="4">
      <t>ドヨウビ</t>
    </rPh>
    <phoneticPr fontId="10"/>
  </si>
  <si>
    <t>＜記入方法＞</t>
    <rPh sb="1" eb="3">
      <t>キニュウ</t>
    </rPh>
    <rPh sb="3" eb="5">
      <t>ホウホウ</t>
    </rPh>
    <phoneticPr fontId="10"/>
  </si>
  <si>
    <t>土曜日閉園をしている場合、該当するものにチェックすること。</t>
    <rPh sb="0" eb="3">
      <t>ドヨウビ</t>
    </rPh>
    <rPh sb="3" eb="5">
      <t>ヘイエン</t>
    </rPh>
    <rPh sb="10" eb="12">
      <t>バアイ</t>
    </rPh>
    <rPh sb="13" eb="15">
      <t>ガイトウ</t>
    </rPh>
    <phoneticPr fontId="10"/>
  </si>
  <si>
    <t>(B)</t>
    <phoneticPr fontId="10"/>
  </si>
  <si>
    <t>A．</t>
    <phoneticPr fontId="10"/>
  </si>
  <si>
    <t>C．</t>
    <phoneticPr fontId="10"/>
  </si>
  <si>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</si>
  <si>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＜前年度＞</t>
    <rPh sb="1" eb="4">
      <t>ゼンネンド</t>
    </rPh>
    <phoneticPr fontId="10"/>
  </si>
  <si>
    <t>理　　由　　等</t>
    <rPh sb="0" eb="1">
      <t>リ</t>
    </rPh>
    <rPh sb="3" eb="4">
      <t>ヨシ</t>
    </rPh>
    <rPh sb="6" eb="7">
      <t>トウ</t>
    </rPh>
    <phoneticPr fontId="10"/>
  </si>
  <si>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10"/>
  </si>
  <si>
    <t>タイムカード</t>
    <phoneticPr fontId="4"/>
  </si>
  <si>
    <t>労働基準法第106条第1項</t>
    <rPh sb="0" eb="2">
      <t>ロウドウ</t>
    </rPh>
    <rPh sb="2" eb="5">
      <t>キジュンホウ</t>
    </rPh>
    <rPh sb="5" eb="6">
      <t>ダイ</t>
    </rPh>
    <rPh sb="9" eb="10">
      <t>ジョウ</t>
    </rPh>
    <rPh sb="10" eb="11">
      <t>ダイ</t>
    </rPh>
    <rPh sb="12" eb="13">
      <t>コウ</t>
    </rPh>
    <phoneticPr fontId="10"/>
  </si>
  <si>
    <t>労働基準法第15条</t>
    <rPh sb="0" eb="2">
      <t>ロウドウ</t>
    </rPh>
    <rPh sb="2" eb="5">
      <t>キジュンホウ</t>
    </rPh>
    <rPh sb="5" eb="6">
      <t>ダイ</t>
    </rPh>
    <rPh sb="8" eb="9">
      <t>ジョウ</t>
    </rPh>
    <phoneticPr fontId="10"/>
  </si>
  <si>
    <t>週</t>
    <rPh sb="0" eb="1">
      <t>シュウ</t>
    </rPh>
    <phoneticPr fontId="10"/>
  </si>
  <si>
    <t>労働基準法第39条</t>
    <rPh sb="0" eb="2">
      <t>ロウドウ</t>
    </rPh>
    <rPh sb="2" eb="5">
      <t>キジュンホウ</t>
    </rPh>
    <rPh sb="5" eb="6">
      <t>ダイ</t>
    </rPh>
    <rPh sb="8" eb="9">
      <t>ジョウ</t>
    </rPh>
    <phoneticPr fontId="10"/>
  </si>
  <si>
    <t>根拠法令・通知（印刷不要）</t>
    <rPh sb="0" eb="2">
      <t>コンキョ</t>
    </rPh>
    <rPh sb="2" eb="4">
      <t>ホウレイ</t>
    </rPh>
    <rPh sb="5" eb="7">
      <t>ツウチ</t>
    </rPh>
    <rPh sb="8" eb="10">
      <t>インサツ</t>
    </rPh>
    <rPh sb="10" eb="12">
      <t>フヨウ</t>
    </rPh>
    <phoneticPr fontId="10"/>
  </si>
  <si>
    <t>雇用契約書</t>
    <rPh sb="0" eb="2">
      <t>コヨウ</t>
    </rPh>
    <rPh sb="2" eb="5">
      <t>ケイヤクショ</t>
    </rPh>
    <phoneticPr fontId="10"/>
  </si>
  <si>
    <t>履歴書</t>
    <phoneticPr fontId="10"/>
  </si>
  <si>
    <t>）･</t>
    <phoneticPr fontId="10"/>
  </si>
  <si>
    <t>根拠法令（印刷不要）</t>
    <rPh sb="0" eb="2">
      <t>コンキョ</t>
    </rPh>
    <rPh sb="2" eb="4">
      <t>ホウレイ</t>
    </rPh>
    <rPh sb="5" eb="7">
      <t>インサツ</t>
    </rPh>
    <rPh sb="7" eb="9">
      <t>フヨウ</t>
    </rPh>
    <phoneticPr fontId="10"/>
  </si>
  <si>
    <t>　・</t>
    <phoneticPr fontId="10"/>
  </si>
  <si>
    <t>労働安全衛生規則第43条</t>
    <rPh sb="0" eb="2">
      <t>ロウドウ</t>
    </rPh>
    <rPh sb="2" eb="4">
      <t>アンゼン</t>
    </rPh>
    <rPh sb="4" eb="6">
      <t>エイセイ</t>
    </rPh>
    <rPh sb="6" eb="8">
      <t>キソク</t>
    </rPh>
    <rPh sb="8" eb="9">
      <t>ダイ</t>
    </rPh>
    <rPh sb="11" eb="12">
      <t>ジョウ</t>
    </rPh>
    <phoneticPr fontId="10"/>
  </si>
  <si>
    <t>※検査項目の表記は省略しています。</t>
    <rPh sb="1" eb="3">
      <t>ケンサ</t>
    </rPh>
    <rPh sb="3" eb="5">
      <t>コウモク</t>
    </rPh>
    <rPh sb="6" eb="8">
      <t>ヒョウキ</t>
    </rPh>
    <rPh sb="9" eb="11">
      <t>ショウリャク</t>
    </rPh>
    <phoneticPr fontId="10"/>
  </si>
  <si>
    <t>労働安全衛生規則第47条</t>
    <rPh sb="0" eb="2">
      <t>ロウドウ</t>
    </rPh>
    <rPh sb="2" eb="4">
      <t>アンゼン</t>
    </rPh>
    <rPh sb="4" eb="6">
      <t>エイセイ</t>
    </rPh>
    <rPh sb="6" eb="8">
      <t>キソク</t>
    </rPh>
    <rPh sb="8" eb="9">
      <t>ダイ</t>
    </rPh>
    <rPh sb="11" eb="12">
      <t>ジョウ</t>
    </rPh>
    <phoneticPr fontId="10"/>
  </si>
  <si>
    <t>保育士</t>
  </si>
  <si>
    <t>備考</t>
    <rPh sb="0" eb="2">
      <t>ビコウ</t>
    </rPh>
    <phoneticPr fontId="4"/>
  </si>
  <si>
    <t>最低賃金法第7条</t>
    <rPh sb="0" eb="2">
      <t>サイテイ</t>
    </rPh>
    <rPh sb="2" eb="5">
      <t>チンギンホウ</t>
    </rPh>
    <rPh sb="5" eb="6">
      <t>ダイ</t>
    </rPh>
    <rPh sb="7" eb="8">
      <t>ジョウ</t>
    </rPh>
    <phoneticPr fontId="10"/>
  </si>
  <si>
    <t>健康診断書</t>
    <rPh sb="0" eb="2">
      <t>ケンコウ</t>
    </rPh>
    <rPh sb="2" eb="5">
      <t>シンダンショ</t>
    </rPh>
    <phoneticPr fontId="10"/>
  </si>
  <si>
    <t>最終学歴証明書</t>
    <rPh sb="0" eb="2">
      <t>サイシュウ</t>
    </rPh>
    <rPh sb="2" eb="4">
      <t>ガクレキ</t>
    </rPh>
    <rPh sb="4" eb="7">
      <t>ショウメイショ</t>
    </rPh>
    <phoneticPr fontId="10"/>
  </si>
  <si>
    <t>資格証明書（写）</t>
    <rPh sb="0" eb="2">
      <t>シカク</t>
    </rPh>
    <rPh sb="2" eb="5">
      <t>ショウメイショ</t>
    </rPh>
    <rPh sb="6" eb="7">
      <t>ウツ</t>
    </rPh>
    <phoneticPr fontId="10"/>
  </si>
  <si>
    <t>その他（</t>
    <rPh sb="2" eb="3">
      <t>タ</t>
    </rPh>
    <phoneticPr fontId="10"/>
  </si>
  <si>
    <t>初任給格付関係書類</t>
    <phoneticPr fontId="10"/>
  </si>
  <si>
    <t>採用辞令(写)</t>
    <rPh sb="0" eb="2">
      <t>サイヨウ</t>
    </rPh>
    <phoneticPr fontId="10"/>
  </si>
  <si>
    <t>労働基準法第15条第1項</t>
    <rPh sb="0" eb="2">
      <t>ロウドウ</t>
    </rPh>
    <rPh sb="2" eb="5">
      <t>キジュンホウ</t>
    </rPh>
    <rPh sb="5" eb="6">
      <t>ダイ</t>
    </rPh>
    <rPh sb="8" eb="9">
      <t>ジョウ</t>
    </rPh>
    <rPh sb="9" eb="10">
      <t>ダイ</t>
    </rPh>
    <rPh sb="11" eb="12">
      <t>コウ</t>
    </rPh>
    <phoneticPr fontId="10"/>
  </si>
  <si>
    <t>継続雇用制度の対象者を限定できる仕組みの廃止</t>
    <phoneticPr fontId="4"/>
  </si>
  <si>
    <t>高年齢者等の雇用の安定等に関する法律の一部を改正する法律</t>
    <phoneticPr fontId="4"/>
  </si>
  <si>
    <t>氏名</t>
    <rPh sb="0" eb="2">
      <t>シメイ</t>
    </rPh>
    <phoneticPr fontId="4"/>
  </si>
  <si>
    <t>雇用形態</t>
    <rPh sb="0" eb="2">
      <t>コヨウ</t>
    </rPh>
    <rPh sb="2" eb="4">
      <t>ケイタイ</t>
    </rPh>
    <phoneticPr fontId="10"/>
  </si>
  <si>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</si>
  <si>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</si>
  <si>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</si>
  <si>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</si>
  <si>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非正規</t>
    <rPh sb="0" eb="3">
      <t>ヒセイキ</t>
    </rPh>
    <phoneticPr fontId="4"/>
  </si>
  <si>
    <t>常勤(非正規)</t>
    <rPh sb="0" eb="2">
      <t>ジョウキン</t>
    </rPh>
    <rPh sb="3" eb="6">
      <t>ヒセイキ</t>
    </rPh>
    <phoneticPr fontId="4"/>
  </si>
  <si>
    <t>所定労働時間に満たない者を含む</t>
    <phoneticPr fontId="4"/>
  </si>
  <si>
    <t>正規職員</t>
    <rPh sb="0" eb="2">
      <t>セイキ</t>
    </rPh>
    <rPh sb="2" eb="4">
      <t>ショクイン</t>
    </rPh>
    <phoneticPr fontId="4"/>
  </si>
  <si>
    <t>◯「雇用形態」の選択肢について</t>
    <rPh sb="2" eb="4">
      <t>コヨウ</t>
    </rPh>
    <rPh sb="4" eb="6">
      <t>ケイタイ</t>
    </rPh>
    <rPh sb="8" eb="11">
      <t>センタクシ</t>
    </rPh>
    <phoneticPr fontId="4"/>
  </si>
  <si>
    <t>労働安全衛生規則第47条</t>
    <phoneticPr fontId="10"/>
  </si>
  <si>
    <t>（給食従業員の検便）</t>
    <phoneticPr fontId="4"/>
  </si>
  <si>
    <t>労働安全衛生規則第44条</t>
    <phoneticPr fontId="10"/>
  </si>
  <si>
    <t>労働安全衛生規則第43条</t>
    <phoneticPr fontId="10"/>
  </si>
  <si>
    <t>平成</t>
    <rPh sb="0" eb="2">
      <t>ヘイセイ</t>
    </rPh>
    <phoneticPr fontId="4"/>
  </si>
  <si>
    <t>労働安全衛生規則第51条</t>
    <rPh sb="8" eb="9">
      <t>ダイ</t>
    </rPh>
    <phoneticPr fontId="10"/>
  </si>
  <si>
    <t>有</t>
  </si>
  <si>
    <t>管理職</t>
    <phoneticPr fontId="10"/>
  </si>
  <si>
    <t>前年度
有給休暇</t>
    <rPh sb="0" eb="3">
      <t>ゼンネンド</t>
    </rPh>
    <rPh sb="4" eb="6">
      <t>ユウキュウ</t>
    </rPh>
    <rPh sb="6" eb="8">
      <t>キュウカ</t>
    </rPh>
    <phoneticPr fontId="10"/>
  </si>
  <si>
    <t>取得
日数</t>
    <rPh sb="0" eb="2">
      <t>シュトク</t>
    </rPh>
    <rPh sb="3" eb="5">
      <t>ニッスウ</t>
    </rPh>
    <phoneticPr fontId="10"/>
  </si>
  <si>
    <t>所定
日数</t>
    <rPh sb="0" eb="2">
      <t>ショテイ</t>
    </rPh>
    <rPh sb="3" eb="5">
      <t>ニッスウ</t>
    </rPh>
    <phoneticPr fontId="10"/>
  </si>
  <si>
    <t>基準配置保育士数：</t>
    <rPh sb="0" eb="2">
      <t>キジュン</t>
    </rPh>
    <rPh sb="2" eb="4">
      <t>ハイチ</t>
    </rPh>
    <rPh sb="4" eb="7">
      <t>ホイクシ</t>
    </rPh>
    <phoneticPr fontId="4"/>
  </si>
  <si>
    <t>B．</t>
    <phoneticPr fontId="10"/>
  </si>
  <si>
    <t>週平均
労働
時間</t>
    <rPh sb="0" eb="1">
      <t>シュウ</t>
    </rPh>
    <rPh sb="1" eb="3">
      <t>ヘイキン</t>
    </rPh>
    <rPh sb="4" eb="6">
      <t>ロウドウ</t>
    </rPh>
    <rPh sb="7" eb="9">
      <t>ジカン</t>
    </rPh>
    <phoneticPr fontId="4"/>
  </si>
  <si>
    <t>雇用
形態</t>
    <rPh sb="0" eb="2">
      <t>コヨウ</t>
    </rPh>
    <rPh sb="3" eb="5">
      <t>ケイタイ</t>
    </rPh>
    <phoneticPr fontId="4"/>
  </si>
  <si>
    <t>非常勤</t>
  </si>
  <si>
    <t>短大</t>
  </si>
  <si>
    <t>格付表</t>
  </si>
  <si>
    <t>算定根拠</t>
    <rPh sb="0" eb="2">
      <t>サンテイ</t>
    </rPh>
    <rPh sb="2" eb="4">
      <t>コンキョ</t>
    </rPh>
    <phoneticPr fontId="4"/>
  </si>
  <si>
    <t>格付</t>
    <rPh sb="0" eb="2">
      <t>カクヅ</t>
    </rPh>
    <phoneticPr fontId="4"/>
  </si>
  <si>
    <t>3．</t>
    <phoneticPr fontId="4"/>
  </si>
  <si>
    <t>4．</t>
    <phoneticPr fontId="4"/>
  </si>
  <si>
    <t>開催年月日</t>
    <rPh sb="0" eb="2">
      <t>カイサイ</t>
    </rPh>
    <rPh sb="2" eb="5">
      <t>ネンガッピ</t>
    </rPh>
    <phoneticPr fontId="10"/>
  </si>
  <si>
    <t>時間帯</t>
    <rPh sb="0" eb="3">
      <t>ジカンタイ</t>
    </rPh>
    <phoneticPr fontId="4"/>
  </si>
  <si>
    <t>～</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</si>
  <si>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</si>
  <si>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</si>
  <si>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0歳児</t>
    <rPh sb="1" eb="3">
      <t>サイジ</t>
    </rPh>
    <phoneticPr fontId="10"/>
  </si>
  <si>
    <t>1・2歳児</t>
    <rPh sb="3" eb="5">
      <t>サイジ</t>
    </rPh>
    <phoneticPr fontId="10"/>
  </si>
  <si>
    <t>園だより</t>
    <rPh sb="0" eb="1">
      <t>ソノ</t>
    </rPh>
    <phoneticPr fontId="4"/>
  </si>
  <si>
    <t>3歳未満児</t>
    <rPh sb="1" eb="2">
      <t>サイ</t>
    </rPh>
    <rPh sb="2" eb="4">
      <t>ミマン</t>
    </rPh>
    <rPh sb="4" eb="5">
      <t>ジ</t>
    </rPh>
    <phoneticPr fontId="10"/>
  </si>
  <si>
    <t>3歳以上児</t>
    <rPh sb="1" eb="2">
      <t>サイ</t>
    </rPh>
    <rPh sb="2" eb="4">
      <t>イジョウ</t>
    </rPh>
    <rPh sb="4" eb="5">
      <t>ジ</t>
    </rPh>
    <phoneticPr fontId="10"/>
  </si>
  <si>
    <t>保菌者は調理及び食事介助に従事させない。</t>
    <phoneticPr fontId="10"/>
  </si>
  <si>
    <t>乳児を担当する職員も検便を実施する方が望ましい。</t>
    <phoneticPr fontId="10"/>
  </si>
  <si>
    <t>℃</t>
    <phoneticPr fontId="10"/>
  </si>
  <si>
    <t>＜食器消毒の目安＞</t>
    <phoneticPr fontId="10"/>
  </si>
  <si>
    <t>・熱湯：95℃以上、10分以上浸漬</t>
    <phoneticPr fontId="10"/>
  </si>
  <si>
    <t>・蒸気：100℃以上、10分以上</t>
    <phoneticPr fontId="10"/>
  </si>
  <si>
    <t>・薬用：消毒薬に必要な時間浸漬</t>
    <phoneticPr fontId="10"/>
  </si>
  <si>
    <t>（食器の材質等により異なる。）</t>
    <phoneticPr fontId="10"/>
  </si>
  <si>
    <t>児童の健康管理・安全管理</t>
    <rPh sb="0" eb="2">
      <t>ジドウ</t>
    </rPh>
    <rPh sb="3" eb="5">
      <t>ケンコウ</t>
    </rPh>
    <rPh sb="5" eb="7">
      <t>カンリ</t>
    </rPh>
    <rPh sb="8" eb="10">
      <t>アンゼン</t>
    </rPh>
    <rPh sb="10" eb="12">
      <t>カンリ</t>
    </rPh>
    <phoneticPr fontId="10"/>
  </si>
  <si>
    <t>＜配置している場合＞</t>
    <rPh sb="1" eb="3">
      <t>ハイチ</t>
    </rPh>
    <rPh sb="7" eb="9">
      <t>バアイ</t>
    </rPh>
    <phoneticPr fontId="10"/>
  </si>
  <si>
    <t>嘱託医契約書の記載事項
勤務日時、手当額、業務内容等</t>
    <rPh sb="2" eb="3">
      <t>イ</t>
    </rPh>
    <phoneticPr fontId="10"/>
  </si>
  <si>
    <t>【感染症・食中毒対策】</t>
    <rPh sb="1" eb="4">
      <t>カンセンショウ</t>
    </rPh>
    <rPh sb="5" eb="8">
      <t>ショクチュウドク</t>
    </rPh>
    <rPh sb="8" eb="10">
      <t>タイサク</t>
    </rPh>
    <phoneticPr fontId="10"/>
  </si>
  <si>
    <t>＜清掃回数＞</t>
    <rPh sb="1" eb="3">
      <t>セイソウ</t>
    </rPh>
    <rPh sb="3" eb="5">
      <t>カイスウ</t>
    </rPh>
    <phoneticPr fontId="10"/>
  </si>
  <si>
    <t>【乳幼児突然死症候群の防止対策】</t>
    <rPh sb="1" eb="4">
      <t>ニュウヨウジ</t>
    </rPh>
    <rPh sb="4" eb="7">
      <t>トツゼンシ</t>
    </rPh>
    <rPh sb="7" eb="10">
      <t>ショウコウグン</t>
    </rPh>
    <rPh sb="11" eb="13">
      <t>ボウシ</t>
    </rPh>
    <rPh sb="13" eb="15">
      <t>タイサク</t>
    </rPh>
    <phoneticPr fontId="10"/>
  </si>
  <si>
    <t>･</t>
    <phoneticPr fontId="10"/>
  </si>
  <si>
    <t>児童虐待の防止等に関する法律第5条</t>
    <rPh sb="5" eb="7">
      <t>ボウシ</t>
    </rPh>
    <rPh sb="7" eb="8">
      <t>ナド</t>
    </rPh>
    <rPh sb="9" eb="10">
      <t>カン</t>
    </rPh>
    <rPh sb="12" eb="14">
      <t>ホウリツ</t>
    </rPh>
    <rPh sb="14" eb="15">
      <t>ダイ</t>
    </rPh>
    <rPh sb="16" eb="17">
      <t>ジョウ</t>
    </rPh>
    <phoneticPr fontId="10"/>
  </si>
  <si>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10"/>
  </si>
  <si>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10"/>
  </si>
  <si>
    <t>【安全管理対策】</t>
    <rPh sb="1" eb="3">
      <t>アンゼン</t>
    </rPh>
    <rPh sb="3" eb="5">
      <t>カンリ</t>
    </rPh>
    <phoneticPr fontId="10"/>
  </si>
  <si>
    <t>発生月日</t>
    <rPh sb="0" eb="2">
      <t>ハッセイ</t>
    </rPh>
    <rPh sb="2" eb="4">
      <t>ガッピ</t>
    </rPh>
    <phoneticPr fontId="10"/>
  </si>
  <si>
    <t>発生時間帯</t>
    <rPh sb="0" eb="2">
      <t>ハッセイ</t>
    </rPh>
    <rPh sb="2" eb="5">
      <t>ジカンタイ</t>
    </rPh>
    <phoneticPr fontId="10"/>
  </si>
  <si>
    <t>消防法施行規則第3条</t>
    <phoneticPr fontId="10"/>
  </si>
  <si>
    <t>（直近の届出日</t>
    <rPh sb="1" eb="3">
      <t>チョッキン</t>
    </rPh>
    <rPh sb="4" eb="6">
      <t>トドケデ</t>
    </rPh>
    <rPh sb="6" eb="7">
      <t>ビ</t>
    </rPh>
    <phoneticPr fontId="10"/>
  </si>
  <si>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10"/>
  </si>
  <si>
    <t>増改築に伴う計画の変更届に留意すること。</t>
    <phoneticPr fontId="10"/>
  </si>
  <si>
    <t>非常時の連絡網は最新のものを作成すること。</t>
    <phoneticPr fontId="10"/>
  </si>
  <si>
    <t>消防法第17条の3の3</t>
    <phoneticPr fontId="10"/>
  </si>
  <si>
    <t>消防法施行規則第31条の6</t>
    <phoneticPr fontId="10"/>
  </si>
  <si>
    <t>直近2回の点検年月日</t>
    <rPh sb="0" eb="2">
      <t>チョッキン</t>
    </rPh>
    <rPh sb="3" eb="4">
      <t>カイ</t>
    </rPh>
    <rPh sb="5" eb="7">
      <t>テンケン</t>
    </rPh>
    <rPh sb="7" eb="10">
      <t>ネンガッピ</t>
    </rPh>
    <phoneticPr fontId="4"/>
  </si>
  <si>
    <t>日 　異常：</t>
    <phoneticPr fontId="4"/>
  </si>
  <si>
    <t>④</t>
    <phoneticPr fontId="10"/>
  </si>
  <si>
    <t>⑤</t>
    <phoneticPr fontId="10"/>
  </si>
  <si>
    <t>【福祉サービスに関する苦情解決の仕組み】</t>
    <rPh sb="1" eb="3">
      <t>フクシ</t>
    </rPh>
    <rPh sb="8" eb="9">
      <t>カン</t>
    </rPh>
    <rPh sb="11" eb="13">
      <t>クジョウ</t>
    </rPh>
    <rPh sb="13" eb="15">
      <t>カイケツ</t>
    </rPh>
    <rPh sb="16" eb="18">
      <t>シク</t>
    </rPh>
    <phoneticPr fontId="10"/>
  </si>
  <si>
    <t>本年度</t>
    <rPh sb="0" eb="3">
      <t>ホンネンド</t>
    </rPh>
    <phoneticPr fontId="10"/>
  </si>
  <si>
    <t>【業務の質の評価への取組み】</t>
    <rPh sb="1" eb="3">
      <t>ギョウム</t>
    </rPh>
    <rPh sb="4" eb="5">
      <t>シツ</t>
    </rPh>
    <rPh sb="6" eb="8">
      <t>ヒョウカ</t>
    </rPh>
    <rPh sb="10" eb="12">
      <t>トリク</t>
    </rPh>
    <phoneticPr fontId="10"/>
  </si>
  <si>
    <t>日〕</t>
    <rPh sb="0" eb="1">
      <t>ニチ</t>
    </rPh>
    <phoneticPr fontId="10"/>
  </si>
  <si>
    <t>＜「いる」場合＞</t>
    <rPh sb="5" eb="7">
      <t>バアイ</t>
    </rPh>
    <phoneticPr fontId="4"/>
  </si>
  <si>
    <t>職員処遇－給与</t>
    <rPh sb="0" eb="2">
      <t>ショクイン</t>
    </rPh>
    <rPh sb="2" eb="4">
      <t>ショグウ</t>
    </rPh>
    <rPh sb="5" eb="7">
      <t>キュウヨ</t>
    </rPh>
    <phoneticPr fontId="10"/>
  </si>
  <si>
    <t>職員処遇－研修</t>
    <rPh sb="0" eb="2">
      <t>ショクイン</t>
    </rPh>
    <rPh sb="2" eb="4">
      <t>ショグウ</t>
    </rPh>
    <rPh sb="5" eb="7">
      <t>ケンシュウ</t>
    </rPh>
    <phoneticPr fontId="10"/>
  </si>
  <si>
    <t>＜「ある」場合＞</t>
    <rPh sb="5" eb="7">
      <t>バアイ</t>
    </rPh>
    <phoneticPr fontId="10"/>
  </si>
  <si>
    <t>＜｢いる｣場合＞</t>
    <rPh sb="5" eb="7">
      <t>バアイ</t>
    </rPh>
    <phoneticPr fontId="4"/>
  </si>
  <si>
    <t>受付件数</t>
    <rPh sb="0" eb="2">
      <t>ウケツケ</t>
    </rPh>
    <rPh sb="2" eb="4">
      <t>ケンスウ</t>
    </rPh>
    <phoneticPr fontId="4"/>
  </si>
  <si>
    <t>正規</t>
    <rPh sb="0" eb="2">
      <t>セイキ</t>
    </rPh>
    <phoneticPr fontId="4"/>
  </si>
  <si>
    <t>正規職員</t>
    <rPh sb="0" eb="2">
      <t>セイキ</t>
    </rPh>
    <rPh sb="2" eb="4">
      <t>ショクイン</t>
    </rPh>
    <phoneticPr fontId="10"/>
  </si>
  <si>
    <t>非常勤</t>
    <rPh sb="0" eb="3">
      <t>ヒジョウキン</t>
    </rPh>
    <phoneticPr fontId="10"/>
  </si>
  <si>
    <t>代替</t>
    <phoneticPr fontId="4"/>
  </si>
  <si>
    <t>(再)保育士ｶｳﾝﾄ</t>
    <rPh sb="1" eb="2">
      <t>サイ</t>
    </rPh>
    <rPh sb="3" eb="6">
      <t>ホイクシ</t>
    </rPh>
    <phoneticPr fontId="10"/>
  </si>
  <si>
    <t>直接処遇職員（直接保育に携わる職員）</t>
    <phoneticPr fontId="4"/>
  </si>
  <si>
    <t>調理員</t>
    <rPh sb="0" eb="3">
      <t>チョウリイン</t>
    </rPh>
    <phoneticPr fontId="4"/>
  </si>
  <si>
    <t>(再)
栄養士</t>
    <rPh sb="1" eb="2">
      <t>サイ</t>
    </rPh>
    <rPh sb="4" eb="7">
      <t>エイヨウシ</t>
    </rPh>
    <phoneticPr fontId="10"/>
  </si>
  <si>
    <t>代替職員がいない場合はカウントせず、いる場合は正規職員の欄にカウントする。</t>
    <phoneticPr fontId="4"/>
  </si>
  <si>
    <t>【入力例】</t>
    <rPh sb="1" eb="3">
      <t>ニュウリョク</t>
    </rPh>
    <rPh sb="3" eb="4">
      <t>レイ</t>
    </rPh>
    <phoneticPr fontId="4"/>
  </si>
  <si>
    <t>全保育士労働時間</t>
    <rPh sb="0" eb="1">
      <t>ゼン</t>
    </rPh>
    <rPh sb="1" eb="4">
      <t>ホイクシ</t>
    </rPh>
    <rPh sb="4" eb="6">
      <t>ロウドウ</t>
    </rPh>
    <rPh sb="6" eb="8">
      <t>ジカン</t>
    </rPh>
    <phoneticPr fontId="4"/>
  </si>
  <si>
    <t>保育士ごとの月労働時間数
(雇用契約による時間数）</t>
    <rPh sb="0" eb="3">
      <t>ホイクシ</t>
    </rPh>
    <rPh sb="6" eb="7">
      <t>ツキ</t>
    </rPh>
    <rPh sb="7" eb="9">
      <t>ロウドウ</t>
    </rPh>
    <rPh sb="9" eb="12">
      <t>ジカンスウ</t>
    </rPh>
    <rPh sb="14" eb="16">
      <t>コヨウ</t>
    </rPh>
    <rPh sb="16" eb="18">
      <t>ケイヤク</t>
    </rPh>
    <rPh sb="21" eb="24">
      <t>ジカンスウ</t>
    </rPh>
    <phoneticPr fontId="4"/>
  </si>
  <si>
    <t>時間</t>
    <rPh sb="0" eb="2">
      <t>ジカン</t>
    </rPh>
    <phoneticPr fontId="4"/>
  </si>
  <si>
    <t>○週40時間労働の場合（参考例）</t>
    <rPh sb="1" eb="2">
      <t>シュウ</t>
    </rPh>
    <rPh sb="4" eb="6">
      <t>ジカン</t>
    </rPh>
    <rPh sb="6" eb="8">
      <t>ロウドウ</t>
    </rPh>
    <rPh sb="9" eb="11">
      <t>バアイ</t>
    </rPh>
    <rPh sb="12" eb="14">
      <t>サンコウ</t>
    </rPh>
    <rPh sb="14" eb="15">
      <t>レイ</t>
    </rPh>
    <phoneticPr fontId="4"/>
  </si>
  <si>
    <t>労働時間/月</t>
    <rPh sb="0" eb="2">
      <t>ロウドウ</t>
    </rPh>
    <rPh sb="2" eb="4">
      <t>ジカン</t>
    </rPh>
    <rPh sb="5" eb="6">
      <t>ツキ</t>
    </rPh>
    <phoneticPr fontId="4"/>
  </si>
  <si>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</si>
  <si>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</si>
  <si>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</si>
  <si>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</si>
  <si>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</si>
  <si>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夏期</t>
    <rPh sb="0" eb="2">
      <t>カキ</t>
    </rPh>
    <phoneticPr fontId="10"/>
  </si>
  <si>
    <t>冬期</t>
    <rPh sb="0" eb="2">
      <t>トウキ</t>
    </rPh>
    <phoneticPr fontId="10"/>
  </si>
  <si>
    <t>年度末</t>
    <rPh sb="0" eb="3">
      <t>ネンドマツ</t>
    </rPh>
    <phoneticPr fontId="10"/>
  </si>
  <si>
    <t>給与が振込の場合は受領印は不要</t>
    <phoneticPr fontId="10"/>
  </si>
  <si>
    <t>＜「いる」場合＞</t>
    <rPh sb="5" eb="6">
      <t>バ</t>
    </rPh>
    <rPh sb="6" eb="7">
      <t>ゴウ</t>
    </rPh>
    <phoneticPr fontId="10"/>
  </si>
  <si>
    <t>＜「いない」場合＞</t>
    <rPh sb="6" eb="7">
      <t>バ</t>
    </rPh>
    <rPh sb="7" eb="8">
      <t>ゴウ</t>
    </rPh>
    <phoneticPr fontId="10"/>
  </si>
  <si>
    <r>
      <t>・</t>
    </r>
    <r>
      <rPr>
        <sz val="10"/>
        <color indexed="10"/>
        <rFont val="ＭＳ Ｐ明朝"/>
        <family val="1"/>
        <charset val="128"/>
      </rPr>
      <t/>
    </r>
    <phoneticPr fontId="10"/>
  </si>
  <si>
    <r>
      <rPr>
        <sz val="10"/>
        <rFont val="ＭＳ Ｐゴシック"/>
        <family val="3"/>
        <charset val="128"/>
      </rPr>
      <t>（B）</t>
    </r>
    <r>
      <rPr>
        <sz val="10"/>
        <rFont val="ＭＳ Ｐ明朝"/>
        <family val="1"/>
        <charset val="128"/>
      </rPr>
      <t>÷（利用定員×月数）×100＝</t>
    </r>
    <phoneticPr fontId="4"/>
  </si>
  <si>
    <r>
      <rPr>
        <sz val="10"/>
        <rFont val="ＭＳ Ｐゴシック"/>
        <family val="3"/>
        <charset val="128"/>
      </rPr>
      <t>（B）</t>
    </r>
    <r>
      <rPr>
        <sz val="10"/>
        <rFont val="ＭＳ Ｐ明朝"/>
        <family val="1"/>
        <charset val="128"/>
      </rPr>
      <t>÷（認可定員×月数）×100＝</t>
    </r>
    <rPh sb="5" eb="7">
      <t>ニンカ</t>
    </rPh>
    <phoneticPr fontId="4"/>
  </si>
  <si>
    <t>開所時間</t>
    <phoneticPr fontId="10"/>
  </si>
  <si>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10"/>
  </si>
  <si>
    <t>　事業者は、事業に附属する食堂又は炊事場における給食の業務に従事する労働者に対し、その雇入れの際又は当該業務への配置替えの際、検便による健康診断を行なわなければならない。</t>
    <phoneticPr fontId="10"/>
  </si>
  <si>
    <t>＜以下、外部研修へ派遣している場合＞</t>
    <rPh sb="4" eb="6">
      <t>ガイブ</t>
    </rPh>
    <rPh sb="6" eb="8">
      <t>ケンシュウ</t>
    </rPh>
    <rPh sb="9" eb="11">
      <t>ハケン</t>
    </rPh>
    <phoneticPr fontId="4"/>
  </si>
  <si>
    <t>給食業務関係</t>
    <phoneticPr fontId="10"/>
  </si>
  <si>
    <t>給食業務関係</t>
    <rPh sb="0" eb="2">
      <t>キュウショク</t>
    </rPh>
    <rPh sb="2" eb="4">
      <t>ギョウム</t>
    </rPh>
    <rPh sb="4" eb="6">
      <t>カンケイ</t>
    </rPh>
    <phoneticPr fontId="10"/>
  </si>
  <si>
    <t>労働時間</t>
    <rPh sb="0" eb="2">
      <t>ロウドウ</t>
    </rPh>
    <rPh sb="2" eb="4">
      <t>ジカン</t>
    </rPh>
    <phoneticPr fontId="4"/>
  </si>
  <si>
    <t>常勤</t>
    <rPh sb="0" eb="2">
      <t>ジョウキン</t>
    </rPh>
    <phoneticPr fontId="4"/>
  </si>
  <si>
    <t>非常勤</t>
    <rPh sb="0" eb="3">
      <t>ヒジョウキン</t>
    </rPh>
    <phoneticPr fontId="4"/>
  </si>
  <si>
    <t>入所児童・施設、設備関係</t>
    <rPh sb="0" eb="2">
      <t>ニュウショ</t>
    </rPh>
    <rPh sb="2" eb="4">
      <t>ジドウ</t>
    </rPh>
    <rPh sb="5" eb="7">
      <t>シセツ</t>
    </rPh>
    <rPh sb="8" eb="10">
      <t>セツビ</t>
    </rPh>
    <phoneticPr fontId="10"/>
  </si>
  <si>
    <t>３歳児</t>
    <phoneticPr fontId="4"/>
  </si>
  <si>
    <t>４歳児</t>
    <phoneticPr fontId="4"/>
  </si>
  <si>
    <t>５歳児</t>
    <phoneticPr fontId="4"/>
  </si>
  <si>
    <t>入所率 ％</t>
    <rPh sb="0" eb="2">
      <t>ニュウショ</t>
    </rPh>
    <phoneticPr fontId="4"/>
  </si>
  <si>
    <t>発達段階</t>
    <rPh sb="0" eb="2">
      <t>ハッタツ</t>
    </rPh>
    <rPh sb="2" eb="4">
      <t>ダンカイ</t>
    </rPh>
    <phoneticPr fontId="4"/>
  </si>
  <si>
    <t>現員</t>
    <rPh sb="0" eb="2">
      <t>ゲンイン</t>
    </rPh>
    <phoneticPr fontId="4"/>
  </si>
  <si>
    <t>①現員/利用定員</t>
    <rPh sb="4" eb="6">
      <t>リヨウ</t>
    </rPh>
    <phoneticPr fontId="4"/>
  </si>
  <si>
    <t>②現員/認可定員</t>
    <rPh sb="4" eb="6">
      <t>ニンカ</t>
    </rPh>
    <rPh sb="6" eb="8">
      <t>テイイン</t>
    </rPh>
    <phoneticPr fontId="4"/>
  </si>
  <si>
    <t>利用定員</t>
    <rPh sb="0" eb="2">
      <t>リヨウ</t>
    </rPh>
    <rPh sb="2" eb="4">
      <t>テイイン</t>
    </rPh>
    <phoneticPr fontId="4"/>
  </si>
  <si>
    <t>認可定員</t>
    <rPh sb="0" eb="2">
      <t>ニンカ</t>
    </rPh>
    <rPh sb="2" eb="4">
      <t>テイイン</t>
    </rPh>
    <phoneticPr fontId="4"/>
  </si>
  <si>
    <t>※</t>
    <phoneticPr fontId="10"/>
  </si>
  <si>
    <t xml:space="preserve"> ２　施設、設備の状況</t>
    <phoneticPr fontId="10"/>
  </si>
  <si>
    <t>(2)　施設の状況について</t>
    <phoneticPr fontId="10"/>
  </si>
  <si>
    <t xml:space="preserve"> ① 各部屋の面積を記入すること。</t>
    <phoneticPr fontId="10"/>
  </si>
  <si>
    <t>適否</t>
    <phoneticPr fontId="4"/>
  </si>
  <si>
    <t>㎡</t>
    <phoneticPr fontId="10"/>
  </si>
  <si>
    <t>㎡</t>
    <phoneticPr fontId="4"/>
  </si>
  <si>
    <t xml:space="preserve"> ② 設備運営基準に定める他の設備を有しているか。</t>
    <rPh sb="3" eb="5">
      <t>セツビ</t>
    </rPh>
    <rPh sb="5" eb="7">
      <t>ウンエイ</t>
    </rPh>
    <phoneticPr fontId="10"/>
  </si>
  <si>
    <t>）</t>
    <phoneticPr fontId="4"/>
  </si>
  <si>
    <t>・調理室（</t>
    <rPh sb="1" eb="3">
      <t>チョウリ</t>
    </rPh>
    <phoneticPr fontId="4"/>
  </si>
  <si>
    <t>・便　 所（</t>
    <rPh sb="1" eb="2">
      <t>ビン</t>
    </rPh>
    <rPh sb="4" eb="5">
      <t>ショ</t>
    </rPh>
    <phoneticPr fontId="4"/>
  </si>
  <si>
    <t>1歳児室</t>
    <phoneticPr fontId="4"/>
  </si>
  <si>
    <t>乳児室・ほふく室</t>
    <rPh sb="0" eb="2">
      <t>ニュウジ</t>
    </rPh>
    <rPh sb="2" eb="3">
      <t>シツ</t>
    </rPh>
    <rPh sb="7" eb="8">
      <t>シツ</t>
    </rPh>
    <phoneticPr fontId="4"/>
  </si>
  <si>
    <t>(1)　監査調書提出直近月の初日現在の児童現員数を記入すること。</t>
    <rPh sb="10" eb="12">
      <t>チョッキン</t>
    </rPh>
    <phoneticPr fontId="4"/>
  </si>
  <si>
    <t>年齢</t>
    <rPh sb="0" eb="2">
      <t>ネンレイ</t>
    </rPh>
    <phoneticPr fontId="4"/>
  </si>
  <si>
    <t>0歳児</t>
    <rPh sb="1" eb="3">
      <t>サイジ</t>
    </rPh>
    <phoneticPr fontId="4"/>
  </si>
  <si>
    <t>1歳児</t>
    <rPh sb="1" eb="3">
      <t>サイジ</t>
    </rPh>
    <phoneticPr fontId="4"/>
  </si>
  <si>
    <t>人、変更後認可定員：</t>
    <rPh sb="0" eb="1">
      <t>ヒト</t>
    </rPh>
    <rPh sb="2" eb="4">
      <t>ヘンコウ</t>
    </rPh>
    <rPh sb="4" eb="5">
      <t>ゴ</t>
    </rPh>
    <rPh sb="5" eb="7">
      <t>ニンカ</t>
    </rPh>
    <rPh sb="7" eb="9">
      <t>テイイン</t>
    </rPh>
    <phoneticPr fontId="10"/>
  </si>
  <si>
    <t>本年
度計</t>
    <rPh sb="0" eb="1">
      <t>モト</t>
    </rPh>
    <rPh sb="1" eb="2">
      <t>ネン</t>
    </rPh>
    <rPh sb="3" eb="4">
      <t>タビ</t>
    </rPh>
    <rPh sb="4" eb="5">
      <t>ケイ</t>
    </rPh>
    <phoneticPr fontId="10"/>
  </si>
  <si>
    <t>※1</t>
    <phoneticPr fontId="4"/>
  </si>
  <si>
    <t>(非常勤)保育士</t>
    <rPh sb="1" eb="4">
      <t>ヒジョウキン</t>
    </rPh>
    <rPh sb="5" eb="8">
      <t>ホイクシ</t>
    </rPh>
    <phoneticPr fontId="10"/>
  </si>
  <si>
    <t>【会計の区分】</t>
    <rPh sb="1" eb="3">
      <t>カイケイ</t>
    </rPh>
    <rPh sb="4" eb="6">
      <t>クブン</t>
    </rPh>
    <phoneticPr fontId="10"/>
  </si>
  <si>
    <t>その利用定員の減少の日の3月前までに、その旨を市に届けているか。</t>
    <rPh sb="2" eb="4">
      <t>リヨウ</t>
    </rPh>
    <rPh sb="4" eb="6">
      <t>テイイン</t>
    </rPh>
    <rPh sb="7" eb="9">
      <t>ゲンショウ</t>
    </rPh>
    <rPh sb="10" eb="11">
      <t>ヒ</t>
    </rPh>
    <rPh sb="13" eb="14">
      <t>ツキ</t>
    </rPh>
    <rPh sb="14" eb="15">
      <t>マエ</t>
    </rPh>
    <rPh sb="21" eb="22">
      <t>ムネ</t>
    </rPh>
    <rPh sb="23" eb="24">
      <t>シ</t>
    </rPh>
    <rPh sb="25" eb="26">
      <t>トド</t>
    </rPh>
    <phoneticPr fontId="4"/>
  </si>
  <si>
    <t>給付費の支給を受け、又は受けようとしたときは、遅滞なく、意見を付して</t>
    <rPh sb="0" eb="2">
      <t>キュウフ</t>
    </rPh>
    <rPh sb="2" eb="3">
      <t>ヒ</t>
    </rPh>
    <rPh sb="4" eb="6">
      <t>シキュウ</t>
    </rPh>
    <rPh sb="7" eb="8">
      <t>ウ</t>
    </rPh>
    <rPh sb="10" eb="11">
      <t>マタ</t>
    </rPh>
    <rPh sb="12" eb="13">
      <t>ウ</t>
    </rPh>
    <rPh sb="23" eb="25">
      <t>チタイ</t>
    </rPh>
    <rPh sb="28" eb="30">
      <t>イケン</t>
    </rPh>
    <rPh sb="31" eb="32">
      <t>ヅケ</t>
    </rPh>
    <phoneticPr fontId="4"/>
  </si>
  <si>
    <t>その旨を市に通知しているか。</t>
    <rPh sb="2" eb="3">
      <t>ムネ</t>
    </rPh>
    <rPh sb="4" eb="5">
      <t>シ</t>
    </rPh>
    <rPh sb="6" eb="8">
      <t>ツウチ</t>
    </rPh>
    <phoneticPr fontId="4"/>
  </si>
  <si>
    <t>苦情受付担当者</t>
    <rPh sb="0" eb="2">
      <t>クジョウ</t>
    </rPh>
    <rPh sb="2" eb="4">
      <t>ウケツケ</t>
    </rPh>
    <rPh sb="4" eb="7">
      <t>タントウシャ</t>
    </rPh>
    <phoneticPr fontId="4"/>
  </si>
  <si>
    <t>苦情解決責任者</t>
    <rPh sb="0" eb="2">
      <t>クジョウ</t>
    </rPh>
    <rPh sb="2" eb="4">
      <t>カイケツ</t>
    </rPh>
    <rPh sb="4" eb="7">
      <t>セキニンシャ</t>
    </rPh>
    <phoneticPr fontId="4"/>
  </si>
  <si>
    <t>第三者委員</t>
    <rPh sb="0" eb="1">
      <t>ダイ</t>
    </rPh>
    <rPh sb="1" eb="3">
      <t>サンシャ</t>
    </rPh>
    <rPh sb="3" eb="5">
      <t>イイン</t>
    </rPh>
    <phoneticPr fontId="4"/>
  </si>
  <si>
    <t>月</t>
    <rPh sb="0" eb="1">
      <t>ガツ</t>
    </rPh>
    <phoneticPr fontId="4"/>
  </si>
  <si>
    <t>＜以下、事業所内研修を行っている場合＞</t>
    <rPh sb="1" eb="3">
      <t>イカ</t>
    </rPh>
    <rPh sb="4" eb="6">
      <t>ジギョウ</t>
    </rPh>
    <rPh sb="6" eb="8">
      <t>ショナイ</t>
    </rPh>
    <rPh sb="8" eb="10">
      <t>ケンシュウ</t>
    </rPh>
    <rPh sb="11" eb="12">
      <t>オコナ</t>
    </rPh>
    <rPh sb="16" eb="18">
      <t>バアイ</t>
    </rPh>
    <phoneticPr fontId="4"/>
  </si>
  <si>
    <t>職種（職業）</t>
    <rPh sb="0" eb="2">
      <t>ショクシュ</t>
    </rPh>
    <rPh sb="3" eb="5">
      <t>ショクギョウ</t>
    </rPh>
    <phoneticPr fontId="10"/>
  </si>
  <si>
    <t>氏　名</t>
    <rPh sb="0" eb="1">
      <t>シ</t>
    </rPh>
    <rPh sb="2" eb="3">
      <t>メイ</t>
    </rPh>
    <phoneticPr fontId="4"/>
  </si>
  <si>
    <t>ア</t>
    <phoneticPr fontId="47"/>
  </si>
  <si>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47"/>
  </si>
  <si>
    <t>法第47条第2項</t>
    <rPh sb="0" eb="1">
      <t>ホウ</t>
    </rPh>
    <rPh sb="1" eb="2">
      <t>ダイ</t>
    </rPh>
    <rPh sb="4" eb="5">
      <t>ジョウ</t>
    </rPh>
    <rPh sb="5" eb="6">
      <t>ダイ</t>
    </rPh>
    <rPh sb="7" eb="8">
      <t>コウ</t>
    </rPh>
    <phoneticPr fontId="4"/>
  </si>
  <si>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47"/>
  </si>
  <si>
    <t>規則第41条第3項</t>
    <rPh sb="0" eb="2">
      <t>キソク</t>
    </rPh>
    <rPh sb="2" eb="3">
      <t>ダイ</t>
    </rPh>
    <rPh sb="5" eb="6">
      <t>ジョウ</t>
    </rPh>
    <rPh sb="6" eb="7">
      <t>ダイ</t>
    </rPh>
    <rPh sb="8" eb="9">
      <t>コウ</t>
    </rPh>
    <phoneticPr fontId="4"/>
  </si>
  <si>
    <t>事業所の名称及び所在地</t>
    <rPh sb="6" eb="7">
      <t>オヨ</t>
    </rPh>
    <rPh sb="8" eb="11">
      <t>ショザイチ</t>
    </rPh>
    <phoneticPr fontId="47"/>
  </si>
  <si>
    <t>イ</t>
    <phoneticPr fontId="4"/>
  </si>
  <si>
    <t>設置者の名称、主たる事務所の所在地、代表者の氏名・生年月日・</t>
    <rPh sb="25" eb="27">
      <t>セイネン</t>
    </rPh>
    <rPh sb="27" eb="29">
      <t>ガッピ</t>
    </rPh>
    <phoneticPr fontId="47"/>
  </si>
  <si>
    <t>住所・職名</t>
    <phoneticPr fontId="4"/>
  </si>
  <si>
    <t>ウ</t>
    <phoneticPr fontId="47"/>
  </si>
  <si>
    <t>定款，寄附行為等及びその登記事項証明書又は条例等</t>
    <phoneticPr fontId="4"/>
  </si>
  <si>
    <t>エ</t>
    <phoneticPr fontId="47"/>
  </si>
  <si>
    <t>事業所の平面図及び設備の概要</t>
    <rPh sb="7" eb="8">
      <t>オヨ</t>
    </rPh>
    <phoneticPr fontId="4"/>
  </si>
  <si>
    <t>オ</t>
    <phoneticPr fontId="47"/>
  </si>
  <si>
    <t>管理者の氏名、生年月日、住所</t>
    <rPh sb="7" eb="9">
      <t>セイネン</t>
    </rPh>
    <rPh sb="9" eb="11">
      <t>ガッピ</t>
    </rPh>
    <phoneticPr fontId="4"/>
  </si>
  <si>
    <t>運営規程</t>
    <phoneticPr fontId="47"/>
  </si>
  <si>
    <t>カ</t>
    <phoneticPr fontId="47"/>
  </si>
  <si>
    <t>地域型保育給付費の請求に関する事項</t>
    <phoneticPr fontId="4"/>
  </si>
  <si>
    <t>役員の氏名、生年月日、住所</t>
    <rPh sb="6" eb="8">
      <t>セイネン</t>
    </rPh>
    <rPh sb="8" eb="10">
      <t>ガッピ</t>
    </rPh>
    <phoneticPr fontId="4"/>
  </si>
  <si>
    <t>連携施設の名称</t>
    <phoneticPr fontId="4"/>
  </si>
  <si>
    <t>キ</t>
    <phoneticPr fontId="47"/>
  </si>
  <si>
    <t>ク</t>
    <phoneticPr fontId="4"/>
  </si>
  <si>
    <t>ケ</t>
    <phoneticPr fontId="4"/>
  </si>
  <si>
    <t>・医務室（</t>
    <phoneticPr fontId="4"/>
  </si>
  <si>
    <t>・調乳室（</t>
    <rPh sb="2" eb="3">
      <t>ニュウ</t>
    </rPh>
    <phoneticPr fontId="4"/>
  </si>
  <si>
    <t>・沐浴室（</t>
    <rPh sb="1" eb="3">
      <t>モクヨク</t>
    </rPh>
    <rPh sb="3" eb="4">
      <t>シツ</t>
    </rPh>
    <phoneticPr fontId="10"/>
  </si>
  <si>
    <t>２歳以上児現員　
（1歳児室の満2歳児を除く）</t>
    <rPh sb="4" eb="5">
      <t>ジ</t>
    </rPh>
    <rPh sb="5" eb="7">
      <t>ゲンイン</t>
    </rPh>
    <phoneticPr fontId="4"/>
  </si>
  <si>
    <t>２歳以上児現員 
(1歳児室の満2歳児を含む)</t>
    <rPh sb="4" eb="5">
      <t>ジ</t>
    </rPh>
    <rPh sb="5" eb="7">
      <t>ゲンイン</t>
    </rPh>
    <rPh sb="11" eb="12">
      <t>サイ</t>
    </rPh>
    <rPh sb="12" eb="14">
      <t>ジシツ</t>
    </rPh>
    <rPh sb="15" eb="16">
      <t>マン</t>
    </rPh>
    <rPh sb="17" eb="19">
      <t>サイジ</t>
    </rPh>
    <rPh sb="20" eb="21">
      <t>フク</t>
    </rPh>
    <phoneticPr fontId="4"/>
  </si>
  <si>
    <t>２歳以上児現員 
(1歳児室の満2歳児を含む)</t>
    <rPh sb="4" eb="5">
      <t>ジ</t>
    </rPh>
    <rPh sb="11" eb="12">
      <t>サイ</t>
    </rPh>
    <rPh sb="12" eb="14">
      <t>ジシツ</t>
    </rPh>
    <rPh sb="15" eb="16">
      <t>マン</t>
    </rPh>
    <rPh sb="17" eb="19">
      <t>サイジ</t>
    </rPh>
    <rPh sb="20" eb="21">
      <t>フク</t>
    </rPh>
    <phoneticPr fontId="4"/>
  </si>
  <si>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10"/>
  </si>
  <si>
    <t xml:space="preserve"> ④ 利用定員の減少をしようとするときは、内閣府令の定めるところにより、</t>
    <rPh sb="3" eb="5">
      <t>リヨウ</t>
    </rPh>
    <rPh sb="5" eb="7">
      <t>テイイン</t>
    </rPh>
    <rPh sb="8" eb="10">
      <t>ゲンショウ</t>
    </rPh>
    <rPh sb="21" eb="23">
      <t>ナイカク</t>
    </rPh>
    <rPh sb="23" eb="24">
      <t>フ</t>
    </rPh>
    <rPh sb="24" eb="25">
      <t>レイ</t>
    </rPh>
    <rPh sb="26" eb="27">
      <t>サダ</t>
    </rPh>
    <phoneticPr fontId="4"/>
  </si>
  <si>
    <t xml:space="preserve"> ⑤ 支給認定子どもの保護者が偽りその他不正な行為によって地域型保育</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phoneticPr fontId="4"/>
  </si>
  <si>
    <t>加　算　名</t>
    <rPh sb="0" eb="1">
      <t>カ</t>
    </rPh>
    <rPh sb="2" eb="3">
      <t>サン</t>
    </rPh>
    <rPh sb="4" eb="5">
      <t>メイ</t>
    </rPh>
    <phoneticPr fontId="10"/>
  </si>
  <si>
    <t>※</t>
  </si>
  <si>
    <t>「便所」・「調理室」は必置。</t>
    <phoneticPr fontId="4"/>
  </si>
  <si>
    <t>－小規模保育事業Ａ型　運営No.１－</t>
    <rPh sb="1" eb="4">
      <t>ショウキボ</t>
    </rPh>
    <rPh sb="4" eb="6">
      <t>ホイク</t>
    </rPh>
    <rPh sb="6" eb="8">
      <t>ジギョウ</t>
    </rPh>
    <rPh sb="9" eb="10">
      <t>ガタ</t>
    </rPh>
    <phoneticPr fontId="10"/>
  </si>
  <si>
    <t xml:space="preserve">各市町村が定めた「家庭的保育事業等の設備及び運営に関する基準を定める条例」→以下「家庭的保育条例」と言う。
</t>
    <rPh sb="0" eb="4">
      <t>カクシチョウソン</t>
    </rPh>
    <rPh sb="5" eb="6">
      <t>サダ</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rPh sb="41" eb="44">
      <t>カテイテキ</t>
    </rPh>
    <rPh sb="44" eb="46">
      <t>ホイク</t>
    </rPh>
    <rPh sb="50" eb="51">
      <t>イ</t>
    </rPh>
    <phoneticPr fontId="10"/>
  </si>
  <si>
    <r>
      <t>　利用定員、認可定員は、</t>
    </r>
    <r>
      <rPr>
        <sz val="9"/>
        <color rgb="FFFF0000"/>
        <rFont val="ＭＳ Ｐ明朝"/>
        <family val="1"/>
        <charset val="128"/>
      </rPr>
      <t>市町村</t>
    </r>
    <r>
      <rPr>
        <sz val="9"/>
        <color theme="1"/>
        <rFont val="ＭＳ Ｐ明朝"/>
        <family val="1"/>
        <charset val="128"/>
      </rPr>
      <t>へ届け出ている定員数を記載すること。</t>
    </r>
    <rPh sb="13" eb="15">
      <t>チョウソン</t>
    </rPh>
    <rPh sb="24" eb="25">
      <t>スウ</t>
    </rPh>
    <phoneticPr fontId="4"/>
  </si>
  <si>
    <r>
      <t>家庭的保育条例</t>
    </r>
    <r>
      <rPr>
        <sz val="10"/>
        <color rgb="FFFF0000"/>
        <rFont val="ＭＳ Ｐ明朝"/>
        <family val="1"/>
        <charset val="128"/>
      </rPr>
      <t>（小規模保育事業A型）</t>
    </r>
    <r>
      <rPr>
        <sz val="10"/>
        <color theme="1"/>
        <rFont val="ＭＳ Ｐ明朝"/>
        <family val="1"/>
        <charset val="128"/>
      </rPr>
      <t>の設備の基準等</t>
    </r>
    <rPh sb="0" eb="3">
      <t>カテイテキ</t>
    </rPh>
    <rPh sb="3" eb="5">
      <t>ホイク</t>
    </rPh>
    <rPh sb="8" eb="13">
      <t>ショウキボホイク</t>
    </rPh>
    <rPh sb="13" eb="15">
      <t>ジギョウ</t>
    </rPh>
    <rPh sb="16" eb="17">
      <t>ガタ</t>
    </rPh>
    <phoneticPr fontId="10"/>
  </si>
  <si>
    <t>年度</t>
  </si>
  <si>
    <t>家庭的保育条例「小規模保育事業A型」（設備の基準）の条</t>
    <rPh sb="0" eb="3">
      <t>カテイテキ</t>
    </rPh>
    <rPh sb="3" eb="5">
      <t>ホイク</t>
    </rPh>
    <rPh sb="5" eb="6">
      <t>ジョウ</t>
    </rPh>
    <rPh sb="8" eb="11">
      <t>ショウキボ</t>
    </rPh>
    <rPh sb="11" eb="13">
      <t>ホイク</t>
    </rPh>
    <rPh sb="13" eb="15">
      <t>ジギョウ</t>
    </rPh>
    <rPh sb="16" eb="17">
      <t>ガタ</t>
    </rPh>
    <rPh sb="19" eb="21">
      <t>セツビ</t>
    </rPh>
    <rPh sb="22" eb="24">
      <t>キジュン</t>
    </rPh>
    <rPh sb="26" eb="27">
      <t>ジョウ</t>
    </rPh>
    <phoneticPr fontId="4"/>
  </si>
  <si>
    <r>
      <rPr>
        <sz val="9"/>
        <color rgb="FFFF0000"/>
        <rFont val="ＭＳ Ｐ明朝"/>
        <family val="1"/>
        <charset val="128"/>
      </rPr>
      <t>各市町村</t>
    </r>
    <r>
      <rPr>
        <sz val="9"/>
        <color theme="1"/>
        <rFont val="ＭＳ Ｐ明朝"/>
        <family val="1"/>
        <charset val="128"/>
      </rPr>
      <t xml:space="preserve">が定めた「特定教育・保育施設及び地域型保育事業の運営に関する基準を定める条例→以下「特定教育条例」と言う。
</t>
    </r>
    <r>
      <rPr>
        <sz val="9"/>
        <color rgb="FFFF0000"/>
        <rFont val="ＭＳ Ｐ明朝"/>
        <family val="1"/>
        <charset val="128"/>
      </rPr>
      <t>（支給認定保護者に関する市町村への通知）（準用）の条</t>
    </r>
    <r>
      <rPr>
        <sz val="9"/>
        <color theme="1"/>
        <rFont val="ＭＳ Ｐ明朝"/>
        <family val="1"/>
        <charset val="128"/>
      </rPr>
      <t xml:space="preserve">
</t>
    </r>
    <rPh sb="0" eb="4">
      <t>カクシチョウソン</t>
    </rPh>
    <rPh sb="5" eb="6">
      <t>サダ</t>
    </rPh>
    <rPh sb="9" eb="11">
      <t>トクテイ</t>
    </rPh>
    <rPh sb="11" eb="13">
      <t>キョウイク</t>
    </rPh>
    <rPh sb="14" eb="16">
      <t>ホイク</t>
    </rPh>
    <rPh sb="16" eb="18">
      <t>シセツ</t>
    </rPh>
    <rPh sb="18" eb="19">
      <t>オヨ</t>
    </rPh>
    <rPh sb="20" eb="23">
      <t>チイキガタ</t>
    </rPh>
    <rPh sb="23" eb="25">
      <t>ホイク</t>
    </rPh>
    <rPh sb="25" eb="27">
      <t>ジギョウ</t>
    </rPh>
    <rPh sb="28" eb="30">
      <t>ウンエイ</t>
    </rPh>
    <rPh sb="31" eb="32">
      <t>カン</t>
    </rPh>
    <rPh sb="34" eb="36">
      <t>キジュン</t>
    </rPh>
    <rPh sb="37" eb="38">
      <t>サダ</t>
    </rPh>
    <rPh sb="40" eb="42">
      <t>ジョウレイ</t>
    </rPh>
    <rPh sb="43" eb="45">
      <t>イカ</t>
    </rPh>
    <rPh sb="46" eb="48">
      <t>トクテイ</t>
    </rPh>
    <rPh sb="48" eb="50">
      <t>キョウイク</t>
    </rPh>
    <rPh sb="50" eb="52">
      <t>ジョウレイ</t>
    </rPh>
    <rPh sb="54" eb="55">
      <t>イ</t>
    </rPh>
    <phoneticPr fontId="4"/>
  </si>
  <si>
    <t>(5)</t>
    <phoneticPr fontId="4"/>
  </si>
  <si>
    <t>家庭的保育条例（衛生管理等）の条第3項</t>
    <phoneticPr fontId="4"/>
  </si>
  <si>
    <t>1日現在）</t>
    <rPh sb="1" eb="2">
      <t>ニチ</t>
    </rPh>
    <rPh sb="2" eb="4">
      <t>ゲンザイ</t>
    </rPh>
    <phoneticPr fontId="4"/>
  </si>
  <si>
    <t>④</t>
    <phoneticPr fontId="4"/>
  </si>
  <si>
    <t>2歳児</t>
    <rPh sb="1" eb="3">
      <t>サイジ</t>
    </rPh>
    <phoneticPr fontId="10"/>
  </si>
  <si>
    <t>3歳児</t>
    <phoneticPr fontId="4"/>
  </si>
  <si>
    <t>4歳児</t>
    <phoneticPr fontId="4"/>
  </si>
  <si>
    <t>5歳児</t>
    <phoneticPr fontId="4"/>
  </si>
  <si>
    <t>(3)</t>
    <phoneticPr fontId="4"/>
  </si>
  <si>
    <t>(ｱ)</t>
    <phoneticPr fontId="10"/>
  </si>
  <si>
    <t>入所児童の状況</t>
    <phoneticPr fontId="4"/>
  </si>
  <si>
    <t>施設、設備の状況</t>
    <phoneticPr fontId="4"/>
  </si>
  <si>
    <t>施設の状況について</t>
    <phoneticPr fontId="4"/>
  </si>
  <si>
    <t>(2)</t>
    <phoneticPr fontId="4"/>
  </si>
  <si>
    <t>(1)</t>
    <phoneticPr fontId="4"/>
  </si>
  <si>
    <t>保育室等が2階以上に設けられているか。</t>
    <phoneticPr fontId="4"/>
  </si>
  <si>
    <t>⑥</t>
    <phoneticPr fontId="10"/>
  </si>
  <si>
    <t>ア</t>
    <phoneticPr fontId="10"/>
  </si>
  <si>
    <t>イ</t>
    <phoneticPr fontId="10"/>
  </si>
  <si>
    <t>常用の屋内階段、屋外階段のどちらかがあるか。</t>
    <phoneticPr fontId="4"/>
  </si>
  <si>
    <t>ウ</t>
    <phoneticPr fontId="10"/>
  </si>
  <si>
    <t>エ</t>
    <phoneticPr fontId="10"/>
  </si>
  <si>
    <t>オ</t>
    <phoneticPr fontId="10"/>
  </si>
  <si>
    <t>老朽建物があるか。</t>
    <rPh sb="0" eb="4">
      <t>ロウキュウタテモノ</t>
    </rPh>
    <phoneticPr fontId="4"/>
  </si>
  <si>
    <t xml:space="preserve">建物、設備で改善すべき箇所はあるか｡ </t>
    <phoneticPr fontId="4"/>
  </si>
  <si>
    <t>(4)</t>
    <phoneticPr fontId="4"/>
  </si>
  <si>
    <t>「ある」場合、内容とその対策について</t>
    <phoneticPr fontId="4"/>
  </si>
  <si>
    <t>○</t>
    <phoneticPr fontId="10"/>
  </si>
  <si>
    <t>特　記　事　項</t>
    <rPh sb="0" eb="1">
      <t>トク</t>
    </rPh>
    <rPh sb="2" eb="3">
      <t>キ</t>
    </rPh>
    <rPh sb="4" eb="5">
      <t>コト</t>
    </rPh>
    <rPh sb="6" eb="7">
      <t>コウ</t>
    </rPh>
    <phoneticPr fontId="4"/>
  </si>
  <si>
    <t>★</t>
    <phoneticPr fontId="4"/>
  </si>
  <si>
    <t>②</t>
    <phoneticPr fontId="4"/>
  </si>
  <si>
    <t>③</t>
    <phoneticPr fontId="4"/>
  </si>
  <si>
    <t>①</t>
    <phoneticPr fontId="4"/>
  </si>
  <si>
    <t>保育士の配置基準について</t>
    <phoneticPr fontId="4"/>
  </si>
  <si>
    <t>施設運営管理の状況</t>
    <phoneticPr fontId="4"/>
  </si>
  <si>
    <t>0歳児</t>
    <phoneticPr fontId="4"/>
  </si>
  <si>
    <t>1歳児</t>
    <phoneticPr fontId="4"/>
  </si>
  <si>
    <t>2歳児</t>
    <phoneticPr fontId="10"/>
  </si>
  <si>
    <t>4歳児</t>
    <phoneticPr fontId="10"/>
  </si>
  <si>
    <t>②</t>
    <phoneticPr fontId="4"/>
  </si>
  <si>
    <t>③</t>
    <phoneticPr fontId="10"/>
  </si>
  <si>
    <t>本年度分</t>
    <phoneticPr fontId="4"/>
  </si>
  <si>
    <t>2歳児</t>
    <phoneticPr fontId="10"/>
  </si>
  <si>
    <t>3歳児</t>
    <phoneticPr fontId="4"/>
  </si>
  <si>
    <t>5歳児</t>
    <phoneticPr fontId="4"/>
  </si>
  <si>
    <t>定員を超えて保育の提供を行っていないか。</t>
    <phoneticPr fontId="4"/>
  </si>
  <si>
    <t>認可定員超過</t>
    <rPh sb="0" eb="2">
      <t>ニンカ</t>
    </rPh>
    <rPh sb="2" eb="4">
      <t>テイイン</t>
    </rPh>
    <rPh sb="4" eb="6">
      <t>チョウカ</t>
    </rPh>
    <phoneticPr fontId="4"/>
  </si>
  <si>
    <t>定員範囲内</t>
    <rPh sb="0" eb="2">
      <t>テイイン</t>
    </rPh>
    <rPh sb="2" eb="5">
      <t>ハンイナイ</t>
    </rPh>
    <phoneticPr fontId="4"/>
  </si>
  <si>
    <t>定員超過</t>
    <rPh sb="0" eb="2">
      <t>テイイン</t>
    </rPh>
    <rPh sb="2" eb="4">
      <t>チョウカ</t>
    </rPh>
    <phoneticPr fontId="4"/>
  </si>
  <si>
    <t>利用定員範囲内</t>
    <rPh sb="0" eb="2">
      <t>リヨウ</t>
    </rPh>
    <rPh sb="2" eb="4">
      <t>テイイン</t>
    </rPh>
    <rPh sb="4" eb="7">
      <t>ハンイナイ</t>
    </rPh>
    <phoneticPr fontId="4"/>
  </si>
  <si>
    <t>利用定員超過</t>
    <rPh sb="0" eb="2">
      <t>リヨウ</t>
    </rPh>
    <rPh sb="2" eb="4">
      <t>テイイン</t>
    </rPh>
    <rPh sb="4" eb="6">
      <t>チョウカ</t>
    </rPh>
    <phoneticPr fontId="4"/>
  </si>
  <si>
    <t>％</t>
    <phoneticPr fontId="10"/>
  </si>
  <si>
    <t>認可定員範囲内</t>
    <rPh sb="0" eb="2">
      <t>ニンカ</t>
    </rPh>
    <rPh sb="2" eb="4">
      <t>テイイン</t>
    </rPh>
    <rPh sb="4" eb="7">
      <t>ハンイナイ</t>
    </rPh>
    <phoneticPr fontId="4"/>
  </si>
  <si>
    <t>(5)</t>
    <phoneticPr fontId="10"/>
  </si>
  <si>
    <t>(1) で過去2年間の入所率が各年度120%超過入所している場合、市町村担当課と利用定員の見直しを調整しているか。</t>
    <phoneticPr fontId="4"/>
  </si>
  <si>
    <t>(13)</t>
    <phoneticPr fontId="4"/>
  </si>
  <si>
    <t>連携施設について</t>
    <phoneticPr fontId="4"/>
  </si>
  <si>
    <t>連携施設はあるか。</t>
    <phoneticPr fontId="4"/>
  </si>
  <si>
    <t>(12)</t>
    <phoneticPr fontId="4"/>
  </si>
  <si>
    <t>(11)</t>
    <phoneticPr fontId="4"/>
  </si>
  <si>
    <t>→</t>
    <phoneticPr fontId="10"/>
  </si>
  <si>
    <t>制定（直近改定）年月日：</t>
    <phoneticPr fontId="4"/>
  </si>
  <si>
    <t>〔</t>
    <phoneticPr fontId="10"/>
  </si>
  <si>
    <t>＜本年度（実施状況・実施予定）＞</t>
    <phoneticPr fontId="10"/>
  </si>
  <si>
    <t>欄が不足する場合は、別紙で作成すること。</t>
    <phoneticPr fontId="4"/>
  </si>
  <si>
    <t>★</t>
    <phoneticPr fontId="10"/>
  </si>
  <si>
    <t>(2)</t>
    <phoneticPr fontId="10"/>
  </si>
  <si>
    <t>就業規則は制定・改正ごとに所轄労働基準監督署に届け出ているか。</t>
    <phoneticPr fontId="10"/>
  </si>
  <si>
    <t>書　　類　　名</t>
    <phoneticPr fontId="10"/>
  </si>
  <si>
    <t>有無</t>
    <phoneticPr fontId="10"/>
  </si>
  <si>
    <t>書　類　名</t>
    <phoneticPr fontId="10"/>
  </si>
  <si>
    <t>職員を雇用する際、雇用契約書、採用辞令、雇入通知書等書面により労働条件を明示して交付しているか。</t>
    <rPh sb="0" eb="2">
      <t>ショクイン</t>
    </rPh>
    <rPh sb="3" eb="5">
      <t>コヨウ</t>
    </rPh>
    <rPh sb="7" eb="8">
      <t>サイ</t>
    </rPh>
    <rPh sb="9" eb="11">
      <t>コヨウ</t>
    </rPh>
    <rPh sb="11" eb="14">
      <t>ケイヤクショ</t>
    </rPh>
    <rPh sb="15" eb="17">
      <t>サイヨウ</t>
    </rPh>
    <rPh sb="17" eb="19">
      <t>ジレイ</t>
    </rPh>
    <rPh sb="20" eb="22">
      <t>ヤトイイ</t>
    </rPh>
    <rPh sb="22" eb="25">
      <t>ツウチショ</t>
    </rPh>
    <rPh sb="25" eb="26">
      <t>トウ</t>
    </rPh>
    <rPh sb="26" eb="28">
      <t>ショメン</t>
    </rPh>
    <phoneticPr fontId="10"/>
  </si>
  <si>
    <t>常勤職員所定労働時間　</t>
    <phoneticPr fontId="10"/>
  </si>
  <si>
    <t>定年の適用除外は、</t>
    <phoneticPr fontId="4"/>
  </si>
  <si>
    <t>（職種：</t>
    <phoneticPr fontId="4"/>
  </si>
  <si>
    <t>職員採用時に健康診断の実施若しくは健康診断書の徴取をしているか。</t>
    <phoneticPr fontId="4"/>
  </si>
  <si>
    <t>健康診断実施</t>
    <rPh sb="0" eb="2">
      <t>ケンコウ</t>
    </rPh>
    <rPh sb="2" eb="4">
      <t>シンダン</t>
    </rPh>
    <rPh sb="4" eb="6">
      <t>ジッシ</t>
    </rPh>
    <phoneticPr fontId="4"/>
  </si>
  <si>
    <t>健康診断書徴取）</t>
    <rPh sb="0" eb="2">
      <t>ケンコウ</t>
    </rPh>
    <rPh sb="2" eb="5">
      <t>シンダンショ</t>
    </rPh>
    <phoneticPr fontId="4"/>
  </si>
  <si>
    <t>職員（非常勤職員を含む）の定期健康診断は、</t>
    <phoneticPr fontId="4"/>
  </si>
  <si>
    <t>定期健康診断未受診者</t>
    <phoneticPr fontId="4"/>
  </si>
  <si>
    <t>健康診断書提出（人間ドックを除く）</t>
    <phoneticPr fontId="4"/>
  </si>
  <si>
    <t>(8)</t>
    <phoneticPr fontId="10"/>
  </si>
  <si>
    <t>職員給食費</t>
    <rPh sb="0" eb="2">
      <t>ショクイン</t>
    </rPh>
    <rPh sb="2" eb="5">
      <t>キュウショクヒ</t>
    </rPh>
    <phoneticPr fontId="10"/>
  </si>
  <si>
    <t>財形貯蓄</t>
    <rPh sb="0" eb="2">
      <t>ザイケイ</t>
    </rPh>
    <rPh sb="2" eb="4">
      <t>チョチク</t>
    </rPh>
    <phoneticPr fontId="10"/>
  </si>
  <si>
    <t>親睦会費</t>
    <rPh sb="0" eb="3">
      <t>シンボクカイ</t>
    </rPh>
    <rPh sb="3" eb="4">
      <t>ヒ</t>
    </rPh>
    <phoneticPr fontId="10"/>
  </si>
  <si>
    <t>互助会費</t>
    <rPh sb="0" eb="1">
      <t>ゴ</t>
    </rPh>
    <rPh sb="1" eb="2">
      <t>スケ</t>
    </rPh>
    <rPh sb="2" eb="4">
      <t>カイヒ</t>
    </rPh>
    <phoneticPr fontId="10"/>
  </si>
  <si>
    <t>支払い方法</t>
    <phoneticPr fontId="10"/>
  </si>
  <si>
    <t>（　</t>
    <phoneticPr fontId="10"/>
  </si>
  <si>
    <t>直接払い</t>
    <rPh sb="0" eb="2">
      <t>チョクセツ</t>
    </rPh>
    <rPh sb="2" eb="3">
      <t>バラ</t>
    </rPh>
    <phoneticPr fontId="10"/>
  </si>
  <si>
    <t>銀行振込</t>
    <rPh sb="0" eb="2">
      <t>ギンコウ</t>
    </rPh>
    <rPh sb="2" eb="4">
      <t>フリコミ</t>
    </rPh>
    <phoneticPr fontId="10"/>
  </si>
  <si>
    <t>年間計画</t>
    <rPh sb="0" eb="2">
      <t>ネンカン</t>
    </rPh>
    <rPh sb="2" eb="4">
      <t>ケイカク</t>
    </rPh>
    <phoneticPr fontId="4"/>
  </si>
  <si>
    <t>月案</t>
    <rPh sb="0" eb="1">
      <t>ゲツ</t>
    </rPh>
    <rPh sb="1" eb="2">
      <t>アン</t>
    </rPh>
    <phoneticPr fontId="4"/>
  </si>
  <si>
    <t>週案</t>
    <rPh sb="0" eb="2">
      <t>シュウアン</t>
    </rPh>
    <phoneticPr fontId="4"/>
  </si>
  <si>
    <t>日案</t>
    <rPh sb="0" eb="1">
      <t>ニチ</t>
    </rPh>
    <rPh sb="1" eb="2">
      <t>アン</t>
    </rPh>
    <phoneticPr fontId="4"/>
  </si>
  <si>
    <t>｢いる｣場合、どのように対応しているか。</t>
    <phoneticPr fontId="4"/>
  </si>
  <si>
    <t>該当するものにチェックすること。</t>
    <phoneticPr fontId="4"/>
  </si>
  <si>
    <t>保育経過の記録</t>
    <rPh sb="0" eb="2">
      <t>ホイク</t>
    </rPh>
    <rPh sb="2" eb="4">
      <t>ケイカ</t>
    </rPh>
    <rPh sb="5" eb="7">
      <t>キロク</t>
    </rPh>
    <phoneticPr fontId="4"/>
  </si>
  <si>
    <t>事故・疾病・既往症の記録</t>
    <rPh sb="0" eb="2">
      <t>ジコ</t>
    </rPh>
    <rPh sb="3" eb="5">
      <t>シッペイ</t>
    </rPh>
    <rPh sb="6" eb="9">
      <t>キオウショウ</t>
    </rPh>
    <rPh sb="10" eb="12">
      <t>キロク</t>
    </rPh>
    <phoneticPr fontId="4"/>
  </si>
  <si>
    <t>身体測定の記録</t>
    <rPh sb="0" eb="2">
      <t>シンタイ</t>
    </rPh>
    <rPh sb="2" eb="4">
      <t>ソクテイ</t>
    </rPh>
    <rPh sb="5" eb="7">
      <t>キロク</t>
    </rPh>
    <phoneticPr fontId="4"/>
  </si>
  <si>
    <t>保護者等家庭欄の記録</t>
    <rPh sb="0" eb="3">
      <t>ホゴシャ</t>
    </rPh>
    <rPh sb="3" eb="4">
      <t>トウ</t>
    </rPh>
    <rPh sb="4" eb="6">
      <t>カテイ</t>
    </rPh>
    <rPh sb="6" eb="7">
      <t>ラン</t>
    </rPh>
    <rPh sb="8" eb="10">
      <t>キロク</t>
    </rPh>
    <phoneticPr fontId="4"/>
  </si>
  <si>
    <t>健康診断の記録</t>
    <rPh sb="0" eb="2">
      <t>ケンコウ</t>
    </rPh>
    <rPh sb="2" eb="4">
      <t>シンダン</t>
    </rPh>
    <rPh sb="5" eb="7">
      <t>キロク</t>
    </rPh>
    <phoneticPr fontId="4"/>
  </si>
  <si>
    <t>口頭</t>
    <rPh sb="0" eb="2">
      <t>コウトウ</t>
    </rPh>
    <phoneticPr fontId="4"/>
  </si>
  <si>
    <t>有</t>
    <rPh sb="0" eb="1">
      <t>アリ</t>
    </rPh>
    <phoneticPr fontId="4"/>
  </si>
  <si>
    <t>無</t>
    <rPh sb="0" eb="1">
      <t>ム</t>
    </rPh>
    <phoneticPr fontId="4"/>
  </si>
  <si>
    <t>日々の連絡</t>
    <phoneticPr fontId="4"/>
  </si>
  <si>
    <t>園だより等の発行</t>
    <phoneticPr fontId="4"/>
  </si>
  <si>
    <t>クラスだより</t>
    <phoneticPr fontId="4"/>
  </si>
  <si>
    <t>給食とおやつの時間を記入すること。</t>
    <phoneticPr fontId="4"/>
  </si>
  <si>
    <t>おやつ</t>
  </si>
  <si>
    <t>調理業務の形態について、該当するものにチェックすること。</t>
    <phoneticPr fontId="4"/>
  </si>
  <si>
    <t>自園調理</t>
    <rPh sb="0" eb="1">
      <t>ジ</t>
    </rPh>
    <rPh sb="1" eb="2">
      <t>エン</t>
    </rPh>
    <rPh sb="2" eb="4">
      <t>チョウリ</t>
    </rPh>
    <phoneticPr fontId="4"/>
  </si>
  <si>
    <t>外部委託</t>
    <rPh sb="0" eb="2">
      <t>ガイブ</t>
    </rPh>
    <rPh sb="2" eb="4">
      <t>イタク</t>
    </rPh>
    <phoneticPr fontId="4"/>
  </si>
  <si>
    <t>外部搬入</t>
    <rPh sb="0" eb="2">
      <t>ガイブ</t>
    </rPh>
    <rPh sb="2" eb="4">
      <t>ハンニュウ</t>
    </rPh>
    <phoneticPr fontId="4"/>
  </si>
  <si>
    <t>両方</t>
    <rPh sb="0" eb="2">
      <t>リョウホウ</t>
    </rPh>
    <phoneticPr fontId="4"/>
  </si>
  <si>
    <t>原材料のみ</t>
    <rPh sb="0" eb="3">
      <t>ゲンザイリョウ</t>
    </rPh>
    <phoneticPr fontId="4"/>
  </si>
  <si>
    <t>防鼠・防虫の実施</t>
    <rPh sb="0" eb="1">
      <t>フセ</t>
    </rPh>
    <rPh sb="1" eb="2">
      <t>ネズミ</t>
    </rPh>
    <rPh sb="3" eb="5">
      <t>ボウチュウ</t>
    </rPh>
    <rPh sb="6" eb="8">
      <t>ジッシ</t>
    </rPh>
    <phoneticPr fontId="4"/>
  </si>
  <si>
    <t>専用手洗いの設置</t>
    <rPh sb="0" eb="2">
      <t>センヨウ</t>
    </rPh>
    <rPh sb="2" eb="4">
      <t>テアラ</t>
    </rPh>
    <rPh sb="6" eb="8">
      <t>セッチ</t>
    </rPh>
    <phoneticPr fontId="4"/>
  </si>
  <si>
    <t>専用便所の設置</t>
    <rPh sb="0" eb="2">
      <t>センヨウ</t>
    </rPh>
    <rPh sb="2" eb="4">
      <t>ベンジョ</t>
    </rPh>
    <rPh sb="5" eb="7">
      <t>セッチ</t>
    </rPh>
    <phoneticPr fontId="4"/>
  </si>
  <si>
    <t>採光、換気、通風設備の設置</t>
    <rPh sb="0" eb="2">
      <t>サイコウ</t>
    </rPh>
    <rPh sb="3" eb="5">
      <t>カンキ</t>
    </rPh>
    <rPh sb="6" eb="8">
      <t>ツウフウ</t>
    </rPh>
    <rPh sb="8" eb="10">
      <t>セツビ</t>
    </rPh>
    <rPh sb="11" eb="13">
      <t>セッチ</t>
    </rPh>
    <phoneticPr fontId="4"/>
  </si>
  <si>
    <t>保管設備は、</t>
    <phoneticPr fontId="4"/>
  </si>
  <si>
    <t>食品庫</t>
    <rPh sb="0" eb="3">
      <t>ショクヒンコ</t>
    </rPh>
    <phoneticPr fontId="4"/>
  </si>
  <si>
    <t>食品戸棚</t>
    <rPh sb="0" eb="2">
      <t>ショクヒン</t>
    </rPh>
    <rPh sb="2" eb="4">
      <t>トダナ</t>
    </rPh>
    <phoneticPr fontId="4"/>
  </si>
  <si>
    <t>冷蔵庫</t>
    <rPh sb="0" eb="3">
      <t>レイゾウコ</t>
    </rPh>
    <phoneticPr fontId="4"/>
  </si>
  <si>
    <t>冷凍庫</t>
    <rPh sb="0" eb="3">
      <t>レイトウコ</t>
    </rPh>
    <phoneticPr fontId="4"/>
  </si>
  <si>
    <t>消毒は、</t>
    <phoneticPr fontId="4"/>
  </si>
  <si>
    <t>熱湯</t>
    <rPh sb="0" eb="2">
      <t>ネットウ</t>
    </rPh>
    <phoneticPr fontId="4"/>
  </si>
  <si>
    <t>蒸気</t>
    <rPh sb="0" eb="2">
      <t>ジョウキ</t>
    </rPh>
    <phoneticPr fontId="4"/>
  </si>
  <si>
    <t>薬用</t>
    <rPh sb="0" eb="2">
      <t>ヤクヨウ</t>
    </rPh>
    <phoneticPr fontId="4"/>
  </si>
  <si>
    <t>保管は、</t>
    <phoneticPr fontId="4"/>
  </si>
  <si>
    <t>保管庫（電気又はガス消毒庫専用）</t>
    <rPh sb="0" eb="3">
      <t>ホカンコ</t>
    </rPh>
    <rPh sb="4" eb="6">
      <t>デンキ</t>
    </rPh>
    <rPh sb="6" eb="7">
      <t>マタ</t>
    </rPh>
    <rPh sb="10" eb="12">
      <t>ショウドク</t>
    </rPh>
    <rPh sb="12" eb="13">
      <t>コ</t>
    </rPh>
    <rPh sb="13" eb="15">
      <t>センヨウ</t>
    </rPh>
    <phoneticPr fontId="4"/>
  </si>
  <si>
    <t>食器庫</t>
    <rPh sb="0" eb="2">
      <t>ショッキ</t>
    </rPh>
    <rPh sb="2" eb="3">
      <t>コ</t>
    </rPh>
    <phoneticPr fontId="4"/>
  </si>
  <si>
    <t>保護者からの申出書</t>
    <rPh sb="0" eb="3">
      <t>ホゴシャ</t>
    </rPh>
    <rPh sb="6" eb="9">
      <t>モウシデショ</t>
    </rPh>
    <phoneticPr fontId="4"/>
  </si>
  <si>
    <t>点検者</t>
    <rPh sb="0" eb="2">
      <t>テンケン</t>
    </rPh>
    <rPh sb="2" eb="3">
      <t>シャ</t>
    </rPh>
    <phoneticPr fontId="4"/>
  </si>
  <si>
    <t>(</t>
    <phoneticPr fontId="10"/>
  </si>
  <si>
    <t>回数</t>
    <phoneticPr fontId="4"/>
  </si>
  <si>
    <t>週</t>
    <rPh sb="0" eb="1">
      <t>シュウ</t>
    </rPh>
    <phoneticPr fontId="4"/>
  </si>
  <si>
    <t>毎日</t>
    <rPh sb="0" eb="2">
      <t>マイニチ</t>
    </rPh>
    <phoneticPr fontId="4"/>
  </si>
  <si>
    <t>避難</t>
    <rPh sb="0" eb="2">
      <t>ヒナン</t>
    </rPh>
    <phoneticPr fontId="4"/>
  </si>
  <si>
    <t>消火</t>
    <rPh sb="0" eb="2">
      <t>ショウカ</t>
    </rPh>
    <phoneticPr fontId="4"/>
  </si>
  <si>
    <t>5月</t>
    <phoneticPr fontId="10"/>
  </si>
  <si>
    <t>6月</t>
    <phoneticPr fontId="10"/>
  </si>
  <si>
    <t>7月</t>
    <phoneticPr fontId="10"/>
  </si>
  <si>
    <t>8月</t>
    <phoneticPr fontId="10"/>
  </si>
  <si>
    <t>9月</t>
    <phoneticPr fontId="10"/>
  </si>
  <si>
    <t>10月</t>
    <phoneticPr fontId="10"/>
  </si>
  <si>
    <t>11月</t>
    <phoneticPr fontId="10"/>
  </si>
  <si>
    <t>12月</t>
    <phoneticPr fontId="10"/>
  </si>
  <si>
    <t>1月</t>
    <phoneticPr fontId="10"/>
  </si>
  <si>
    <t>2月</t>
    <phoneticPr fontId="10"/>
  </si>
  <si>
    <t>3月</t>
    <phoneticPr fontId="10"/>
  </si>
  <si>
    <t>家庭的保育条例（苦情への対応）の条第1項</t>
    <rPh sb="0" eb="3">
      <t>カテイテキ</t>
    </rPh>
    <rPh sb="3" eb="5">
      <t>ホイク</t>
    </rPh>
    <rPh sb="5" eb="7">
      <t>ジョウレイ</t>
    </rPh>
    <rPh sb="8" eb="10">
      <t>クジョウ</t>
    </rPh>
    <rPh sb="12" eb="14">
      <t>タイオウ</t>
    </rPh>
    <rPh sb="16" eb="17">
      <t>ジョウ</t>
    </rPh>
    <rPh sb="17" eb="18">
      <t>ダイ</t>
    </rPh>
    <rPh sb="19" eb="20">
      <t>コウ</t>
    </rPh>
    <phoneticPr fontId="10"/>
  </si>
  <si>
    <t>家庭的保育条例（家庭的保育事業者等と非常災害）の条第1項</t>
    <rPh sb="0" eb="3">
      <t>カテイテキ</t>
    </rPh>
    <rPh sb="3" eb="5">
      <t>ホイク</t>
    </rPh>
    <rPh sb="25" eb="26">
      <t>ダイ</t>
    </rPh>
    <rPh sb="27" eb="28">
      <t>コウ</t>
    </rPh>
    <phoneticPr fontId="4"/>
  </si>
  <si>
    <t>家庭的保育条例（衛生管理等）の条第1項</t>
    <rPh sb="0" eb="3">
      <t>カテイテキ</t>
    </rPh>
    <rPh sb="3" eb="5">
      <t>ホイク</t>
    </rPh>
    <phoneticPr fontId="10"/>
  </si>
  <si>
    <t>家庭的保育条例（利用乳幼児及び職員の健康診断）の条</t>
    <rPh sb="0" eb="3">
      <t>カテイテキ</t>
    </rPh>
    <rPh sb="3" eb="5">
      <t>ホイク</t>
    </rPh>
    <rPh sb="5" eb="7">
      <t>ジョウレイ</t>
    </rPh>
    <rPh sb="8" eb="10">
      <t>リヨウ</t>
    </rPh>
    <rPh sb="10" eb="13">
      <t>ニュウヨウジ</t>
    </rPh>
    <rPh sb="13" eb="14">
      <t>オヨ</t>
    </rPh>
    <rPh sb="15" eb="17">
      <t>ショクイン</t>
    </rPh>
    <rPh sb="18" eb="20">
      <t>ケンコウ</t>
    </rPh>
    <rPh sb="20" eb="22">
      <t>シンダン</t>
    </rPh>
    <rPh sb="24" eb="25">
      <t>ジョウ</t>
    </rPh>
    <phoneticPr fontId="10"/>
  </si>
  <si>
    <t>家庭的保育条例（衛生管理等）の条第2項</t>
    <rPh sb="0" eb="3">
      <t>カテイテキ</t>
    </rPh>
    <rPh sb="3" eb="5">
      <t>ホイク</t>
    </rPh>
    <rPh sb="5" eb="7">
      <t>ジョウレイ</t>
    </rPh>
    <rPh sb="8" eb="10">
      <t>エイセイ</t>
    </rPh>
    <rPh sb="10" eb="13">
      <t>カンリナド</t>
    </rPh>
    <rPh sb="15" eb="16">
      <t>ジョウ</t>
    </rPh>
    <rPh sb="16" eb="17">
      <t>ダイ</t>
    </rPh>
    <rPh sb="18" eb="19">
      <t>コウ</t>
    </rPh>
    <phoneticPr fontId="4"/>
  </si>
  <si>
    <t>家庭的保育条例（食事）の条第5項</t>
    <rPh sb="0" eb="3">
      <t>カテイテキ</t>
    </rPh>
    <rPh sb="3" eb="5">
      <t>ホイク</t>
    </rPh>
    <rPh sb="5" eb="7">
      <t>ジョウレイ</t>
    </rPh>
    <rPh sb="8" eb="10">
      <t>ショクジ</t>
    </rPh>
    <rPh sb="12" eb="13">
      <t>ジョウ</t>
    </rPh>
    <rPh sb="13" eb="14">
      <t>ダイ</t>
    </rPh>
    <rPh sb="15" eb="16">
      <t>コウ</t>
    </rPh>
    <phoneticPr fontId="4"/>
  </si>
  <si>
    <t>家庭的保育条例（食事）の条第4項</t>
    <rPh sb="0" eb="3">
      <t>カテイテキ</t>
    </rPh>
    <rPh sb="3" eb="5">
      <t>ホイク</t>
    </rPh>
    <rPh sb="5" eb="7">
      <t>ジョウレイ</t>
    </rPh>
    <rPh sb="8" eb="10">
      <t>ショクジ</t>
    </rPh>
    <rPh sb="12" eb="13">
      <t>ジョウ</t>
    </rPh>
    <rPh sb="13" eb="14">
      <t>ダイ</t>
    </rPh>
    <rPh sb="15" eb="16">
      <t>コウ</t>
    </rPh>
    <phoneticPr fontId="4"/>
  </si>
  <si>
    <t>家庭的保育条例（食事の提供の特例）の条</t>
    <rPh sb="0" eb="3">
      <t>カテイテキ</t>
    </rPh>
    <rPh sb="3" eb="5">
      <t>ホイク</t>
    </rPh>
    <rPh sb="5" eb="7">
      <t>ジョウレイ</t>
    </rPh>
    <rPh sb="8" eb="10">
      <t>ショクジ</t>
    </rPh>
    <rPh sb="11" eb="13">
      <t>テイキョウ</t>
    </rPh>
    <rPh sb="14" eb="16">
      <t>トクレイ</t>
    </rPh>
    <rPh sb="18" eb="19">
      <t>ジョウ</t>
    </rPh>
    <phoneticPr fontId="4"/>
  </si>
  <si>
    <t>市町村が作成したものを利用している。</t>
    <rPh sb="1" eb="3">
      <t>チョウソン</t>
    </rPh>
    <phoneticPr fontId="10"/>
  </si>
  <si>
    <t>市町村が作成したものを一部変更して利用している。</t>
    <rPh sb="1" eb="3">
      <t>チョウソン</t>
    </rPh>
    <phoneticPr fontId="10"/>
  </si>
  <si>
    <t>(9)</t>
    <phoneticPr fontId="4"/>
  </si>
  <si>
    <t>(10)</t>
    <phoneticPr fontId="4"/>
  </si>
  <si>
    <t>調理設備</t>
    <rPh sb="0" eb="2">
      <t>チョウリ</t>
    </rPh>
    <rPh sb="2" eb="4">
      <t>セツビ</t>
    </rPh>
    <phoneticPr fontId="4"/>
  </si>
  <si>
    <t>-</t>
    <phoneticPr fontId="4"/>
  </si>
  <si>
    <t>非常災害対策の状況</t>
    <phoneticPr fontId="4"/>
  </si>
  <si>
    <t>防火管理者は届け出ているか。</t>
    <phoneticPr fontId="4"/>
  </si>
  <si>
    <t>防火管理者の職氏名</t>
    <phoneticPr fontId="4"/>
  </si>
  <si>
    <t>○</t>
    <phoneticPr fontId="4"/>
  </si>
  <si>
    <t>避難訓練及び消火訓練の記録はあるか。</t>
    <phoneticPr fontId="4"/>
  </si>
  <si>
    <t>消防設備、火気使用設備、器具等の定期点検の状況について</t>
    <phoneticPr fontId="4"/>
  </si>
  <si>
    <t>(6)</t>
    <phoneticPr fontId="10"/>
  </si>
  <si>
    <t xml:space="preserve"> 業者点検を行っているか</t>
    <phoneticPr fontId="4"/>
  </si>
  <si>
    <t>記録しているか。</t>
    <phoneticPr fontId="4"/>
  </si>
  <si>
    <t>自主点検を行っているか</t>
    <phoneticPr fontId="4"/>
  </si>
  <si>
    <t>消防用設備等の点検結果は、消防署へ報告しているか。</t>
    <phoneticPr fontId="4"/>
  </si>
  <si>
    <t>(7)</t>
    <phoneticPr fontId="4"/>
  </si>
  <si>
    <t>ア</t>
    <phoneticPr fontId="4"/>
  </si>
  <si>
    <t>非常口、避難経路、消火器等の付近に障害物を置いていないか。</t>
    <phoneticPr fontId="4"/>
  </si>
  <si>
    <t>(9)</t>
    <phoneticPr fontId="10"/>
  </si>
  <si>
    <t>ピアノ､ロッカー等の転倒防止対策や子どもの頭上にある物品等の落下防止対策をするなど、安全確保に配慮した耐震対策等は行っているか。</t>
    <phoneticPr fontId="4"/>
  </si>
  <si>
    <t>福祉サービスの質の向上のための措置</t>
    <phoneticPr fontId="4"/>
  </si>
  <si>
    <t>利用乳幼児又はその保護者からの苦情に迅速かつ適切に対応するために、苦情を受け付けるための窓口を設置する等の必要な措置を講じているか。</t>
    <phoneticPr fontId="4"/>
  </si>
  <si>
    <t>苦情解決体制</t>
    <phoneticPr fontId="4"/>
  </si>
  <si>
    <t>苦情受付担当者、苦情解決責任者、第三者委員の氏名や連絡先を事業所内に掲示するなど、周知を行っているか。</t>
    <phoneticPr fontId="4"/>
  </si>
  <si>
    <t>苦情受付の窓口の他に、意見箱（苦情・意見・相談など）を設置しているか。</t>
    <phoneticPr fontId="4"/>
  </si>
  <si>
    <t>苦情の内容及び解決結果を定期的に公表しているか。</t>
    <phoneticPr fontId="4"/>
  </si>
  <si>
    <t>保育士等は、保育の計画や記録を通して自らの保育実践を振り返り、自己評価に取組んでいるか。</t>
    <phoneticPr fontId="4"/>
  </si>
  <si>
    <t>保育事業所として、保育内容等について自己評価を行っているか。</t>
    <phoneticPr fontId="4"/>
  </si>
  <si>
    <t>福祉サービスの第三者評価を受審しているか。</t>
    <phoneticPr fontId="4"/>
  </si>
  <si>
    <t>(6)</t>
    <phoneticPr fontId="4"/>
  </si>
  <si>
    <t>(8)</t>
    <phoneticPr fontId="4"/>
  </si>
  <si>
    <t>児童の健康管理・安全管理の状況</t>
    <phoneticPr fontId="4"/>
  </si>
  <si>
    <t>必要な医薬品等が備えられ、受払簿も整理しているか。</t>
    <phoneticPr fontId="4"/>
  </si>
  <si>
    <t>嘱託医を配置しているか。</t>
    <phoneticPr fontId="4"/>
  </si>
  <si>
    <t>嘱託医（内科、歯科）の状況を記入すること。</t>
    <phoneticPr fontId="4"/>
  </si>
  <si>
    <t>前年度の実施状況（新設事業所は当年度の監査調書提出月まで）</t>
    <phoneticPr fontId="4"/>
  </si>
  <si>
    <t>1回目</t>
    <rPh sb="1" eb="3">
      <t>カイメ</t>
    </rPh>
    <phoneticPr fontId="10"/>
  </si>
  <si>
    <t>2回目</t>
    <rPh sb="1" eb="3">
      <t>カイメ</t>
    </rPh>
    <phoneticPr fontId="10"/>
  </si>
  <si>
    <t>健康診断の結果について、保護者へ伝達しているか。</t>
    <phoneticPr fontId="4"/>
  </si>
  <si>
    <t>前年度の状況（新設事業所は当年度の監査調書提出月まで）</t>
    <phoneticPr fontId="4"/>
  </si>
  <si>
    <t>乳児室（ほふく室）</t>
    <phoneticPr fontId="4"/>
  </si>
  <si>
    <t>1日</t>
    <rPh sb="1" eb="2">
      <t>ニチ</t>
    </rPh>
    <phoneticPr fontId="10"/>
  </si>
  <si>
    <t xml:space="preserve">食事の前､トイレの後､外出から戻った時などの手洗いが十分できているか。 </t>
    <phoneticPr fontId="4"/>
  </si>
  <si>
    <t>玩具、教材などが清潔に保たれているか。</t>
    <phoneticPr fontId="4"/>
  </si>
  <si>
    <t>予防接種実施状況を把握しているか。</t>
    <phoneticPr fontId="4"/>
  </si>
  <si>
    <t>⑦</t>
    <phoneticPr fontId="10"/>
  </si>
  <si>
    <t>感染症やその他の疾病の発生や疑いがある場合には、必要に応じて嘱託医、市町村、保健所等に連絡し、その指示に従うとともに、保護者や全職員に連絡し、協力を求めているか。</t>
    <phoneticPr fontId="4"/>
  </si>
  <si>
    <t>⑧</t>
    <phoneticPr fontId="10"/>
  </si>
  <si>
    <t>その他感染症等の対策として行っていることがあれば記入すること。</t>
    <phoneticPr fontId="4"/>
  </si>
  <si>
    <t>⑨</t>
    <phoneticPr fontId="10"/>
  </si>
  <si>
    <t>睡眠時の乳幼児の状況を定期的に確認するなど、乳幼児突然死症候群（SIDS）の防止対策を行っているか。</t>
    <phoneticPr fontId="4"/>
  </si>
  <si>
    <t>「いる」場合、具体的に記入すること。</t>
    <phoneticPr fontId="4"/>
  </si>
  <si>
    <t>日々の子どもの状況や着替え等から虐待の早期発見に努めているか。</t>
    <phoneticPr fontId="4"/>
  </si>
  <si>
    <t>児童虐待が疑われる状況が生じたときは、速やかに施設長に報告する体制は整っているか。</t>
    <phoneticPr fontId="4"/>
  </si>
  <si>
    <t>「いる」場合、園内での連携体制を具体的に記入すること。</t>
    <phoneticPr fontId="4"/>
  </si>
  <si>
    <t>施設設備面における安全確保について</t>
    <phoneticPr fontId="4"/>
  </si>
  <si>
    <t>門、囲障、外灯、窓、出入口、避難口、鍵等の状況を点検しているか。</t>
    <phoneticPr fontId="4"/>
  </si>
  <si>
    <t>危険な設備、場所等への囲障の設置、施錠等の状況を点検しているか。</t>
    <phoneticPr fontId="4"/>
  </si>
  <si>
    <t>(14)</t>
    <phoneticPr fontId="4"/>
  </si>
  <si>
    <t>引率者は、参加児童数、移動場所に応じて十分な人数となっているか。</t>
    <phoneticPr fontId="4"/>
  </si>
  <si>
    <t>児童の送迎について</t>
    <phoneticPr fontId="4"/>
  </si>
  <si>
    <t>(15)</t>
    <phoneticPr fontId="4"/>
  </si>
  <si>
    <t>遊具、建物設備（保育室、廊下、便所、屋外遊戯場等）等の安全点検を行っているか。</t>
    <phoneticPr fontId="4"/>
  </si>
  <si>
    <t>点検回数等</t>
    <phoneticPr fontId="4"/>
  </si>
  <si>
    <t>点検記録は整備しているか。</t>
    <phoneticPr fontId="4"/>
  </si>
  <si>
    <t>点検結果は、全職員に周知され、具体的に改善されているか。</t>
    <phoneticPr fontId="4"/>
  </si>
  <si>
    <t>欄が不足する場合は、別紙に作成し添付すること。</t>
    <phoneticPr fontId="4"/>
  </si>
  <si>
    <t>事故処理簿は、整備しているか。</t>
    <phoneticPr fontId="4"/>
  </si>
  <si>
    <t>書面にて報告を行っていない場合、どのような対応を行っているか。</t>
    <phoneticPr fontId="4"/>
  </si>
  <si>
    <t>入所児について傷害保険に加入しているか。</t>
    <phoneticPr fontId="4"/>
  </si>
  <si>
    <t>(18)</t>
    <phoneticPr fontId="4"/>
  </si>
  <si>
    <t>不審者対策、感染症及び疾病、消防防災訓練等を含めた総合的な危機管理マニュアル等が策定されているか。</t>
    <phoneticPr fontId="4"/>
  </si>
  <si>
    <t>給食業務の状況</t>
    <phoneticPr fontId="4"/>
  </si>
  <si>
    <t>給食は、適切な時間に提供されているか。</t>
    <phoneticPr fontId="4"/>
  </si>
  <si>
    <t>調理業務の外部委託について（該当する場合のみ記入）</t>
    <phoneticPr fontId="4"/>
  </si>
  <si>
    <t>栄養士の指導を受けているか。</t>
    <phoneticPr fontId="4"/>
  </si>
  <si>
    <t>給食外部搬入について（該当する場合のみ記入）</t>
    <phoneticPr fontId="4"/>
  </si>
  <si>
    <t>4月</t>
    <phoneticPr fontId="10"/>
  </si>
  <si>
    <t>5月</t>
    <phoneticPr fontId="4"/>
  </si>
  <si>
    <t>6月</t>
    <phoneticPr fontId="4"/>
  </si>
  <si>
    <t>7月</t>
    <phoneticPr fontId="4"/>
  </si>
  <si>
    <t>8月</t>
    <phoneticPr fontId="4"/>
  </si>
  <si>
    <t>9月</t>
    <phoneticPr fontId="4"/>
  </si>
  <si>
    <t>調理は清潔に行われているか。（該当するものを全てチェックすること）</t>
    <phoneticPr fontId="4"/>
  </si>
  <si>
    <t>日常清掃は含めない</t>
    <phoneticPr fontId="4"/>
  </si>
  <si>
    <t>調理室内外の特別清掃は、</t>
    <phoneticPr fontId="4"/>
  </si>
  <si>
    <t>食品の保管設備は適当か。（該当するものを全てチェックすること）</t>
    <phoneticPr fontId="10"/>
  </si>
  <si>
    <t>冷蔵庫の温度は、</t>
    <phoneticPr fontId="4"/>
  </si>
  <si>
    <t>食器の消毒・保管方法（該当するものを全てチェックすること）</t>
    <phoneticPr fontId="4"/>
  </si>
  <si>
    <t>検食を行っているか。</t>
    <phoneticPr fontId="4"/>
  </si>
  <si>
    <t>保存食はあるか。</t>
    <phoneticPr fontId="4"/>
  </si>
  <si>
    <t>給食日誌等に残食記録は、あるか。</t>
    <phoneticPr fontId="4"/>
  </si>
  <si>
    <t>食育について</t>
    <phoneticPr fontId="4"/>
  </si>
  <si>
    <t>食育の計画を立てている場合、その評価及び改善に努めているか。</t>
    <phoneticPr fontId="4"/>
  </si>
  <si>
    <t>献立について</t>
    <phoneticPr fontId="4"/>
  </si>
  <si>
    <t>献立の作成は、どのように行っているか。</t>
    <phoneticPr fontId="4"/>
  </si>
  <si>
    <t>献立内容は、変化に富んでいるか。</t>
    <phoneticPr fontId="4"/>
  </si>
  <si>
    <t>献立表は、家庭に配布しているか。</t>
    <phoneticPr fontId="4"/>
  </si>
  <si>
    <t>アレルギー疾患等児童一人ひとりに応じた給食を実施しているか。</t>
    <phoneticPr fontId="4"/>
  </si>
  <si>
    <t>(16)</t>
    <phoneticPr fontId="10"/>
  </si>
  <si>
    <t>食物アレルギーの児童への除去食等に対応するため、整備している書類にチェックすること。</t>
    <phoneticPr fontId="4"/>
  </si>
  <si>
    <t>(17)</t>
    <phoneticPr fontId="10"/>
  </si>
  <si>
    <t>(19)</t>
    <phoneticPr fontId="10"/>
  </si>
  <si>
    <t>児童処遇状況</t>
    <phoneticPr fontId="4"/>
  </si>
  <si>
    <t>作成している指導計画の種類にチェックすること。</t>
    <phoneticPr fontId="4"/>
  </si>
  <si>
    <t>それぞれの指導計画は、関連性と連続性を持たせて作成しているか。</t>
    <phoneticPr fontId="4"/>
  </si>
  <si>
    <t>縦割り保育（異年齢保育）を実施しているか。</t>
    <phoneticPr fontId="4"/>
  </si>
  <si>
    <t>指導計画に基づく保育内容の見直しを行い、改善を図っているか。</t>
    <phoneticPr fontId="4"/>
  </si>
  <si>
    <t>児童出欠簿を作成しているか。</t>
    <phoneticPr fontId="4"/>
  </si>
  <si>
    <t>１か月以上欠席児童がいるか。</t>
    <phoneticPr fontId="4"/>
  </si>
  <si>
    <t>給与支給台帳に受領印はあるか。</t>
    <phoneticPr fontId="10"/>
  </si>
  <si>
    <t>給与は、給与規程に定められた金額を支給しているか。</t>
    <phoneticPr fontId="10"/>
  </si>
  <si>
    <t>出勤簿や勤務実態を確認して給与を支払っているか。</t>
    <phoneticPr fontId="10"/>
  </si>
  <si>
    <t>各種諸手当は諸規程に基づき適正に支給しているか。</t>
    <phoneticPr fontId="10"/>
  </si>
  <si>
    <t>給与の状況</t>
    <phoneticPr fontId="10"/>
  </si>
  <si>
    <t>給与規程は、整備しているか。</t>
    <phoneticPr fontId="10"/>
  </si>
  <si>
    <t>(1)</t>
    <phoneticPr fontId="10"/>
  </si>
  <si>
    <t>給与規程の最終改定は、</t>
    <rPh sb="0" eb="2">
      <t>キュウヨ</t>
    </rPh>
    <rPh sb="2" eb="4">
      <t>キテイ</t>
    </rPh>
    <rPh sb="5" eb="7">
      <t>サイシュウ</t>
    </rPh>
    <rPh sb="7" eb="9">
      <t>カイテイ</t>
    </rPh>
    <phoneticPr fontId="10"/>
  </si>
  <si>
    <t>改定内容は</t>
    <phoneticPr fontId="10"/>
  </si>
  <si>
    <t>給与表の最終改定は、</t>
    <phoneticPr fontId="10"/>
  </si>
  <si>
    <t>(3)</t>
    <phoneticPr fontId="10"/>
  </si>
  <si>
    <t>(4)</t>
    <phoneticPr fontId="10"/>
  </si>
  <si>
    <t>(7)</t>
    <phoneticPr fontId="10"/>
  </si>
  <si>
    <t>外部研修を受講させているか。</t>
    <phoneticPr fontId="4"/>
  </si>
  <si>
    <t>研修記録（復命書）は作成されているか。</t>
    <phoneticPr fontId="4"/>
  </si>
  <si>
    <t>研修記録（復命書）は、他の職員に供覧し、周知しているか。</t>
    <phoneticPr fontId="4"/>
  </si>
  <si>
    <t>前年度に旅行命令により受講させた主な外部研修を記入すること。</t>
    <phoneticPr fontId="4"/>
  </si>
  <si>
    <t>カ</t>
    <phoneticPr fontId="4"/>
  </si>
  <si>
    <t>職員の労働条件の改善等に配慮し、定着促進及び離職防止に努めているか。</t>
    <phoneticPr fontId="4"/>
  </si>
  <si>
    <t>「いる」場合は、その取組状況を記入すること。</t>
    <phoneticPr fontId="4"/>
  </si>
  <si>
    <t>職員研修の状況</t>
    <phoneticPr fontId="4"/>
  </si>
  <si>
    <t>保育事業所が主催する内部での研修（事業所内研修）は行われているか。</t>
    <phoneticPr fontId="4"/>
  </si>
  <si>
    <t>研修記録は整備しているか。</t>
    <phoneticPr fontId="4"/>
  </si>
  <si>
    <t>ウ</t>
    <phoneticPr fontId="4"/>
  </si>
  <si>
    <t>④の結果に基づき、健康診断個人票を作成し、5年間保存しているか。</t>
    <phoneticPr fontId="4"/>
  </si>
  <si>
    <t>健康診断の結果、異常があった場合、再検査等の指導等を行い、その再検査の結果を確認しているか。</t>
    <phoneticPr fontId="10"/>
  </si>
  <si>
    <t>労使協定について</t>
    <phoneticPr fontId="4"/>
  </si>
  <si>
    <t>時間外勤務・休日勤務について、適正に超勤手当を支給しているか。</t>
    <phoneticPr fontId="4"/>
  </si>
  <si>
    <t>時間外勤務命令簿を整備しているか。</t>
    <phoneticPr fontId="4"/>
  </si>
  <si>
    <t>年次有給休暇について</t>
    <phoneticPr fontId="4"/>
  </si>
  <si>
    <t>年次有給休暇は、パート職員を含め、労働基準法に照らして適正に付与しているか。</t>
    <phoneticPr fontId="4"/>
  </si>
  <si>
    <t>付与日数（新規・繰越）や残日数は、有給休暇簿で適正に管理 しているか。</t>
    <phoneticPr fontId="4"/>
  </si>
  <si>
    <t>育児短時間勤務・介護短時間勤務を適正に付与しているか。</t>
    <phoneticPr fontId="4"/>
  </si>
  <si>
    <t>職員処遇の状況</t>
    <phoneticPr fontId="10"/>
  </si>
  <si>
    <t>就業規則(※)を整備しているか。</t>
    <phoneticPr fontId="10"/>
  </si>
  <si>
    <t>就業規則及び労使協定等は職員に周知されているか。</t>
    <phoneticPr fontId="10"/>
  </si>
  <si>
    <t>就業規則及び労使協定等の職員への周知方法を記入すること。</t>
    <phoneticPr fontId="10"/>
  </si>
  <si>
    <t>職員採用手続きについて</t>
    <phoneticPr fontId="10"/>
  </si>
  <si>
    <t>県の最低賃金を下回る賃金の職員はいないか。</t>
    <phoneticPr fontId="10"/>
  </si>
  <si>
    <t>勤務時間について</t>
    <phoneticPr fontId="10"/>
  </si>
  <si>
    <t>1日8時間以内、週40時間以内勤務は守られているか。</t>
    <phoneticPr fontId="10"/>
  </si>
  <si>
    <t>職員、財産、収支及び利用乳幼児の処遇の状況を明らかにする書類を整備しているか。</t>
    <phoneticPr fontId="4"/>
  </si>
  <si>
    <t>直接契約した児童の保育を行っているか。</t>
    <phoneticPr fontId="4"/>
  </si>
  <si>
    <t>いる場合、利用定員の範囲内で受け入れているか。</t>
    <phoneticPr fontId="4"/>
  </si>
  <si>
    <t>本年度の開所時間</t>
    <phoneticPr fontId="4"/>
  </si>
  <si>
    <t>時間帯による児童数は、監査調書提出月前月の平均児童数（標準時間認定・短時間認定を区別しない）を記入すること。</t>
    <phoneticPr fontId="4"/>
  </si>
  <si>
    <t>土曜日閉園（半日閉園を含む）を行っているか。</t>
    <phoneticPr fontId="4"/>
  </si>
  <si>
    <t>入所率は利用定員の範囲内か。</t>
    <phoneticPr fontId="4"/>
  </si>
  <si>
    <t>入所率は認可定員の範囲内か。</t>
    <phoneticPr fontId="4"/>
  </si>
  <si>
    <t>「ある」場合</t>
    <phoneticPr fontId="4"/>
  </si>
  <si>
    <t>家庭的保育条例（家庭的保育事業者等と非常災害）の条</t>
    <phoneticPr fontId="4"/>
  </si>
  <si>
    <t>避難場所までの誘導を含めて訓練とみなす。</t>
    <phoneticPr fontId="4"/>
  </si>
  <si>
    <t>特定教育・保育条例（定員の遵守）の条</t>
    <rPh sb="0" eb="2">
      <t>トクテイ</t>
    </rPh>
    <rPh sb="2" eb="4">
      <t>キョウイク</t>
    </rPh>
    <rPh sb="7" eb="9">
      <t>ジョウレイ</t>
    </rPh>
    <rPh sb="10" eb="12">
      <t>テイイン</t>
    </rPh>
    <rPh sb="13" eb="15">
      <t>ジュンシュ</t>
    </rPh>
    <rPh sb="17" eb="18">
      <t>ジョウ</t>
    </rPh>
    <phoneticPr fontId="4"/>
  </si>
  <si>
    <t>「便所」・「調理設備」は必置。</t>
    <rPh sb="8" eb="10">
      <t>セツビ</t>
    </rPh>
    <phoneticPr fontId="4"/>
  </si>
  <si>
    <t>非常勤職員等の就業規則を整備しているか。</t>
    <phoneticPr fontId="10"/>
  </si>
  <si>
    <t>特定教育・保育条例（特定地域型保育の取扱方針）の条</t>
    <rPh sb="5" eb="7">
      <t>ホイク</t>
    </rPh>
    <phoneticPr fontId="4"/>
  </si>
  <si>
    <t>保育日誌は、毎日必要事項を記録しているか。</t>
    <phoneticPr fontId="4"/>
  </si>
  <si>
    <t>保育の記録等は、児童票などに適正に整備しているか。</t>
    <phoneticPr fontId="4"/>
  </si>
  <si>
    <t>保護者との連絡は、どのように行っているか。（該当するもの全てにチェックすること）</t>
    <phoneticPr fontId="4"/>
  </si>
  <si>
    <t>「児童福祉施設等における衛生管理の強化について」(昭和39年8月1日児発第669号)</t>
    <rPh sb="1" eb="3">
      <t>ジドウ</t>
    </rPh>
    <rPh sb="3" eb="5">
      <t>フクシ</t>
    </rPh>
    <rPh sb="5" eb="7">
      <t>シセツ</t>
    </rPh>
    <rPh sb="7" eb="8">
      <t>トウ</t>
    </rPh>
    <rPh sb="12" eb="14">
      <t>エイセイ</t>
    </rPh>
    <rPh sb="14" eb="16">
      <t>カンリ</t>
    </rPh>
    <rPh sb="17" eb="19">
      <t>キョウカ</t>
    </rPh>
    <rPh sb="25" eb="27">
      <t>ショウワ</t>
    </rPh>
    <rPh sb="29" eb="30">
      <t>ネン</t>
    </rPh>
    <rPh sb="31" eb="32">
      <t>ガツ</t>
    </rPh>
    <rPh sb="33" eb="34">
      <t>ニチ</t>
    </rPh>
    <rPh sb="34" eb="35">
      <t>ジ</t>
    </rPh>
    <rPh sb="35" eb="36">
      <t>ハツ</t>
    </rPh>
    <rPh sb="36" eb="37">
      <t>ダイ</t>
    </rPh>
    <rPh sb="40" eb="41">
      <t>ゴウ</t>
    </rPh>
    <phoneticPr fontId="10"/>
  </si>
  <si>
    <t>「社会福祉施設における保存食の保存期間等について」(平成8年7月25日社援施第117号)</t>
    <rPh sb="29" eb="30">
      <t>ネン</t>
    </rPh>
    <rPh sb="31" eb="32">
      <t>ガツ</t>
    </rPh>
    <rPh sb="34" eb="35">
      <t>ニチ</t>
    </rPh>
    <phoneticPr fontId="10"/>
  </si>
  <si>
    <t>有</t>
    <rPh sb="0" eb="1">
      <t>アリ</t>
    </rPh>
    <phoneticPr fontId="10"/>
  </si>
  <si>
    <t>無</t>
    <rPh sb="0" eb="1">
      <t>ナ</t>
    </rPh>
    <phoneticPr fontId="10"/>
  </si>
  <si>
    <t>→使用者は、労働者に、休憩時間を除き１週間について40時間を超えて労働させてはならない。また、休憩時間を除き1日について8時間を超えて、労働させてはならない。</t>
    <phoneticPr fontId="10"/>
  </si>
  <si>
    <t>0歳児</t>
    <phoneticPr fontId="10"/>
  </si>
  <si>
    <t>= 保育士</t>
    <phoneticPr fontId="10"/>
  </si>
  <si>
    <t>小数点第2位切り捨て</t>
    <phoneticPr fontId="10"/>
  </si>
  <si>
    <t>1～2歳児</t>
    <phoneticPr fontId="10"/>
  </si>
  <si>
    <t>3歳児</t>
    <phoneticPr fontId="10"/>
  </si>
  <si>
    <t>4歳以上児</t>
    <phoneticPr fontId="10"/>
  </si>
  <si>
    <t>(非常勤)保育士</t>
    <rPh sb="1" eb="4">
      <t>ヒジョウキン</t>
    </rPh>
    <rPh sb="5" eb="7">
      <t>ホイク</t>
    </rPh>
    <rPh sb="7" eb="8">
      <t>シ</t>
    </rPh>
    <phoneticPr fontId="10"/>
  </si>
  <si>
    <t>半日閉園</t>
    <rPh sb="0" eb="2">
      <t>ハンニチ</t>
    </rPh>
    <rPh sb="2" eb="4">
      <t>ヘイエン</t>
    </rPh>
    <phoneticPr fontId="4"/>
  </si>
  <si>
    <t>隔週閉園</t>
    <rPh sb="0" eb="2">
      <t>カクシュウ</t>
    </rPh>
    <rPh sb="2" eb="4">
      <t>ヘイエン</t>
    </rPh>
    <phoneticPr fontId="4"/>
  </si>
  <si>
    <t>毎月第〇土曜日閉園</t>
    <rPh sb="0" eb="2">
      <t>マイツキ</t>
    </rPh>
    <rPh sb="2" eb="3">
      <t>ダイ</t>
    </rPh>
    <rPh sb="4" eb="7">
      <t>ドヨウビ</t>
    </rPh>
    <rPh sb="7" eb="9">
      <t>ヘイエン</t>
    </rPh>
    <phoneticPr fontId="4"/>
  </si>
  <si>
    <t>毎週閉園</t>
    <rPh sb="0" eb="2">
      <t>マイシュウ</t>
    </rPh>
    <rPh sb="2" eb="4">
      <t>ヘイエン</t>
    </rPh>
    <phoneticPr fontId="4"/>
  </si>
  <si>
    <t>勤務時間が6時間を超える場合、45～60分の休憩時間を与えているか。</t>
    <phoneticPr fontId="10"/>
  </si>
  <si>
    <t>（締結年月日：</t>
    <rPh sb="1" eb="3">
      <t>テイケツ</t>
    </rPh>
    <rPh sb="3" eb="4">
      <t>ネン</t>
    </rPh>
    <rPh sb="4" eb="6">
      <t>ガッピ</t>
    </rPh>
    <phoneticPr fontId="10"/>
  </si>
  <si>
    <t>無資格者に「保育士」の名称を使用していないか。</t>
    <phoneticPr fontId="4"/>
  </si>
  <si>
    <t>無資格者が補助的な業務を超えて保育に従事していないか。</t>
    <phoneticPr fontId="4"/>
  </si>
  <si>
    <t>社会福祉法人会計基準</t>
    <rPh sb="0" eb="2">
      <t>シャカイ</t>
    </rPh>
    <rPh sb="2" eb="4">
      <t>フクシ</t>
    </rPh>
    <rPh sb="4" eb="6">
      <t>ホウジン</t>
    </rPh>
    <rPh sb="6" eb="8">
      <t>カイケイ</t>
    </rPh>
    <rPh sb="8" eb="10">
      <t>キジュン</t>
    </rPh>
    <phoneticPr fontId="4"/>
  </si>
  <si>
    <t>企業会計基準</t>
    <rPh sb="0" eb="2">
      <t>キギョウ</t>
    </rPh>
    <rPh sb="2" eb="4">
      <t>カイケイ</t>
    </rPh>
    <rPh sb="4" eb="6">
      <t>キジュン</t>
    </rPh>
    <phoneticPr fontId="4"/>
  </si>
  <si>
    <t>学校法人会計基準</t>
    <rPh sb="0" eb="2">
      <t>ガッコウ</t>
    </rPh>
    <rPh sb="2" eb="4">
      <t>ホウジン</t>
    </rPh>
    <rPh sb="4" eb="6">
      <t>カイケイ</t>
    </rPh>
    <rPh sb="6" eb="8">
      <t>キジュン</t>
    </rPh>
    <phoneticPr fontId="4"/>
  </si>
  <si>
    <t>正規職員と同じ</t>
    <rPh sb="0" eb="2">
      <t>セイキ</t>
    </rPh>
    <rPh sb="2" eb="4">
      <t>ショクイン</t>
    </rPh>
    <rPh sb="5" eb="6">
      <t>オナ</t>
    </rPh>
    <phoneticPr fontId="10"/>
  </si>
  <si>
    <t>3歳
以上児</t>
    <rPh sb="1" eb="4">
      <t>サイイジョウ</t>
    </rPh>
    <rPh sb="3" eb="5">
      <t>イジョウ</t>
    </rPh>
    <rPh sb="5" eb="6">
      <t>ジ</t>
    </rPh>
    <phoneticPr fontId="10"/>
  </si>
  <si>
    <t>→少なくとも年に2回の定期健康診断を学校保健安全法に規定する健康診断に準じて行うこと。</t>
    <phoneticPr fontId="10"/>
  </si>
  <si>
    <t>別途作成</t>
    <phoneticPr fontId="10"/>
  </si>
  <si>
    <t>(ア)</t>
    <phoneticPr fontId="4"/>
  </si>
  <si>
    <t>（ウ）</t>
    <phoneticPr fontId="4"/>
  </si>
  <si>
    <t xml:space="preserve">受講者は、正規職員に限定していないか｡ </t>
    <rPh sb="5" eb="7">
      <t>セイキ</t>
    </rPh>
    <phoneticPr fontId="4"/>
  </si>
  <si>
    <t>一時預かり児童の数は、当該月の一日平均の利用児童数を記入すること。</t>
    <phoneticPr fontId="4"/>
  </si>
  <si>
    <t xml:space="preserve">労働基準法第24条 </t>
    <rPh sb="5" eb="6">
      <t>ダイ</t>
    </rPh>
    <phoneticPr fontId="10"/>
  </si>
  <si>
    <r>
      <rPr>
        <b/>
        <u/>
        <sz val="10"/>
        <rFont val="ＭＳ Ｐ明朝"/>
        <family val="1"/>
        <charset val="128"/>
      </rPr>
      <t>2階以上</t>
    </r>
    <r>
      <rPr>
        <sz val="10"/>
        <rFont val="ＭＳ Ｐ明朝"/>
        <family val="1"/>
        <charset val="128"/>
      </rPr>
      <t>に保育室等がある場合（共通）</t>
    </r>
    <phoneticPr fontId="4"/>
  </si>
  <si>
    <r>
      <rPr>
        <b/>
        <u/>
        <sz val="10"/>
        <rFont val="ＭＳ Ｐ明朝"/>
        <family val="1"/>
        <charset val="128"/>
      </rPr>
      <t>2階</t>
    </r>
    <r>
      <rPr>
        <sz val="10"/>
        <rFont val="ＭＳ Ｐ明朝"/>
        <family val="1"/>
        <charset val="128"/>
      </rPr>
      <t>に保育室等がある場合</t>
    </r>
    <phoneticPr fontId="4"/>
  </si>
  <si>
    <t>一時預かり事業（</t>
    <rPh sb="0" eb="2">
      <t>イチジ</t>
    </rPh>
    <rPh sb="2" eb="3">
      <t>アズ</t>
    </rPh>
    <rPh sb="5" eb="7">
      <t>ジギョウ</t>
    </rPh>
    <phoneticPr fontId="4"/>
  </si>
  <si>
    <t>労働基準法第34条</t>
    <phoneticPr fontId="4"/>
  </si>
  <si>
    <t>障害児保育加算</t>
    <rPh sb="0" eb="2">
      <t>ショウガイ</t>
    </rPh>
    <rPh sb="2" eb="3">
      <t>ジ</t>
    </rPh>
    <rPh sb="3" eb="5">
      <t>ホイク</t>
    </rPh>
    <rPh sb="5" eb="7">
      <t>カサン</t>
    </rPh>
    <phoneticPr fontId="4"/>
  </si>
  <si>
    <t>労働基準法施行規則第52条の2</t>
    <rPh sb="0" eb="2">
      <t>ロウドウ</t>
    </rPh>
    <rPh sb="2" eb="5">
      <t>キジュンホウ</t>
    </rPh>
    <rPh sb="5" eb="7">
      <t>セコウ</t>
    </rPh>
    <rPh sb="7" eb="9">
      <t>キソク</t>
    </rPh>
    <rPh sb="9" eb="10">
      <t>ダイ</t>
    </rPh>
    <rPh sb="12" eb="13">
      <t>ジョウ</t>
    </rPh>
    <phoneticPr fontId="10"/>
  </si>
  <si>
    <t>家庭的保育条例（家庭的保育事業者等の職員の知識及び技能の向上等）の条</t>
    <rPh sb="0" eb="3">
      <t>カテイテキ</t>
    </rPh>
    <rPh sb="3" eb="5">
      <t>ホイク</t>
    </rPh>
    <rPh sb="5" eb="7">
      <t>ジョウレイ</t>
    </rPh>
    <rPh sb="8" eb="11">
      <t>カテイテキ</t>
    </rPh>
    <rPh sb="11" eb="13">
      <t>ホイク</t>
    </rPh>
    <rPh sb="13" eb="16">
      <t>ジギョウシャ</t>
    </rPh>
    <rPh sb="16" eb="17">
      <t>トウ</t>
    </rPh>
    <rPh sb="18" eb="20">
      <t>ショクイン</t>
    </rPh>
    <rPh sb="21" eb="23">
      <t>チシキ</t>
    </rPh>
    <rPh sb="23" eb="24">
      <t>オヨ</t>
    </rPh>
    <rPh sb="25" eb="27">
      <t>ギノウ</t>
    </rPh>
    <rPh sb="28" eb="30">
      <t>コウジョウ</t>
    </rPh>
    <rPh sb="30" eb="31">
      <t>トウ</t>
    </rPh>
    <rPh sb="33" eb="34">
      <t>ジョウ</t>
    </rPh>
    <phoneticPr fontId="4"/>
  </si>
  <si>
    <t>（所在地）</t>
    <phoneticPr fontId="4"/>
  </si>
  <si>
    <t>児童虐待の防止等に関する法律第6条</t>
    <phoneticPr fontId="4"/>
  </si>
  <si>
    <t>児童虐待の防止等に関する法律第5条</t>
    <phoneticPr fontId="4"/>
  </si>
  <si>
    <t>特定教育・保育条例（一般原則）の条第4項</t>
    <phoneticPr fontId="4"/>
  </si>
  <si>
    <t>件</t>
    <rPh sb="0" eb="1">
      <t>ケン</t>
    </rPh>
    <phoneticPr fontId="4"/>
  </si>
  <si>
    <t>参加職員の偏りがないこと。</t>
    <phoneticPr fontId="4"/>
  </si>
  <si>
    <t>特定教育・保育条例（運営規程）の条</t>
    <rPh sb="0" eb="2">
      <t>トクテイ</t>
    </rPh>
    <rPh sb="2" eb="4">
      <t>キョウイク</t>
    </rPh>
    <rPh sb="5" eb="7">
      <t>ホイク</t>
    </rPh>
    <rPh sb="7" eb="9">
      <t>ジョウレイ</t>
    </rPh>
    <rPh sb="10" eb="12">
      <t>ウンエイ</t>
    </rPh>
    <rPh sb="12" eb="14">
      <t>キテイ</t>
    </rPh>
    <rPh sb="16" eb="17">
      <t>ジョウ</t>
    </rPh>
    <phoneticPr fontId="4"/>
  </si>
  <si>
    <t>根拠法令・通知等（印刷不要）</t>
    <phoneticPr fontId="4"/>
  </si>
  <si>
    <t>面積㎡</t>
    <rPh sb="0" eb="2">
      <t>メンセキ</t>
    </rPh>
    <phoneticPr fontId="10"/>
  </si>
  <si>
    <t>・便　所  （</t>
    <rPh sb="1" eb="2">
      <t>ビン</t>
    </rPh>
    <rPh sb="3" eb="4">
      <t>ショ</t>
    </rPh>
    <phoneticPr fontId="4"/>
  </si>
  <si>
    <t>有</t>
    <rPh sb="0" eb="1">
      <t>ア</t>
    </rPh>
    <phoneticPr fontId="4"/>
  </si>
  <si>
    <t>無</t>
    <rPh sb="0" eb="1">
      <t>ナ</t>
    </rPh>
    <phoneticPr fontId="4"/>
  </si>
  <si>
    <t>・医務室 （</t>
    <phoneticPr fontId="4"/>
  </si>
  <si>
    <t>調乳室</t>
    <rPh sb="0" eb="3">
      <t>チョウニュウシツ</t>
    </rPh>
    <phoneticPr fontId="4"/>
  </si>
  <si>
    <t>・沐浴室 （</t>
    <rPh sb="1" eb="3">
      <t>モクヨク</t>
    </rPh>
    <rPh sb="3" eb="4">
      <t>シツ</t>
    </rPh>
    <phoneticPr fontId="10"/>
  </si>
  <si>
    <t>監査調書提出月の初日現在の児童現員数を記入すること。</t>
    <rPh sb="6" eb="7">
      <t>ツキ</t>
    </rPh>
    <phoneticPr fontId="4"/>
  </si>
  <si>
    <t>屋外遊戯場</t>
    <rPh sb="0" eb="2">
      <t>オクガイ</t>
    </rPh>
    <rPh sb="2" eb="4">
      <t>ユウギ</t>
    </rPh>
    <rPh sb="4" eb="5">
      <t>ジョウ</t>
    </rPh>
    <phoneticPr fontId="4"/>
  </si>
  <si>
    <t>「保育室等」とは、乳児室、ほふく室、保育室又は遊戯室をいう。</t>
    <rPh sb="21" eb="22">
      <t>マタ</t>
    </rPh>
    <phoneticPr fontId="4"/>
  </si>
  <si>
    <t>÷</t>
    <phoneticPr fontId="4"/>
  </si>
  <si>
    <t>保育標準時間認定
子どもを受入れる事業所</t>
    <phoneticPr fontId="4"/>
  </si>
  <si>
    <t>非常勤保育士</t>
    <phoneticPr fontId="4"/>
  </si>
  <si>
    <t>a</t>
    <phoneticPr fontId="4"/>
  </si>
  <si>
    <t>c</t>
    <phoneticPr fontId="4"/>
  </si>
  <si>
    <t>b</t>
    <phoneticPr fontId="4"/>
  </si>
  <si>
    <t>（保育士）算定に当たっては、下記参照。</t>
    <phoneticPr fontId="4"/>
  </si>
  <si>
    <t>入所児童等の内訳を記入すること。（新設事業所は①と②は記載不要）</t>
    <rPh sb="17" eb="19">
      <t>シンセツ</t>
    </rPh>
    <rPh sb="19" eb="22">
      <t>ジギョウショ</t>
    </rPh>
    <phoneticPr fontId="4"/>
  </si>
  <si>
    <t>週休</t>
    <phoneticPr fontId="10"/>
  </si>
  <si>
    <t>必要な検査項目を満たしているか。</t>
    <phoneticPr fontId="4"/>
  </si>
  <si>
    <t xml:space="preserve"> (ｱ)</t>
    <phoneticPr fontId="4"/>
  </si>
  <si>
    <t>採用時健康診断に代えて健康診断書を徴取している場合、有効期限は過ぎていないか。</t>
    <phoneticPr fontId="4"/>
  </si>
  <si>
    <t>保育事業所
所在地</t>
    <rPh sb="0" eb="2">
      <t>ホイク</t>
    </rPh>
    <rPh sb="2" eb="5">
      <t>ジギョウショ</t>
    </rPh>
    <rPh sb="6" eb="9">
      <t>ショザイチ</t>
    </rPh>
    <phoneticPr fontId="4"/>
  </si>
  <si>
    <t>研修結果は、事業所内研修等に活用されているか。</t>
    <rPh sb="6" eb="9">
      <t>ジギョウショ</t>
    </rPh>
    <rPh sb="9" eb="10">
      <t>ナイ</t>
    </rPh>
    <phoneticPr fontId="4"/>
  </si>
  <si>
    <t>全体的な計画に基づき、実際の保育内容を具体化した指導計画を作成しているか。</t>
    <rPh sb="0" eb="3">
      <t>ゼンタイテキ</t>
    </rPh>
    <rPh sb="4" eb="6">
      <t>ケイカク</t>
    </rPh>
    <phoneticPr fontId="4"/>
  </si>
  <si>
    <t>施設長等は児童票を閲覧し、保育内容を把握しているか。</t>
    <rPh sb="5" eb="7">
      <t>ジドウ</t>
    </rPh>
    <rPh sb="7" eb="8">
      <t>ヒョウ</t>
    </rPh>
    <phoneticPr fontId="4"/>
  </si>
  <si>
    <t>「保育室等」とは乳児室、ほふく室、保育室又は遊戯室をいう。</t>
    <rPh sb="20" eb="21">
      <t>マタ</t>
    </rPh>
    <phoneticPr fontId="10"/>
  </si>
  <si>
    <t>回 ・ 保育室　1日</t>
    <rPh sb="0" eb="1">
      <t>カイ</t>
    </rPh>
    <rPh sb="9" eb="10">
      <t>ニチ</t>
    </rPh>
    <phoneticPr fontId="10"/>
  </si>
  <si>
    <t>苦情解決状況　　※本年度分は監査調書提出月の前月分までの状況を記入すること。</t>
    <phoneticPr fontId="4"/>
  </si>
  <si>
    <t>特定教育・保育条例（準用）の条
→特定教育・保育条例（苦情解決）の条</t>
    <rPh sb="0" eb="2">
      <t>トクテイ</t>
    </rPh>
    <rPh sb="2" eb="4">
      <t>キョウイク</t>
    </rPh>
    <rPh sb="5" eb="7">
      <t>ホイク</t>
    </rPh>
    <rPh sb="7" eb="9">
      <t>ジョウレイ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phoneticPr fontId="10"/>
  </si>
  <si>
    <t>家庭的保育条例（家庭的保育事業者等の一般原則）の条第3項、第4項</t>
    <rPh sb="0" eb="3">
      <t>カテイテキ</t>
    </rPh>
    <rPh sb="3" eb="5">
      <t>ホイク</t>
    </rPh>
    <rPh sb="5" eb="7">
      <t>ジョウレイ</t>
    </rPh>
    <rPh sb="8" eb="11">
      <t>カテイテキ</t>
    </rPh>
    <rPh sb="11" eb="13">
      <t>ホイク</t>
    </rPh>
    <rPh sb="13" eb="15">
      <t>ジギョウ</t>
    </rPh>
    <rPh sb="15" eb="17">
      <t>シャナド</t>
    </rPh>
    <rPh sb="18" eb="20">
      <t>イッパン</t>
    </rPh>
    <rPh sb="20" eb="22">
      <t>ゲンソク</t>
    </rPh>
    <rPh sb="24" eb="25">
      <t>ジョウ</t>
    </rPh>
    <rPh sb="25" eb="26">
      <t>ダイ</t>
    </rPh>
    <rPh sb="27" eb="28">
      <t>コウ</t>
    </rPh>
    <rPh sb="29" eb="30">
      <t>ダイ</t>
    </rPh>
    <rPh sb="31" eb="32">
      <t>コウ</t>
    </rPh>
    <phoneticPr fontId="4"/>
  </si>
  <si>
    <t>特定教育・保育条例（特定地域型保育に関する評価等）の条</t>
    <rPh sb="0" eb="4">
      <t>トクテイキョウイク</t>
    </rPh>
    <rPh sb="5" eb="7">
      <t>ホイク</t>
    </rPh>
    <rPh sb="7" eb="9">
      <t>ジョウレイ</t>
    </rPh>
    <rPh sb="10" eb="12">
      <t>トクテイ</t>
    </rPh>
    <rPh sb="12" eb="15">
      <t>チイキガタ</t>
    </rPh>
    <rPh sb="15" eb="17">
      <t>ホイク</t>
    </rPh>
    <rPh sb="18" eb="19">
      <t>カン</t>
    </rPh>
    <rPh sb="21" eb="23">
      <t>ヒョウカ</t>
    </rPh>
    <rPh sb="23" eb="24">
      <t>トウ</t>
    </rPh>
    <rPh sb="26" eb="27">
      <t>ジョウ</t>
    </rPh>
    <phoneticPr fontId="4"/>
  </si>
  <si>
    <t>事　務　所　（本部）
所       在       地</t>
    <rPh sb="0" eb="1">
      <t>コト</t>
    </rPh>
    <rPh sb="2" eb="3">
      <t>ツトム</t>
    </rPh>
    <rPh sb="4" eb="5">
      <t>ショ</t>
    </rPh>
    <rPh sb="7" eb="9">
      <t>ホンブ</t>
    </rPh>
    <rPh sb="11" eb="12">
      <t>ショ</t>
    </rPh>
    <rPh sb="19" eb="20">
      <t>ザイ</t>
    </rPh>
    <rPh sb="27" eb="28">
      <t>チ</t>
    </rPh>
    <phoneticPr fontId="4"/>
  </si>
  <si>
    <t>－20℃以下</t>
    <rPh sb="3" eb="5">
      <t>イカ</t>
    </rPh>
    <phoneticPr fontId="4"/>
  </si>
  <si>
    <t>－20℃より高い</t>
    <rPh sb="5" eb="6">
      <t>タカ</t>
    </rPh>
    <phoneticPr fontId="4"/>
  </si>
  <si>
    <t xml:space="preserve"> 調理済みのみ</t>
    <rPh sb="1" eb="4">
      <t>チョウリズ</t>
    </rPh>
    <phoneticPr fontId="4"/>
  </si>
  <si>
    <t>別表2</t>
    <phoneticPr fontId="10"/>
  </si>
  <si>
    <t>連絡帳</t>
    <rPh sb="0" eb="3">
      <t>レンラクチョウ</t>
    </rPh>
    <phoneticPr fontId="4"/>
  </si>
  <si>
    <t>掲示板</t>
    <rPh sb="0" eb="3">
      <t>ケイジバン</t>
    </rPh>
    <phoneticPr fontId="4"/>
  </si>
  <si>
    <t>特定教育・保育条例（準用）の条
→特定教育・保育条例（苦情解決）の条第2項</t>
    <rPh sb="0" eb="2">
      <t>トクテイ</t>
    </rPh>
    <rPh sb="2" eb="4">
      <t>キョウイク</t>
    </rPh>
    <rPh sb="7" eb="8">
      <t>ジョウ</t>
    </rPh>
    <rPh sb="8" eb="9">
      <t>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rPh sb="34" eb="35">
      <t>ダイ</t>
    </rPh>
    <rPh sb="36" eb="37">
      <t>コウ</t>
    </rPh>
    <phoneticPr fontId="4"/>
  </si>
  <si>
    <t>電話番号</t>
    <rPh sb="0" eb="4">
      <t>デンワバンゴウ</t>
    </rPh>
    <phoneticPr fontId="4"/>
  </si>
  <si>
    <t>退職（転出）
年月日</t>
    <rPh sb="0" eb="2">
      <t>タイショク</t>
    </rPh>
    <rPh sb="3" eb="5">
      <t>テンシュツ</t>
    </rPh>
    <rPh sb="7" eb="10">
      <t>ネンガッピ</t>
    </rPh>
    <phoneticPr fontId="10"/>
  </si>
  <si>
    <t>調理員（補助を含む）の採用時又は給食業務への配置換えの際に、健康診断に加え検便を実施しているか。</t>
    <rPh sb="30" eb="34">
      <t>ケンコウシンダン</t>
    </rPh>
    <phoneticPr fontId="4"/>
  </si>
  <si>
    <r>
      <t>前年度に実施した事業所内研修を記入すること。</t>
    </r>
    <r>
      <rPr>
        <b/>
        <sz val="10"/>
        <rFont val="ＭＳ Ｐ明朝"/>
        <family val="1"/>
        <charset val="128"/>
      </rPr>
      <t xml:space="preserve">  ※新設事業所は本年度分＜監査調書提出月前月まで＞</t>
    </r>
    <phoneticPr fontId="4"/>
  </si>
  <si>
    <r>
      <t>施設長、副施設長　</t>
    </r>
    <r>
      <rPr>
        <b/>
        <sz val="10"/>
        <rFont val="ＭＳ Ｐ明朝"/>
        <family val="1"/>
        <charset val="128"/>
      </rPr>
      <t>※新設事業所は本年度分＜監査調書提出月前月まで＞</t>
    </r>
    <rPh sb="4" eb="8">
      <t>フクシセツチョウ</t>
    </rPh>
    <rPh sb="10" eb="12">
      <t>シンセツ</t>
    </rPh>
    <rPh sb="12" eb="15">
      <t>ジギョウショ</t>
    </rPh>
    <rPh sb="16" eb="19">
      <t>ホンネンド</t>
    </rPh>
    <rPh sb="19" eb="20">
      <t>ブン</t>
    </rPh>
    <rPh sb="21" eb="23">
      <t>カンサ</t>
    </rPh>
    <rPh sb="23" eb="25">
      <t>チョウショ</t>
    </rPh>
    <rPh sb="25" eb="27">
      <t>テイシュツ</t>
    </rPh>
    <rPh sb="27" eb="28">
      <t>ツキ</t>
    </rPh>
    <rPh sb="28" eb="30">
      <t>ゼンゲツ</t>
    </rPh>
    <phoneticPr fontId="4"/>
  </si>
  <si>
    <t>保育の記録を適正に整備しているか。</t>
    <phoneticPr fontId="4"/>
  </si>
  <si>
    <t>児童の健康診断の実施状況について</t>
    <rPh sb="0" eb="2">
      <t>ジドウ</t>
    </rPh>
    <phoneticPr fontId="4"/>
  </si>
  <si>
    <t>健康診断の当日に欠席した児童を再受診させているか。</t>
    <rPh sb="12" eb="14">
      <t>ジドウ</t>
    </rPh>
    <phoneticPr fontId="4"/>
  </si>
  <si>
    <t>消防計画は職員に周知され、非常災害時の分担表を事務室等に掲示しているか。</t>
    <phoneticPr fontId="4"/>
  </si>
  <si>
    <t>5．</t>
    <phoneticPr fontId="4"/>
  </si>
  <si>
    <t>令和</t>
    <rPh sb="0" eb="2">
      <t>レイワ</t>
    </rPh>
    <phoneticPr fontId="4"/>
  </si>
  <si>
    <t>事業主（法人等）の
名　　　　　　  　称</t>
    <rPh sb="0" eb="3">
      <t>ジギョウヌシ</t>
    </rPh>
    <rPh sb="4" eb="6">
      <t>ホウジン</t>
    </rPh>
    <rPh sb="6" eb="7">
      <t>トウ</t>
    </rPh>
    <rPh sb="10" eb="11">
      <t>メイ</t>
    </rPh>
    <rPh sb="20" eb="21">
      <t>ショウ</t>
    </rPh>
    <phoneticPr fontId="4"/>
  </si>
  <si>
    <t>保 育 事 業 所 の
名　　　　　　　　称</t>
    <rPh sb="0" eb="1">
      <t>タモツ</t>
    </rPh>
    <rPh sb="2" eb="3">
      <t>イク</t>
    </rPh>
    <rPh sb="4" eb="5">
      <t>コト</t>
    </rPh>
    <rPh sb="6" eb="7">
      <t>ゴウ</t>
    </rPh>
    <rPh sb="8" eb="9">
      <t>ショ</t>
    </rPh>
    <rPh sb="12" eb="13">
      <t>メイ</t>
    </rPh>
    <rPh sb="21" eb="22">
      <t>ショウ</t>
    </rPh>
    <phoneticPr fontId="4"/>
  </si>
  <si>
    <t>（監査調書提出月：</t>
    <rPh sb="1" eb="3">
      <t>カンサ</t>
    </rPh>
    <rPh sb="3" eb="5">
      <t>チョウショ</t>
    </rPh>
    <rPh sb="5" eb="7">
      <t>テイシュツ</t>
    </rPh>
    <rPh sb="7" eb="8">
      <t>ヅキ</t>
    </rPh>
    <phoneticPr fontId="4"/>
  </si>
  <si>
    <t>月初日現在）</t>
  </si>
  <si>
    <t>家庭的保育条例（家庭的保育事業所等内部の規程）の条</t>
    <rPh sb="0" eb="3">
      <t>カテイテキ</t>
    </rPh>
    <rPh sb="3" eb="5">
      <t>ホイク</t>
    </rPh>
    <rPh sb="5" eb="7">
      <t>ジョウレイ</t>
    </rPh>
    <rPh sb="8" eb="11">
      <t>カテイテキ</t>
    </rPh>
    <rPh sb="11" eb="13">
      <t>ホイク</t>
    </rPh>
    <rPh sb="13" eb="16">
      <t>ジギョウショ</t>
    </rPh>
    <rPh sb="16" eb="17">
      <t>トウ</t>
    </rPh>
    <rPh sb="17" eb="19">
      <t>ナイブ</t>
    </rPh>
    <rPh sb="20" eb="22">
      <t>キテイ</t>
    </rPh>
    <rPh sb="24" eb="25">
      <t>ジョウ</t>
    </rPh>
    <phoneticPr fontId="4"/>
  </si>
  <si>
    <t>家庭的保育条例（保育所等との連携）の条</t>
    <rPh sb="0" eb="3">
      <t>カテイテキ</t>
    </rPh>
    <rPh sb="3" eb="5">
      <t>ホイク</t>
    </rPh>
    <rPh sb="5" eb="7">
      <t>ジョウレイ</t>
    </rPh>
    <rPh sb="8" eb="10">
      <t>ホイク</t>
    </rPh>
    <rPh sb="10" eb="11">
      <t>ショ</t>
    </rPh>
    <rPh sb="11" eb="12">
      <t>トウ</t>
    </rPh>
    <rPh sb="14" eb="16">
      <t>レンケイ</t>
    </rPh>
    <rPh sb="18" eb="19">
      <t>ジョウ</t>
    </rPh>
    <phoneticPr fontId="4"/>
  </si>
  <si>
    <t>特定教育・保育条例附則（連携施設に関する経過措置）の条</t>
    <rPh sb="9" eb="11">
      <t>フソク</t>
    </rPh>
    <rPh sb="12" eb="14">
      <t>レンケイ</t>
    </rPh>
    <rPh sb="14" eb="16">
      <t>シセツ</t>
    </rPh>
    <rPh sb="17" eb="18">
      <t>カン</t>
    </rPh>
    <rPh sb="20" eb="22">
      <t>ケイカ</t>
    </rPh>
    <rPh sb="22" eb="24">
      <t>ソチ</t>
    </rPh>
    <rPh sb="26" eb="27">
      <t>ジョウ</t>
    </rPh>
    <phoneticPr fontId="4"/>
  </si>
  <si>
    <t>家庭的保育条例附則（連携施設に関する経過措置）の条</t>
    <rPh sb="0" eb="3">
      <t>カテイテキ</t>
    </rPh>
    <rPh sb="3" eb="5">
      <t>ホイク</t>
    </rPh>
    <rPh sb="5" eb="7">
      <t>ジョウレイ</t>
    </rPh>
    <rPh sb="7" eb="9">
      <t>フソク</t>
    </rPh>
    <rPh sb="10" eb="12">
      <t>レンケイ</t>
    </rPh>
    <rPh sb="12" eb="14">
      <t>シセツ</t>
    </rPh>
    <rPh sb="15" eb="16">
      <t>カン</t>
    </rPh>
    <rPh sb="18" eb="20">
      <t>ケイカ</t>
    </rPh>
    <rPh sb="20" eb="22">
      <t>ソチ</t>
    </rPh>
    <rPh sb="24" eb="25">
      <t>ジョウ</t>
    </rPh>
    <phoneticPr fontId="4"/>
  </si>
  <si>
    <t>特定教育・保育条例（記録の整備）の条</t>
    <rPh sb="0" eb="2">
      <t>トクテイ</t>
    </rPh>
    <rPh sb="2" eb="4">
      <t>キョウイク</t>
    </rPh>
    <rPh sb="5" eb="7">
      <t>ホイク</t>
    </rPh>
    <rPh sb="7" eb="9">
      <t>ジョウレイ</t>
    </rPh>
    <rPh sb="10" eb="12">
      <t>キロク</t>
    </rPh>
    <rPh sb="13" eb="15">
      <t>セイビ</t>
    </rPh>
    <rPh sb="17" eb="18">
      <t>ジョウ</t>
    </rPh>
    <phoneticPr fontId="4"/>
  </si>
  <si>
    <t>家庭的保育条例（家庭的保育事業所等に備える帳簿）の条</t>
    <rPh sb="0" eb="3">
      <t>カテイテキ</t>
    </rPh>
    <rPh sb="3" eb="5">
      <t>ホイク</t>
    </rPh>
    <rPh sb="5" eb="7">
      <t>ジョウレイ</t>
    </rPh>
    <rPh sb="8" eb="11">
      <t>カテイテキ</t>
    </rPh>
    <rPh sb="11" eb="13">
      <t>ホイク</t>
    </rPh>
    <rPh sb="13" eb="16">
      <t>ジギョウショ</t>
    </rPh>
    <rPh sb="16" eb="17">
      <t>トウ</t>
    </rPh>
    <rPh sb="18" eb="19">
      <t>ソナ</t>
    </rPh>
    <rPh sb="21" eb="23">
      <t>チョウボ</t>
    </rPh>
    <rPh sb="25" eb="26">
      <t>ジョウ</t>
    </rPh>
    <phoneticPr fontId="4"/>
  </si>
  <si>
    <t>保育内容の支援</t>
    <rPh sb="0" eb="2">
      <t>ホイク</t>
    </rPh>
    <rPh sb="2" eb="4">
      <t>ナイヨウ</t>
    </rPh>
    <rPh sb="5" eb="7">
      <t>シエン</t>
    </rPh>
    <phoneticPr fontId="4"/>
  </si>
  <si>
    <t>）　･</t>
    <phoneticPr fontId="10"/>
  </si>
  <si>
    <t xml:space="preserve"> ①</t>
    <phoneticPr fontId="10"/>
  </si>
  <si>
    <t>育児休業、介護休業等育児又は家族介護を行う労働者の福祉に関する法律</t>
    <phoneticPr fontId="4"/>
  </si>
  <si>
    <t>定年制を採用しているか。</t>
    <phoneticPr fontId="4"/>
  </si>
  <si>
    <t>定年が65歳未満の場合、高年齢者雇用安定法改正法に照らし、65歳までの継続雇用制度を適正に導入しているか。</t>
    <phoneticPr fontId="4"/>
  </si>
  <si>
    <r>
      <rPr>
        <b/>
        <sz val="11"/>
        <rFont val="ＭＳ Ｐゴシック"/>
        <family val="3"/>
        <charset val="128"/>
      </rPr>
      <t>別表</t>
    </r>
    <r>
      <rPr>
        <sz val="11"/>
        <rFont val="ＭＳ Ｐ明朝"/>
        <family val="1"/>
        <charset val="128"/>
      </rPr>
      <t xml:space="preserve"> </t>
    </r>
    <phoneticPr fontId="10"/>
  </si>
  <si>
    <t>（監査調書提出月：</t>
    <rPh sb="1" eb="3">
      <t>カンサ</t>
    </rPh>
    <rPh sb="3" eb="5">
      <t>チョウショ</t>
    </rPh>
    <rPh sb="5" eb="7">
      <t>テイシュツ</t>
    </rPh>
    <rPh sb="7" eb="8">
      <t>ヅキ</t>
    </rPh>
    <phoneticPr fontId="10"/>
  </si>
  <si>
    <t>月初日現在）</t>
    <rPh sb="0" eb="1">
      <t>ガツ</t>
    </rPh>
    <rPh sb="1" eb="3">
      <t>ショニチ</t>
    </rPh>
    <rPh sb="3" eb="5">
      <t>ゲンザイ</t>
    </rPh>
    <phoneticPr fontId="10"/>
  </si>
  <si>
    <t>施設長</t>
    <rPh sb="0" eb="2">
      <t>シセツ</t>
    </rPh>
    <rPh sb="2" eb="3">
      <t>チョウ</t>
    </rPh>
    <phoneticPr fontId="10"/>
  </si>
  <si>
    <t>子育て支援員</t>
    <rPh sb="0" eb="2">
      <t>コソダ</t>
    </rPh>
    <rPh sb="3" eb="6">
      <t>シエンイン</t>
    </rPh>
    <phoneticPr fontId="10"/>
  </si>
  <si>
    <t>A</t>
    <phoneticPr fontId="10"/>
  </si>
  <si>
    <t>B</t>
    <phoneticPr fontId="10"/>
  </si>
  <si>
    <t>C</t>
    <phoneticPr fontId="10"/>
  </si>
  <si>
    <t>D</t>
    <phoneticPr fontId="10"/>
  </si>
  <si>
    <t>E</t>
    <phoneticPr fontId="10"/>
  </si>
  <si>
    <t>（雇入時の健康診断）</t>
    <rPh sb="1" eb="3">
      <t>ヤトイイ</t>
    </rPh>
    <rPh sb="3" eb="4">
      <t>ジ</t>
    </rPh>
    <rPh sb="5" eb="9">
      <t>ケンコウシンダン</t>
    </rPh>
    <phoneticPr fontId="4"/>
  </si>
  <si>
    <t>（定期健康診断）</t>
    <rPh sb="1" eb="3">
      <t>テイキ</t>
    </rPh>
    <rPh sb="3" eb="5">
      <t>ケンコウ</t>
    </rPh>
    <rPh sb="5" eb="7">
      <t>シンダン</t>
    </rPh>
    <phoneticPr fontId="4"/>
  </si>
  <si>
    <t>（健康診断結果の記録の作成）</t>
    <rPh sb="1" eb="3">
      <t>ケンコウ</t>
    </rPh>
    <rPh sb="3" eb="5">
      <t>シンダン</t>
    </rPh>
    <rPh sb="5" eb="7">
      <t>ケッカ</t>
    </rPh>
    <rPh sb="8" eb="10">
      <t>キロク</t>
    </rPh>
    <rPh sb="11" eb="13">
      <t>サクセイ</t>
    </rPh>
    <phoneticPr fontId="4"/>
  </si>
  <si>
    <t>資格の
種類</t>
    <phoneticPr fontId="10"/>
  </si>
  <si>
    <t>施設長</t>
  </si>
  <si>
    <t>2．</t>
    <phoneticPr fontId="10"/>
  </si>
  <si>
    <t>3．</t>
  </si>
  <si>
    <t>4．</t>
    <phoneticPr fontId="10"/>
  </si>
  <si>
    <t>5.</t>
    <phoneticPr fontId="10"/>
  </si>
  <si>
    <t>資格の
種類</t>
    <rPh sb="0" eb="2">
      <t>シカク</t>
    </rPh>
    <rPh sb="4" eb="5">
      <t>タネ</t>
    </rPh>
    <rPh sb="5" eb="6">
      <t>タグイ</t>
    </rPh>
    <phoneticPr fontId="10"/>
  </si>
  <si>
    <t>6.</t>
    <phoneticPr fontId="4"/>
  </si>
  <si>
    <t>保育所保育指針第5章4(1)</t>
    <rPh sb="0" eb="7">
      <t>ホイクショホイクシシン</t>
    </rPh>
    <rPh sb="7" eb="8">
      <t>ダイ</t>
    </rPh>
    <rPh sb="9" eb="10">
      <t>ショウ</t>
    </rPh>
    <phoneticPr fontId="4"/>
  </si>
  <si>
    <t>保育所保育指針第5章3(1)</t>
    <rPh sb="0" eb="2">
      <t>ホイク</t>
    </rPh>
    <rPh sb="2" eb="3">
      <t>ショ</t>
    </rPh>
    <rPh sb="3" eb="5">
      <t>ホイク</t>
    </rPh>
    <phoneticPr fontId="4"/>
  </si>
  <si>
    <t>保育所保育指針第5章1(1)</t>
    <rPh sb="0" eb="7">
      <t>ホイクショホイクシシン</t>
    </rPh>
    <rPh sb="7" eb="8">
      <t>ダイ</t>
    </rPh>
    <rPh sb="9" eb="10">
      <t>ショウ</t>
    </rPh>
    <phoneticPr fontId="4"/>
  </si>
  <si>
    <t>事務連絡、事務調整のみの職務会を除く。</t>
    <rPh sb="0" eb="4">
      <t>ジムレンラク</t>
    </rPh>
    <rPh sb="5" eb="7">
      <t>ジム</t>
    </rPh>
    <rPh sb="7" eb="9">
      <t>チョウセイ</t>
    </rPh>
    <rPh sb="12" eb="14">
      <t>ショクム</t>
    </rPh>
    <rPh sb="14" eb="15">
      <t>カイ</t>
    </rPh>
    <rPh sb="16" eb="17">
      <t>ノゾ</t>
    </rPh>
    <phoneticPr fontId="4"/>
  </si>
  <si>
    <t>保育所保育指針第5章3(2)</t>
    <rPh sb="0" eb="2">
      <t>ホイク</t>
    </rPh>
    <rPh sb="2" eb="3">
      <t>ショ</t>
    </rPh>
    <rPh sb="3" eb="5">
      <t>ホイク</t>
    </rPh>
    <rPh sb="5" eb="7">
      <t>シシン</t>
    </rPh>
    <rPh sb="7" eb="8">
      <t>ダイ</t>
    </rPh>
    <rPh sb="9" eb="10">
      <t>ショウ</t>
    </rPh>
    <phoneticPr fontId="4"/>
  </si>
  <si>
    <t>保育所保育指針第5章1(1)</t>
    <rPh sb="0" eb="8">
      <t>ホイクショホイクシシンダイ</t>
    </rPh>
    <rPh sb="9" eb="10">
      <t>ショウ</t>
    </rPh>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</si>
  <si>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2">
      <t>フリカエキュウジツ</t>
    </rPh>
    <rPh sb="32" eb="33">
      <t>モ</t>
    </rPh>
    <rPh sb="36" eb="41">
      <t>ジカンガイテアテ</t>
    </rPh>
    <rPh sb="42" eb="44">
      <t>シキュウ</t>
    </rPh>
    <phoneticPr fontId="4"/>
  </si>
  <si>
    <t>キ</t>
    <phoneticPr fontId="4"/>
  </si>
  <si>
    <t>上記カが確認できる書類（振替簿等）を整理しているか。</t>
    <rPh sb="0" eb="2">
      <t>ジョウキ</t>
    </rPh>
    <rPh sb="4" eb="6">
      <t>カクニン</t>
    </rPh>
    <rPh sb="9" eb="11">
      <t>ショルイ</t>
    </rPh>
    <rPh sb="12" eb="14">
      <t>フリカエ</t>
    </rPh>
    <rPh sb="14" eb="15">
      <t>ボ</t>
    </rPh>
    <rPh sb="15" eb="16">
      <t>トウ</t>
    </rPh>
    <rPh sb="18" eb="20">
      <t>セイリ</t>
    </rPh>
    <phoneticPr fontId="4"/>
  </si>
  <si>
    <t>（労働基準監督署への提出年月日：</t>
    <rPh sb="1" eb="3">
      <t>ロウドウ</t>
    </rPh>
    <rPh sb="3" eb="8">
      <t>キジュンカントクショ</t>
    </rPh>
    <rPh sb="10" eb="12">
      <t>テイシュツ</t>
    </rPh>
    <rPh sb="12" eb="15">
      <t>ネンガッピ</t>
    </rPh>
    <phoneticPr fontId="4"/>
  </si>
  <si>
    <t>賃金控除をしているか。</t>
    <phoneticPr fontId="10"/>
  </si>
  <si>
    <t>〇</t>
    <phoneticPr fontId="4"/>
  </si>
  <si>
    <t>法定控除のみ（税金、社会保険料等）</t>
    <rPh sb="0" eb="2">
      <t>ホウテイ</t>
    </rPh>
    <rPh sb="2" eb="4">
      <t>コウジョ</t>
    </rPh>
    <rPh sb="7" eb="9">
      <t>ゼイキン</t>
    </rPh>
    <rPh sb="10" eb="12">
      <t>シャカイ</t>
    </rPh>
    <rPh sb="12" eb="15">
      <t>ホケンリョウ</t>
    </rPh>
    <rPh sb="15" eb="16">
      <t>トウ</t>
    </rPh>
    <phoneticPr fontId="4"/>
  </si>
  <si>
    <t>駐車場料金</t>
    <rPh sb="0" eb="2">
      <t>チュウシャ</t>
    </rPh>
    <rPh sb="2" eb="3">
      <t>ジョウ</t>
    </rPh>
    <rPh sb="3" eb="5">
      <t>リョウキン</t>
    </rPh>
    <phoneticPr fontId="4"/>
  </si>
  <si>
    <t>〇</t>
  </si>
  <si>
    <t>法定控除以外のものを控除している場合、賃金控除に関する協定を締結しているか。</t>
    <rPh sb="0" eb="2">
      <t>ホウテイ</t>
    </rPh>
    <rPh sb="2" eb="4">
      <t>コウジョ</t>
    </rPh>
    <rPh sb="4" eb="6">
      <t>イガイ</t>
    </rPh>
    <rPh sb="10" eb="12">
      <t>コウジョ</t>
    </rPh>
    <rPh sb="16" eb="18">
      <t>バアイ</t>
    </rPh>
    <rPh sb="19" eb="21">
      <t>チンギン</t>
    </rPh>
    <rPh sb="21" eb="23">
      <t>コウジョ</t>
    </rPh>
    <rPh sb="24" eb="25">
      <t>カン</t>
    </rPh>
    <rPh sb="27" eb="29">
      <t>キョウテイ</t>
    </rPh>
    <rPh sb="30" eb="32">
      <t>テイケツ</t>
    </rPh>
    <phoneticPr fontId="4"/>
  </si>
  <si>
    <t>締結している</t>
    <rPh sb="0" eb="2">
      <t>テイケツ</t>
    </rPh>
    <phoneticPr fontId="4"/>
  </si>
  <si>
    <t>締結していない</t>
    <rPh sb="0" eb="2">
      <t>テイケツ</t>
    </rPh>
    <phoneticPr fontId="4"/>
  </si>
  <si>
    <t>保育所保育指針第1章3(1)</t>
    <rPh sb="7" eb="8">
      <t>ダイ</t>
    </rPh>
    <rPh sb="9" eb="10">
      <t>ショウ</t>
    </rPh>
    <phoneticPr fontId="10"/>
  </si>
  <si>
    <t>保育所保育指針第1章3(2)</t>
    <rPh sb="7" eb="8">
      <t>ダイ</t>
    </rPh>
    <rPh sb="9" eb="10">
      <t>ショウ</t>
    </rPh>
    <phoneticPr fontId="10"/>
  </si>
  <si>
    <t>保育所保育指針第1章3(2)イ(ｱ)</t>
    <rPh sb="7" eb="8">
      <t>ダイ</t>
    </rPh>
    <rPh sb="9" eb="10">
      <t>ショウ</t>
    </rPh>
    <phoneticPr fontId="10"/>
  </si>
  <si>
    <t>保育所保育指針第1章3(2)キ</t>
    <rPh sb="7" eb="8">
      <t>ダイ</t>
    </rPh>
    <rPh sb="9" eb="10">
      <t>ショウ</t>
    </rPh>
    <phoneticPr fontId="10"/>
  </si>
  <si>
    <t>保育所保育指針第1章3(2)イ(ｳ)</t>
    <rPh sb="7" eb="8">
      <t>ダイ</t>
    </rPh>
    <rPh sb="9" eb="10">
      <t>ショウ</t>
    </rPh>
    <phoneticPr fontId="10"/>
  </si>
  <si>
    <t>保育所保育指針第1章3(3)エ</t>
    <rPh sb="7" eb="8">
      <t>ダイ</t>
    </rPh>
    <rPh sb="9" eb="10">
      <t>ショウ</t>
    </rPh>
    <phoneticPr fontId="10"/>
  </si>
  <si>
    <t>家庭的保育条例（家庭的保育事業所等に備える帳簿）の条</t>
  </si>
  <si>
    <t>保育所保育指針第3章2(1)ウ</t>
    <rPh sb="0" eb="7">
      <t>ホイクショホイクシシン</t>
    </rPh>
    <rPh sb="7" eb="8">
      <t>ダイ</t>
    </rPh>
    <rPh sb="9" eb="10">
      <t>ショウ</t>
    </rPh>
    <phoneticPr fontId="4"/>
  </si>
  <si>
    <t>職員又は委託栄養士が作成している。（下記も併せて記入すること。）</t>
    <phoneticPr fontId="4"/>
  </si>
  <si>
    <t>保育所保育指針第3章2(2)ウ</t>
    <rPh sb="0" eb="8">
      <t>ホイクショホイクシシンダイ</t>
    </rPh>
    <rPh sb="9" eb="10">
      <t>ショウ</t>
    </rPh>
    <phoneticPr fontId="4"/>
  </si>
  <si>
    <t>保育所保育指針第3章1(3)ウ</t>
    <rPh sb="0" eb="7">
      <t>ホイクショホイクシシン</t>
    </rPh>
    <rPh sb="7" eb="8">
      <t>ダイ</t>
    </rPh>
    <rPh sb="9" eb="10">
      <t>ショウ</t>
    </rPh>
    <phoneticPr fontId="4"/>
  </si>
  <si>
    <t>給食材料の納入は、生鮮食品については、原則として調理当日になっているか。</t>
    <phoneticPr fontId="4"/>
  </si>
  <si>
    <t>子どもの健康に関する保健計画を作成しているか。</t>
    <rPh sb="0" eb="1">
      <t>コ</t>
    </rPh>
    <rPh sb="4" eb="6">
      <t>ケンコウ</t>
    </rPh>
    <rPh sb="7" eb="8">
      <t>カン</t>
    </rPh>
    <rPh sb="10" eb="12">
      <t>ホケン</t>
    </rPh>
    <rPh sb="12" eb="14">
      <t>ケイカク</t>
    </rPh>
    <rPh sb="15" eb="17">
      <t>サクセイ</t>
    </rPh>
    <phoneticPr fontId="4"/>
  </si>
  <si>
    <t>保育所保育指針第3章1(2)ア</t>
    <rPh sb="0" eb="8">
      <t>ホイクショホイクシシンダイ</t>
    </rPh>
    <rPh sb="9" eb="10">
      <t>ショウ</t>
    </rPh>
    <phoneticPr fontId="4"/>
  </si>
  <si>
    <t>保育所保育指針第3章1(3)</t>
    <rPh sb="0" eb="2">
      <t>ホイク</t>
    </rPh>
    <rPh sb="2" eb="3">
      <t>ショ</t>
    </rPh>
    <rPh sb="3" eb="8">
      <t>ホイクシシンダイ</t>
    </rPh>
    <rPh sb="9" eb="10">
      <t>ショウ</t>
    </rPh>
    <phoneticPr fontId="4"/>
  </si>
  <si>
    <t xml:space="preserve"> ･</t>
    <phoneticPr fontId="10"/>
  </si>
  <si>
    <t>嘱託歯科医師による歯科健康診断の実施 （保育所における嘱託歯科医の設置について(昭和58年4月21日児発第284号)）</t>
    <phoneticPr fontId="10"/>
  </si>
  <si>
    <t>体調不良の子どもが、安静を保ち、安心して過ごすことが出来るよう、環境を整備しているか。</t>
    <rPh sb="0" eb="2">
      <t>タイチョウ</t>
    </rPh>
    <rPh sb="2" eb="4">
      <t>フリョウ</t>
    </rPh>
    <rPh sb="5" eb="6">
      <t>コ</t>
    </rPh>
    <rPh sb="10" eb="12">
      <t>アンセイ</t>
    </rPh>
    <rPh sb="13" eb="14">
      <t>タモ</t>
    </rPh>
    <rPh sb="16" eb="18">
      <t>アンシン</t>
    </rPh>
    <rPh sb="20" eb="21">
      <t>ス</t>
    </rPh>
    <rPh sb="26" eb="28">
      <t>デキ</t>
    </rPh>
    <rPh sb="32" eb="34">
      <t>カンキョウ</t>
    </rPh>
    <rPh sb="35" eb="37">
      <t>セイビ</t>
    </rPh>
    <phoneticPr fontId="4"/>
  </si>
  <si>
    <t>保育室等、トイレ、調理室内の清掃及び消毒ができているか。</t>
    <rPh sb="9" eb="11">
      <t>チョウリ</t>
    </rPh>
    <rPh sb="11" eb="12">
      <t>シツ</t>
    </rPh>
    <rPh sb="12" eb="13">
      <t>ナイ</t>
    </rPh>
    <phoneticPr fontId="4"/>
  </si>
  <si>
    <t>保育所保育指針第3章1(3)</t>
    <rPh sb="0" eb="2">
      <t>ホイク</t>
    </rPh>
    <rPh sb="2" eb="3">
      <t>ショ</t>
    </rPh>
    <rPh sb="3" eb="5">
      <t>ホイク</t>
    </rPh>
    <rPh sb="5" eb="7">
      <t>シシン</t>
    </rPh>
    <rPh sb="7" eb="8">
      <t>ダイ</t>
    </rPh>
    <rPh sb="9" eb="10">
      <t>ショウ</t>
    </rPh>
    <phoneticPr fontId="10"/>
  </si>
  <si>
    <t>保育所保育指針第3章1（3）イ</t>
    <rPh sb="0" eb="2">
      <t>ホイク</t>
    </rPh>
    <rPh sb="2" eb="3">
      <t>ショ</t>
    </rPh>
    <phoneticPr fontId="4"/>
  </si>
  <si>
    <t>保育所保育指針第2章1（3）ア</t>
    <phoneticPr fontId="4"/>
  </si>
  <si>
    <t>＊</t>
    <phoneticPr fontId="4"/>
  </si>
  <si>
    <t>0歳児：</t>
    <rPh sb="1" eb="2">
      <t>サイ</t>
    </rPh>
    <rPh sb="2" eb="3">
      <t>ジ</t>
    </rPh>
    <phoneticPr fontId="4"/>
  </si>
  <si>
    <t>分毎</t>
    <rPh sb="0" eb="1">
      <t>フン</t>
    </rPh>
    <rPh sb="1" eb="2">
      <t>ゴト</t>
    </rPh>
    <phoneticPr fontId="4"/>
  </si>
  <si>
    <t>1歳児：</t>
    <rPh sb="1" eb="2">
      <t>サイ</t>
    </rPh>
    <rPh sb="2" eb="3">
      <t>ジ</t>
    </rPh>
    <phoneticPr fontId="4"/>
  </si>
  <si>
    <t>2歳児：</t>
    <rPh sb="1" eb="2">
      <t>サイ</t>
    </rPh>
    <rPh sb="2" eb="3">
      <t>ジ</t>
    </rPh>
    <phoneticPr fontId="4"/>
  </si>
  <si>
    <t>児童福祉法第25条</t>
    <rPh sb="0" eb="2">
      <t>ジドウ</t>
    </rPh>
    <rPh sb="2" eb="4">
      <t>フクシ</t>
    </rPh>
    <rPh sb="4" eb="5">
      <t>ホウ</t>
    </rPh>
    <rPh sb="5" eb="6">
      <t>ダイ</t>
    </rPh>
    <rPh sb="8" eb="9">
      <t>ジョウ</t>
    </rPh>
    <phoneticPr fontId="4"/>
  </si>
  <si>
    <t>保育所保育指針第3章3(2)</t>
    <rPh sb="0" eb="2">
      <t>ホイク</t>
    </rPh>
    <rPh sb="2" eb="3">
      <t>ショ</t>
    </rPh>
    <phoneticPr fontId="10"/>
  </si>
  <si>
    <t>保険名　　 [</t>
    <rPh sb="0" eb="2">
      <t>ホケン</t>
    </rPh>
    <rPh sb="2" eb="3">
      <t>メイ</t>
    </rPh>
    <phoneticPr fontId="4"/>
  </si>
  <si>
    <t>]</t>
    <phoneticPr fontId="4"/>
  </si>
  <si>
    <t>加入期間  [</t>
    <rPh sb="0" eb="2">
      <t>カニュウ</t>
    </rPh>
    <rPh sb="2" eb="4">
      <t>キカン</t>
    </rPh>
    <phoneticPr fontId="4"/>
  </si>
  <si>
    <t>対　　象　　[</t>
    <rPh sb="0" eb="1">
      <t>タイ</t>
    </rPh>
    <rPh sb="3" eb="4">
      <t>ゾウ</t>
    </rPh>
    <phoneticPr fontId="4"/>
  </si>
  <si>
    <t>賠償すべき事故が発生した場合は、損害賠償を速やかに行っているか。</t>
    <rPh sb="0" eb="2">
      <t>バイショウ</t>
    </rPh>
    <rPh sb="5" eb="7">
      <t>ジコ</t>
    </rPh>
    <rPh sb="8" eb="10">
      <t>ハッセイ</t>
    </rPh>
    <rPh sb="12" eb="14">
      <t>バアイ</t>
    </rPh>
    <rPh sb="16" eb="18">
      <t>ソンガイ</t>
    </rPh>
    <rPh sb="18" eb="20">
      <t>バイショウ</t>
    </rPh>
    <rPh sb="21" eb="22">
      <t>スミ</t>
    </rPh>
    <rPh sb="25" eb="26">
      <t>オコナ</t>
    </rPh>
    <phoneticPr fontId="4"/>
  </si>
  <si>
    <t>安全管理に関し、職員会議で取りあげるなど職員の共通理解を図っているか。</t>
    <rPh sb="0" eb="2">
      <t>アンゼン</t>
    </rPh>
    <rPh sb="2" eb="4">
      <t>カンリ</t>
    </rPh>
    <rPh sb="5" eb="6">
      <t>カン</t>
    </rPh>
    <rPh sb="8" eb="10">
      <t>ショクイン</t>
    </rPh>
    <rPh sb="10" eb="12">
      <t>カイギ</t>
    </rPh>
    <rPh sb="13" eb="14">
      <t>ト</t>
    </rPh>
    <rPh sb="20" eb="22">
      <t>ショクイン</t>
    </rPh>
    <rPh sb="23" eb="25">
      <t>キョウツウ</t>
    </rPh>
    <rPh sb="25" eb="27">
      <t>リカイ</t>
    </rPh>
    <rPh sb="28" eb="29">
      <t>ハカ</t>
    </rPh>
    <phoneticPr fontId="4"/>
  </si>
  <si>
    <t>記録しているか。</t>
    <rPh sb="0" eb="2">
      <t>キロク</t>
    </rPh>
    <phoneticPr fontId="4"/>
  </si>
  <si>
    <t>保育所保育指針第1章3(4)ア(ｱ)</t>
    <rPh sb="0" eb="2">
      <t>ホイク</t>
    </rPh>
    <rPh sb="2" eb="3">
      <t>ショ</t>
    </rPh>
    <rPh sb="3" eb="5">
      <t>ホイク</t>
    </rPh>
    <phoneticPr fontId="10"/>
  </si>
  <si>
    <t>「保育所における調理業務の委託について」（平成10年2月18日児発第86号）</t>
    <phoneticPr fontId="10"/>
  </si>
  <si>
    <t>委託業者名</t>
    <phoneticPr fontId="4"/>
  </si>
  <si>
    <t>搬入施設名</t>
    <phoneticPr fontId="4"/>
  </si>
  <si>
    <t>契約内容（契約書）は確保されているか。</t>
    <rPh sb="0" eb="2">
      <t>ケイヤク</t>
    </rPh>
    <rPh sb="2" eb="4">
      <t>ナイヨウ</t>
    </rPh>
    <rPh sb="5" eb="8">
      <t>ケイヤクショ</t>
    </rPh>
    <rPh sb="10" eb="12">
      <t>カクホ</t>
    </rPh>
    <phoneticPr fontId="4"/>
  </si>
  <si>
    <t>家庭的保育条例（利用乳幼児及び職員の健康診断）の条第4項</t>
    <rPh sb="0" eb="3">
      <t>カテイテキ</t>
    </rPh>
    <rPh sb="3" eb="5">
      <t>ホイク</t>
    </rPh>
    <rPh sb="5" eb="7">
      <t>ジョウレイ</t>
    </rPh>
    <rPh sb="8" eb="10">
      <t>リヨウ</t>
    </rPh>
    <rPh sb="10" eb="13">
      <t>ニュウヨウジ</t>
    </rPh>
    <rPh sb="13" eb="14">
      <t>オヨ</t>
    </rPh>
    <rPh sb="15" eb="17">
      <t>ショクイン</t>
    </rPh>
    <rPh sb="18" eb="22">
      <t>ケンコウシンダン</t>
    </rPh>
    <rPh sb="24" eb="25">
      <t>ジョウ</t>
    </rPh>
    <rPh sb="25" eb="26">
      <t>ダイ</t>
    </rPh>
    <rPh sb="27" eb="28">
      <t>コウ</t>
    </rPh>
    <phoneticPr fontId="4"/>
  </si>
  <si>
    <t>食事の提供の特例の条の搬入の要件を満たしているか。</t>
    <phoneticPr fontId="4"/>
  </si>
  <si>
    <t>1月</t>
    <phoneticPr fontId="4"/>
  </si>
  <si>
    <t>2月</t>
    <phoneticPr fontId="4"/>
  </si>
  <si>
    <t>3月</t>
    <phoneticPr fontId="4"/>
  </si>
  <si>
    <t>新設事業所は、本年度の状況（監査調書提出月の前月まで）を記入すること。</t>
    <phoneticPr fontId="4"/>
  </si>
  <si>
    <t>　</t>
    <phoneticPr fontId="4"/>
  </si>
  <si>
    <t>実施なし</t>
    <rPh sb="0" eb="2">
      <t>ジッシ</t>
    </rPh>
    <phoneticPr fontId="4"/>
  </si>
  <si>
    <t>人間ドック</t>
  </si>
  <si>
    <r>
      <rPr>
        <b/>
        <sz val="9"/>
        <rFont val="ＭＳ Ｐゴシック"/>
        <family val="3"/>
        <charset val="128"/>
      </rPr>
      <t>（年間計画）</t>
    </r>
    <r>
      <rPr>
        <sz val="9"/>
        <rFont val="ＭＳ Ｐ明朝"/>
        <family val="1"/>
        <charset val="128"/>
      </rPr>
      <t>4月～翌年3月までの1年間の生活を見通して立てる指導案</t>
    </r>
    <rPh sb="1" eb="3">
      <t>ネンカン</t>
    </rPh>
    <rPh sb="3" eb="5">
      <t>ケイカク</t>
    </rPh>
    <rPh sb="7" eb="8">
      <t>ツキ</t>
    </rPh>
    <rPh sb="9" eb="11">
      <t>ヨクネン</t>
    </rPh>
    <rPh sb="12" eb="13">
      <t>ツキ</t>
    </rPh>
    <rPh sb="17" eb="19">
      <t>ネンカン</t>
    </rPh>
    <rPh sb="20" eb="22">
      <t>セイカツ</t>
    </rPh>
    <rPh sb="23" eb="25">
      <t>ミトオ</t>
    </rPh>
    <rPh sb="27" eb="28">
      <t>リツ</t>
    </rPh>
    <rPh sb="30" eb="33">
      <t>シドウアン</t>
    </rPh>
    <phoneticPr fontId="4"/>
  </si>
  <si>
    <t>●</t>
    <phoneticPr fontId="4"/>
  </si>
  <si>
    <t>認可定員とは、施設・事業所が認可を受ける際に認定され、その後の変更につき適正な手続きを経た定員のことをいう。</t>
    <rPh sb="0" eb="2">
      <t>ニンカ</t>
    </rPh>
    <rPh sb="2" eb="4">
      <t>テイイン</t>
    </rPh>
    <rPh sb="7" eb="9">
      <t>シセツ</t>
    </rPh>
    <rPh sb="10" eb="13">
      <t>ジギョウショ</t>
    </rPh>
    <rPh sb="14" eb="16">
      <t>ニンカ</t>
    </rPh>
    <rPh sb="17" eb="18">
      <t>ウ</t>
    </rPh>
    <rPh sb="20" eb="21">
      <t>サイ</t>
    </rPh>
    <rPh sb="22" eb="24">
      <t>ニンテイ</t>
    </rPh>
    <rPh sb="29" eb="30">
      <t>ゴ</t>
    </rPh>
    <rPh sb="31" eb="33">
      <t>ヘンコウ</t>
    </rPh>
    <rPh sb="36" eb="38">
      <t>テキセイ</t>
    </rPh>
    <rPh sb="39" eb="41">
      <t>テツヅ</t>
    </rPh>
    <rPh sb="43" eb="44">
      <t>ヘ</t>
    </rPh>
    <rPh sb="45" eb="47">
      <t>テイイン</t>
    </rPh>
    <phoneticPr fontId="4"/>
  </si>
  <si>
    <t>利用定員とは、市町村の確認を受ける際、市町村と調整し、認可定員の範囲内で定める定員のことをいう。施設・事業所は、利用する子どもの認定区分ごとの利用定員を定める必要がある（公定価格の算定の根拠になる）。</t>
    <rPh sb="0" eb="2">
      <t>リヨウ</t>
    </rPh>
    <rPh sb="2" eb="4">
      <t>テイイン</t>
    </rPh>
    <rPh sb="7" eb="10">
      <t>シチョウソン</t>
    </rPh>
    <rPh sb="11" eb="13">
      <t>カクニン</t>
    </rPh>
    <rPh sb="14" eb="15">
      <t>ウ</t>
    </rPh>
    <rPh sb="17" eb="18">
      <t>サイ</t>
    </rPh>
    <rPh sb="19" eb="22">
      <t>シチョウソン</t>
    </rPh>
    <rPh sb="23" eb="25">
      <t>チョウセイ</t>
    </rPh>
    <rPh sb="27" eb="29">
      <t>ニンカ</t>
    </rPh>
    <rPh sb="29" eb="31">
      <t>テイイン</t>
    </rPh>
    <rPh sb="32" eb="35">
      <t>ハンイナイ</t>
    </rPh>
    <rPh sb="36" eb="37">
      <t>サダ</t>
    </rPh>
    <rPh sb="39" eb="41">
      <t>テイイン</t>
    </rPh>
    <rPh sb="48" eb="50">
      <t>シセツ</t>
    </rPh>
    <rPh sb="51" eb="54">
      <t>ジギョウショ</t>
    </rPh>
    <rPh sb="56" eb="58">
      <t>リヨウ</t>
    </rPh>
    <rPh sb="60" eb="61">
      <t>コ</t>
    </rPh>
    <rPh sb="64" eb="66">
      <t>ニンテイ</t>
    </rPh>
    <rPh sb="66" eb="68">
      <t>クブン</t>
    </rPh>
    <rPh sb="71" eb="73">
      <t>リヨウ</t>
    </rPh>
    <rPh sb="73" eb="75">
      <t>テイイン</t>
    </rPh>
    <rPh sb="76" eb="77">
      <t>サダ</t>
    </rPh>
    <rPh sb="79" eb="81">
      <t>ヒツヨウ</t>
    </rPh>
    <rPh sb="85" eb="87">
      <t>コウテイ</t>
    </rPh>
    <rPh sb="87" eb="89">
      <t>カカク</t>
    </rPh>
    <rPh sb="90" eb="92">
      <t>サンテイ</t>
    </rPh>
    <rPh sb="93" eb="95">
      <t>コンキョ</t>
    </rPh>
    <phoneticPr fontId="4"/>
  </si>
  <si>
    <t>令和 　　年 　　月 　　日</t>
    <rPh sb="0" eb="2">
      <t>レイワ</t>
    </rPh>
    <rPh sb="5" eb="6">
      <t>ネン</t>
    </rPh>
    <rPh sb="9" eb="10">
      <t>ガツ</t>
    </rPh>
    <rPh sb="13" eb="14">
      <t>ニチ</t>
    </rPh>
    <phoneticPr fontId="4"/>
  </si>
  <si>
    <t>【 印刷不要 】</t>
    <rPh sb="2" eb="4">
      <t>インサツ</t>
    </rPh>
    <rPh sb="4" eb="6">
      <t>フヨウ</t>
    </rPh>
    <phoneticPr fontId="4"/>
  </si>
  <si>
    <t>元となる法令通知等</t>
    <rPh sb="0" eb="1">
      <t>モト</t>
    </rPh>
    <rPh sb="4" eb="6">
      <t>ホウレイ</t>
    </rPh>
    <rPh sb="6" eb="8">
      <t>ツウチ</t>
    </rPh>
    <rPh sb="8" eb="9">
      <t>トウ</t>
    </rPh>
    <phoneticPr fontId="4"/>
  </si>
  <si>
    <t>本調書での表記</t>
    <rPh sb="0" eb="1">
      <t>ホン</t>
    </rPh>
    <rPh sb="1" eb="3">
      <t>チョウショ</t>
    </rPh>
    <rPh sb="5" eb="7">
      <t>ヒョウキ</t>
    </rPh>
    <phoneticPr fontId="4"/>
  </si>
  <si>
    <t>留意事項通知</t>
    <rPh sb="0" eb="2">
      <t>リュウイ</t>
    </rPh>
    <rPh sb="2" eb="4">
      <t>ジコウ</t>
    </rPh>
    <rPh sb="4" eb="6">
      <t>ツウチ</t>
    </rPh>
    <phoneticPr fontId="4"/>
  </si>
  <si>
    <t>処遇改善等加算について</t>
    <rPh sb="0" eb="2">
      <t>ショグウ</t>
    </rPh>
    <rPh sb="2" eb="4">
      <t>カイゼン</t>
    </rPh>
    <rPh sb="4" eb="5">
      <t>トウ</t>
    </rPh>
    <rPh sb="5" eb="7">
      <t>カサン</t>
    </rPh>
    <phoneticPr fontId="4"/>
  </si>
  <si>
    <t>特定教育・保育条例</t>
    <rPh sb="0" eb="2">
      <t>トクテイ</t>
    </rPh>
    <rPh sb="2" eb="4">
      <t>キョウイク</t>
    </rPh>
    <rPh sb="5" eb="7">
      <t>ホイク</t>
    </rPh>
    <rPh sb="7" eb="9">
      <t>ジョウレイ</t>
    </rPh>
    <phoneticPr fontId="4"/>
  </si>
  <si>
    <t>家庭的保育条例</t>
    <rPh sb="0" eb="3">
      <t>カテイテキ</t>
    </rPh>
    <rPh sb="3" eb="5">
      <t>ホイク</t>
    </rPh>
    <rPh sb="5" eb="7">
      <t>ジョウレイ</t>
    </rPh>
    <phoneticPr fontId="4"/>
  </si>
  <si>
    <t>（令和</t>
    <rPh sb="1" eb="3">
      <t>レイワ</t>
    </rPh>
    <phoneticPr fontId="10"/>
  </si>
  <si>
    <t>特　記　事　項</t>
    <phoneticPr fontId="4"/>
  </si>
  <si>
    <t>大量調理マニュアル</t>
    <rPh sb="0" eb="2">
      <t>タイリョウ</t>
    </rPh>
    <rPh sb="2" eb="4">
      <t>チョウリ</t>
    </rPh>
    <phoneticPr fontId="4"/>
  </si>
  <si>
    <t>主任保育士や副主任保育士等は、保育士欄に計上する。</t>
    <phoneticPr fontId="4"/>
  </si>
  <si>
    <t>非常勤</t>
    <phoneticPr fontId="10"/>
  </si>
  <si>
    <t>公定価格に関するFAQ</t>
    <phoneticPr fontId="4"/>
  </si>
  <si>
    <t>クラス毎のBの労働時間</t>
    <rPh sb="3" eb="4">
      <t>ゴト</t>
    </rPh>
    <rPh sb="7" eb="9">
      <t>ロウドウ</t>
    </rPh>
    <rPh sb="9" eb="11">
      <t>ジカン</t>
    </rPh>
    <phoneticPr fontId="4"/>
  </si>
  <si>
    <t>(直近の届出年月日：</t>
    <rPh sb="1" eb="3">
      <t>チョッキン</t>
    </rPh>
    <rPh sb="4" eb="6">
      <t>トドケデ</t>
    </rPh>
    <rPh sb="6" eb="7">
      <t>ネン</t>
    </rPh>
    <rPh sb="7" eb="9">
      <t>ガッピ</t>
    </rPh>
    <phoneticPr fontId="10"/>
  </si>
  <si>
    <t>労働基準法第32条</t>
    <rPh sb="5" eb="6">
      <t>ダイ</t>
    </rPh>
    <phoneticPr fontId="10"/>
  </si>
  <si>
    <t>労働基準法第34条</t>
    <rPh sb="5" eb="6">
      <t>ダイ</t>
    </rPh>
    <phoneticPr fontId="10"/>
  </si>
  <si>
    <t>育児休業・介護休業を適正に付与しているか。</t>
    <phoneticPr fontId="4"/>
  </si>
  <si>
    <t>非常勤(非正規)</t>
    <rPh sb="0" eb="3">
      <t>ヒジョウキン</t>
    </rPh>
    <rPh sb="4" eb="5">
      <t>ヒ</t>
    </rPh>
    <rPh sb="5" eb="7">
      <t>セイキ</t>
    </rPh>
    <phoneticPr fontId="4"/>
  </si>
  <si>
    <t>各事業所の就業規則等で定めた常勤職員（フルタイム労働者）の者。</t>
    <phoneticPr fontId="4"/>
  </si>
  <si>
    <t>各事業所の就業規則等で定めた常勤職員（フルタイム労働者）以外の者。</t>
    <rPh sb="28" eb="30">
      <t>イガイ</t>
    </rPh>
    <phoneticPr fontId="4"/>
  </si>
  <si>
    <t>保育士資格の登録</t>
    <rPh sb="0" eb="3">
      <t>ホイクシ</t>
    </rPh>
    <rPh sb="3" eb="5">
      <t>シカク</t>
    </rPh>
    <rPh sb="6" eb="8">
      <t>トウロク</t>
    </rPh>
    <phoneticPr fontId="10"/>
  </si>
  <si>
    <t>資格の
有無</t>
    <rPh sb="0" eb="2">
      <t>シカク</t>
    </rPh>
    <rPh sb="4" eb="5">
      <t>アリ</t>
    </rPh>
    <rPh sb="5" eb="6">
      <t>ム</t>
    </rPh>
    <phoneticPr fontId="10"/>
  </si>
  <si>
    <t>平均経験年数、平均給与及び有給休暇の状況（自動計算）</t>
    <rPh sb="0" eb="2">
      <t>ヘイキン</t>
    </rPh>
    <rPh sb="2" eb="4">
      <t>ケイケン</t>
    </rPh>
    <rPh sb="4" eb="6">
      <t>ネンスウ</t>
    </rPh>
    <rPh sb="7" eb="9">
      <t>ヘイキン</t>
    </rPh>
    <rPh sb="9" eb="11">
      <t>キュウヨ</t>
    </rPh>
    <rPh sb="11" eb="12">
      <t>オヨ</t>
    </rPh>
    <rPh sb="13" eb="15">
      <t>ユウキュウ</t>
    </rPh>
    <rPh sb="15" eb="17">
      <t>キュウカ</t>
    </rPh>
    <rPh sb="18" eb="20">
      <t>ジョウキョウ</t>
    </rPh>
    <rPh sb="21" eb="23">
      <t>ジドウ</t>
    </rPh>
    <rPh sb="23" eb="25">
      <t>ケイサン</t>
    </rPh>
    <phoneticPr fontId="10"/>
  </si>
  <si>
    <t>主任</t>
    <rPh sb="0" eb="2">
      <t>シュニン</t>
    </rPh>
    <phoneticPr fontId="10"/>
  </si>
  <si>
    <t>保育　花子</t>
    <rPh sb="0" eb="2">
      <t>ホイク</t>
    </rPh>
    <rPh sb="3" eb="5">
      <t>ハナコ</t>
    </rPh>
    <phoneticPr fontId="4"/>
  </si>
  <si>
    <t>施設長</t>
    <rPh sb="0" eb="2">
      <t>シセツ</t>
    </rPh>
    <rPh sb="2" eb="3">
      <t>チョウ</t>
    </rPh>
    <phoneticPr fontId="4"/>
  </si>
  <si>
    <t>保育　薫</t>
    <rPh sb="0" eb="2">
      <t>ホイク</t>
    </rPh>
    <rPh sb="3" eb="4">
      <t>カオル</t>
    </rPh>
    <phoneticPr fontId="4"/>
  </si>
  <si>
    <t>理事長の長女</t>
    <rPh sb="0" eb="3">
      <t>リジチョウ</t>
    </rPh>
    <rPh sb="4" eb="6">
      <t>チョウジョ</t>
    </rPh>
    <phoneticPr fontId="4"/>
  </si>
  <si>
    <t>専門学校</t>
  </si>
  <si>
    <t>3-15</t>
    <phoneticPr fontId="4"/>
  </si>
  <si>
    <t>大学</t>
  </si>
  <si>
    <t>栄養士</t>
  </si>
  <si>
    <t>3-7</t>
    <phoneticPr fontId="4"/>
  </si>
  <si>
    <t>調理師</t>
    <rPh sb="0" eb="3">
      <t>チョウリシ</t>
    </rPh>
    <phoneticPr fontId="4"/>
  </si>
  <si>
    <t>無</t>
  </si>
  <si>
    <t>H28</t>
    <phoneticPr fontId="4"/>
  </si>
  <si>
    <t>3-16</t>
    <phoneticPr fontId="4"/>
  </si>
  <si>
    <t>5-20</t>
    <phoneticPr fontId="4"/>
  </si>
  <si>
    <t>5-21</t>
    <phoneticPr fontId="4"/>
  </si>
  <si>
    <t>3-6</t>
    <phoneticPr fontId="4"/>
  </si>
  <si>
    <t>3-5</t>
    <phoneticPr fontId="4"/>
  </si>
  <si>
    <t>2-8</t>
    <phoneticPr fontId="4"/>
  </si>
  <si>
    <t>3-4</t>
    <phoneticPr fontId="4"/>
  </si>
  <si>
    <t>1-9</t>
    <phoneticPr fontId="4"/>
  </si>
  <si>
    <t>1-10</t>
    <phoneticPr fontId="4"/>
  </si>
  <si>
    <t>大城</t>
    <rPh sb="0" eb="2">
      <t>オオシロ</t>
    </rPh>
    <phoneticPr fontId="4"/>
  </si>
  <si>
    <t>○山田、平良</t>
    <rPh sb="1" eb="3">
      <t>ヤマダ</t>
    </rPh>
    <rPh sb="4" eb="6">
      <t>タイラ</t>
    </rPh>
    <phoneticPr fontId="4"/>
  </si>
  <si>
    <t>3-9</t>
    <phoneticPr fontId="4"/>
  </si>
  <si>
    <t>3-10</t>
    <phoneticPr fontId="4"/>
  </si>
  <si>
    <t>看護師</t>
    <rPh sb="0" eb="3">
      <t>カンゴシ</t>
    </rPh>
    <phoneticPr fontId="4"/>
  </si>
  <si>
    <t>非正規職員の平均経験年数、平均給与及び有給休暇の状況（自動計算）</t>
    <phoneticPr fontId="4"/>
  </si>
  <si>
    <t>諸　手　当　支　給　状　況
（本年度4月分又は採用月における諸手当）</t>
    <rPh sb="0" eb="1">
      <t>ショ</t>
    </rPh>
    <rPh sb="2" eb="3">
      <t>テ</t>
    </rPh>
    <rPh sb="4" eb="5">
      <t>トウ</t>
    </rPh>
    <rPh sb="6" eb="7">
      <t>シ</t>
    </rPh>
    <rPh sb="8" eb="9">
      <t>キュウ</t>
    </rPh>
    <rPh sb="10" eb="11">
      <t>ジョウ</t>
    </rPh>
    <rPh sb="12" eb="13">
      <t>キョウ</t>
    </rPh>
    <rPh sb="15" eb="18">
      <t>ホンネンド</t>
    </rPh>
    <rPh sb="19" eb="21">
      <t>ガツブン</t>
    </rPh>
    <rPh sb="21" eb="22">
      <t>マタ</t>
    </rPh>
    <rPh sb="23" eb="25">
      <t>サイヨウ</t>
    </rPh>
    <rPh sb="25" eb="26">
      <t>ヅキ</t>
    </rPh>
    <rPh sb="30" eb="33">
      <t>ショテアテ</t>
    </rPh>
    <phoneticPr fontId="4"/>
  </si>
  <si>
    <t>資格の
有無</t>
    <rPh sb="0" eb="2">
      <t>シカク</t>
    </rPh>
    <rPh sb="4" eb="6">
      <t>ウム</t>
    </rPh>
    <phoneticPr fontId="10"/>
  </si>
  <si>
    <t>子育て支援員</t>
    <rPh sb="0" eb="2">
      <t>コソダ</t>
    </rPh>
    <rPh sb="3" eb="6">
      <t>シエンイン</t>
    </rPh>
    <phoneticPr fontId="4"/>
  </si>
  <si>
    <t>常勤</t>
  </si>
  <si>
    <t>3-1</t>
    <phoneticPr fontId="4"/>
  </si>
  <si>
    <t>時給</t>
  </si>
  <si>
    <t>H31</t>
    <phoneticPr fontId="4"/>
  </si>
  <si>
    <t>2-5</t>
    <phoneticPr fontId="4"/>
  </si>
  <si>
    <t>体系的な研修計画を作成しているか。</t>
    <rPh sb="0" eb="3">
      <t>タイケイテキ</t>
    </rPh>
    <phoneticPr fontId="4"/>
  </si>
  <si>
    <t>特定教育・保育条例（勤務体制の確保等）の条第3項</t>
    <rPh sb="0" eb="2">
      <t>トクテイ</t>
    </rPh>
    <rPh sb="2" eb="4">
      <t>キョウイク</t>
    </rPh>
    <rPh sb="5" eb="7">
      <t>ホイク</t>
    </rPh>
    <rPh sb="7" eb="9">
      <t>ジョウレイ</t>
    </rPh>
    <rPh sb="10" eb="14">
      <t>キンムタイセイ</t>
    </rPh>
    <rPh sb="15" eb="17">
      <t>カクホ</t>
    </rPh>
    <rPh sb="17" eb="18">
      <t>トウ</t>
    </rPh>
    <rPh sb="20" eb="21">
      <t>ジョウ</t>
    </rPh>
    <rPh sb="21" eb="22">
      <t>ダイ</t>
    </rPh>
    <rPh sb="23" eb="24">
      <t>コウ</t>
    </rPh>
    <phoneticPr fontId="4"/>
  </si>
  <si>
    <t>（イ）</t>
    <phoneticPr fontId="4"/>
  </si>
  <si>
    <t>給与支給台帳は、整備・保存しているか。</t>
    <rPh sb="11" eb="13">
      <t>ホゾン</t>
    </rPh>
    <phoneticPr fontId="10"/>
  </si>
  <si>
    <t>規程にない手当の支払いがある場合、その手当及び支給要件を記入すること。</t>
    <rPh sb="19" eb="21">
      <t>テアテ</t>
    </rPh>
    <rPh sb="21" eb="22">
      <t>オヨ</t>
    </rPh>
    <rPh sb="23" eb="25">
      <t>シキュウ</t>
    </rPh>
    <rPh sb="25" eb="27">
      <t>ヨウケン</t>
    </rPh>
    <rPh sb="28" eb="30">
      <t>キニュウ</t>
    </rPh>
    <phoneticPr fontId="10"/>
  </si>
  <si>
    <t>「学校保健安全法施行規則の一部改正等について」(平成26年4月30日26文科ス第96号)
※ギョウ虫検査は任意</t>
    <rPh sb="24" eb="26">
      <t>ヘイセイ</t>
    </rPh>
    <rPh sb="28" eb="29">
      <t>ネン</t>
    </rPh>
    <rPh sb="30" eb="31">
      <t>ツキ</t>
    </rPh>
    <rPh sb="33" eb="34">
      <t>ニチ</t>
    </rPh>
    <rPh sb="36" eb="37">
      <t>フミ</t>
    </rPh>
    <rPh sb="39" eb="40">
      <t>ダイ</t>
    </rPh>
    <rPh sb="42" eb="43">
      <t>ゴウ</t>
    </rPh>
    <phoneticPr fontId="4"/>
  </si>
  <si>
    <t>「児童福祉施設等における児童の安全の確保について」（平成13年6月15日雇児総第402号）</t>
    <rPh sb="7" eb="8">
      <t>トウ</t>
    </rPh>
    <rPh sb="30" eb="31">
      <t>ネン</t>
    </rPh>
    <rPh sb="32" eb="33">
      <t>ツキ</t>
    </rPh>
    <rPh sb="35" eb="36">
      <t>ニチ</t>
    </rPh>
    <phoneticPr fontId="10"/>
  </si>
  <si>
    <t>保育所保育指針第3章3（2）イ</t>
    <rPh sb="9" eb="10">
      <t>ショウ</t>
    </rPh>
    <phoneticPr fontId="4"/>
  </si>
  <si>
    <t>保育所保育指針第3章1（1）ウ</t>
    <rPh sb="0" eb="2">
      <t>ホイク</t>
    </rPh>
    <rPh sb="2" eb="3">
      <t>ショ</t>
    </rPh>
    <rPh sb="3" eb="5">
      <t>ホイク</t>
    </rPh>
    <rPh sb="5" eb="7">
      <t>シシン</t>
    </rPh>
    <rPh sb="7" eb="8">
      <t>ダイ</t>
    </rPh>
    <rPh sb="9" eb="10">
      <t>ショウ</t>
    </rPh>
    <phoneticPr fontId="4"/>
  </si>
  <si>
    <t>保育所保育指針第3章3（2）ウ</t>
    <rPh sb="0" eb="7">
      <t>ホイクショホイクシシン</t>
    </rPh>
    <rPh sb="7" eb="8">
      <t>ダイ</t>
    </rPh>
    <rPh sb="9" eb="10">
      <t>ショウ</t>
    </rPh>
    <phoneticPr fontId="4"/>
  </si>
  <si>
    <t>「保育所等における園外活動時の安全管理に関する留意事項」（令和元年6月21日厚生労働省子ども家庭局総務課少子化総合対策室外）</t>
    <rPh sb="29" eb="31">
      <t>レイワ</t>
    </rPh>
    <rPh sb="31" eb="33">
      <t>ガンネン</t>
    </rPh>
    <rPh sb="34" eb="35">
      <t>ガツ</t>
    </rPh>
    <rPh sb="37" eb="38">
      <t>ニチ</t>
    </rPh>
    <rPh sb="60" eb="61">
      <t>ホカ</t>
    </rPh>
    <phoneticPr fontId="4"/>
  </si>
  <si>
    <t>特定教育・保育条例（準用）の条
→特定教育・保育条例（事故発生の防止及び発生時の対応)の条第1項</t>
    <rPh sb="27" eb="29">
      <t>ジコ</t>
    </rPh>
    <rPh sb="29" eb="31">
      <t>ハッセイ</t>
    </rPh>
    <rPh sb="32" eb="34">
      <t>ボウシ</t>
    </rPh>
    <rPh sb="34" eb="35">
      <t>オヨ</t>
    </rPh>
    <rPh sb="36" eb="38">
      <t>ハッセイ</t>
    </rPh>
    <rPh sb="38" eb="39">
      <t>ジ</t>
    </rPh>
    <rPh sb="40" eb="42">
      <t>タイオウ</t>
    </rPh>
    <rPh sb="44" eb="45">
      <t>ジョウ</t>
    </rPh>
    <rPh sb="45" eb="46">
      <t>ダイ</t>
    </rPh>
    <rPh sb="47" eb="48">
      <t>コウ</t>
    </rPh>
    <phoneticPr fontId="4"/>
  </si>
  <si>
    <t>消防法第8条第2項</t>
    <rPh sb="6" eb="7">
      <t>ダイ</t>
    </rPh>
    <rPh sb="8" eb="9">
      <t>コウ</t>
    </rPh>
    <phoneticPr fontId="10"/>
  </si>
  <si>
    <t>図上訓練、反省会、交通安全指導は、避難及び消火訓練とみなさない。</t>
    <rPh sb="17" eb="19">
      <t>ヒナン</t>
    </rPh>
    <rPh sb="21" eb="23">
      <t>ショウカ</t>
    </rPh>
    <phoneticPr fontId="4"/>
  </si>
  <si>
    <t>苦情の内容及び解決結果について記録しているか。</t>
    <phoneticPr fontId="4"/>
  </si>
  <si>
    <t>保育所保育指針第1章3(4)イ(ｱ)</t>
    <rPh sb="0" eb="2">
      <t>ホイク</t>
    </rPh>
    <rPh sb="2" eb="3">
      <t>ショ</t>
    </rPh>
    <rPh sb="3" eb="5">
      <t>ホイク</t>
    </rPh>
    <phoneticPr fontId="10"/>
  </si>
  <si>
    <t>法</t>
    <rPh sb="0" eb="1">
      <t>ホウ</t>
    </rPh>
    <phoneticPr fontId="4"/>
  </si>
  <si>
    <t>規則</t>
    <rPh sb="0" eb="2">
      <t>キソク</t>
    </rPh>
    <phoneticPr fontId="4"/>
  </si>
  <si>
    <t>「家庭的保育事業等の連携施設の確保について」（平成29年2月9日 厚生労働省雇用均等・児童家庭局保育課（事務連絡））</t>
    <rPh sb="23" eb="25">
      <t>ヘイセイ</t>
    </rPh>
    <rPh sb="27" eb="28">
      <t>ネン</t>
    </rPh>
    <rPh sb="29" eb="30">
      <t>ガツ</t>
    </rPh>
    <rPh sb="31" eb="32">
      <t>ニチ</t>
    </rPh>
    <rPh sb="52" eb="54">
      <t>ジム</t>
    </rPh>
    <rPh sb="54" eb="56">
      <t>レンラク</t>
    </rPh>
    <phoneticPr fontId="4"/>
  </si>
  <si>
    <t>保育所保育指針第5章4(1)</t>
    <rPh sb="0" eb="2">
      <t>ホイク</t>
    </rPh>
    <rPh sb="2" eb="3">
      <t>ショ</t>
    </rPh>
    <rPh sb="3" eb="5">
      <t>ホイク</t>
    </rPh>
    <rPh sb="5" eb="7">
      <t>シシン</t>
    </rPh>
    <rPh sb="7" eb="8">
      <t>ダイ</t>
    </rPh>
    <rPh sb="9" eb="10">
      <t>ショウ</t>
    </rPh>
    <phoneticPr fontId="4"/>
  </si>
  <si>
    <t xml:space="preserve">4　研修の実施体制等
(1)　体系的な研修計画の作成
　 　 保育所においては、当該保育所における保育の課題や各職員のキャリアパス等も見据えて、
　　  初任者から管理職員までの職位や職務内容等を踏まえた体系的な研修計画を作成しなければ
　　　ならない。
</t>
    <rPh sb="2" eb="4">
      <t>ケンシュウ</t>
    </rPh>
    <rPh sb="5" eb="7">
      <t>ジッシ</t>
    </rPh>
    <rPh sb="7" eb="10">
      <t>タイセイトウ</t>
    </rPh>
    <rPh sb="31" eb="34">
      <t>ホイクショ</t>
    </rPh>
    <rPh sb="40" eb="42">
      <t>トウガイ</t>
    </rPh>
    <rPh sb="42" eb="45">
      <t>ホイクショ</t>
    </rPh>
    <rPh sb="49" eb="51">
      <t>ホイク</t>
    </rPh>
    <rPh sb="52" eb="54">
      <t>カダイ</t>
    </rPh>
    <rPh sb="55" eb="58">
      <t>カクショクイン</t>
    </rPh>
    <rPh sb="65" eb="66">
      <t>トウ</t>
    </rPh>
    <rPh sb="67" eb="69">
      <t>ミス</t>
    </rPh>
    <rPh sb="77" eb="80">
      <t>ショニンシャ</t>
    </rPh>
    <rPh sb="82" eb="86">
      <t>カンリショクイン</t>
    </rPh>
    <rPh sb="89" eb="91">
      <t>ショクイ</t>
    </rPh>
    <rPh sb="92" eb="94">
      <t>ショクム</t>
    </rPh>
    <rPh sb="94" eb="96">
      <t>ナイヨウ</t>
    </rPh>
    <rPh sb="96" eb="97">
      <t>トウ</t>
    </rPh>
    <rPh sb="98" eb="99">
      <t>フ</t>
    </rPh>
    <rPh sb="102" eb="105">
      <t>タイケイテキ</t>
    </rPh>
    <rPh sb="106" eb="110">
      <t>ケンシュウケイカク</t>
    </rPh>
    <rPh sb="111" eb="113">
      <t>サクセイ</t>
    </rPh>
    <phoneticPr fontId="4"/>
  </si>
  <si>
    <t>保育所保育指針第5章3(1)</t>
    <phoneticPr fontId="4"/>
  </si>
  <si>
    <t>3　職員の研修等</t>
    <rPh sb="2" eb="4">
      <t>ショクイン</t>
    </rPh>
    <rPh sb="5" eb="7">
      <t>ケンシュウ</t>
    </rPh>
    <rPh sb="7" eb="8">
      <t>トウ</t>
    </rPh>
    <phoneticPr fontId="4"/>
  </si>
  <si>
    <t>(1)　職場における研修
　　　職員が日々の保育実践を通じて、必要な知識及び技術の修得、維持及び向上を図るとともに、
　　　保育の課題等への共通理解や協働性を高め、保育所全体としての保育の質の向上を
　　　図っていくためには、日常的に職員同士が主体的に学び合う姿勢と環境が重要であり、
　　　職場内での研修の充実が図られなければならない。</t>
    <phoneticPr fontId="4"/>
  </si>
  <si>
    <t>保育所保育指針第5章1(1)</t>
    <rPh sb="0" eb="2">
      <t>ホイク</t>
    </rPh>
    <rPh sb="2" eb="3">
      <t>ショ</t>
    </rPh>
    <rPh sb="3" eb="5">
      <t>ホイク</t>
    </rPh>
    <rPh sb="5" eb="7">
      <t>シシン</t>
    </rPh>
    <rPh sb="7" eb="8">
      <t>ダイ</t>
    </rPh>
    <rPh sb="9" eb="10">
      <t>ショウ</t>
    </rPh>
    <phoneticPr fontId="4"/>
  </si>
  <si>
    <t>1　職員の資質向上に関する基本的事項
(1)　保育所職員に求められる専門性
　　　子どもの最善の利益を考慮し、人権に配慮した保育を行うためには、職員一人一人の倫理観、
　　　人間性並びに保育所職員としての職務及び責任の理解と自覚が基盤となる。
　　　各職員は、自己評価に基づく課題等を踏まえ、保育所内外の研修等を通じて、保育士・
　　　看護師・調理員・栄養士等、それぞれの職務内容に応じた専門性を高めるため、必要な知識
　　　及び技術の修得、維持及び向上に努めなければならない。</t>
    <rPh sb="2" eb="4">
      <t>ショクイン</t>
    </rPh>
    <rPh sb="5" eb="9">
      <t>シシツコウジョウ</t>
    </rPh>
    <rPh sb="10" eb="11">
      <t>カン</t>
    </rPh>
    <rPh sb="13" eb="16">
      <t>キホンテキ</t>
    </rPh>
    <rPh sb="16" eb="18">
      <t>ジコウ</t>
    </rPh>
    <rPh sb="23" eb="26">
      <t>ホイクショ</t>
    </rPh>
    <rPh sb="26" eb="28">
      <t>ショクイン</t>
    </rPh>
    <rPh sb="29" eb="30">
      <t>モト</t>
    </rPh>
    <rPh sb="34" eb="37">
      <t>センモンセイ</t>
    </rPh>
    <rPh sb="41" eb="42">
      <t>コ</t>
    </rPh>
    <rPh sb="45" eb="47">
      <t>サイゼン</t>
    </rPh>
    <rPh sb="48" eb="50">
      <t>リエキ</t>
    </rPh>
    <rPh sb="51" eb="53">
      <t>コウリョ</t>
    </rPh>
    <rPh sb="55" eb="57">
      <t>ジンケン</t>
    </rPh>
    <rPh sb="58" eb="60">
      <t>ハイリョ</t>
    </rPh>
    <rPh sb="62" eb="64">
      <t>ホイク</t>
    </rPh>
    <rPh sb="65" eb="66">
      <t>オコナ</t>
    </rPh>
    <rPh sb="72" eb="78">
      <t>ショクインヒトリ</t>
    </rPh>
    <rPh sb="79" eb="82">
      <t>リンリカン</t>
    </rPh>
    <rPh sb="87" eb="90">
      <t>ニンゲンセイ</t>
    </rPh>
    <rPh sb="90" eb="91">
      <t>ナラ</t>
    </rPh>
    <phoneticPr fontId="4"/>
  </si>
  <si>
    <t xml:space="preserve">3　職員の研修等
(2)　外部研修の活用
　 　 各保育所における保育の課題への的確な対応や、保育士等の専門性の向上を図るためには、
　　　職場内での研修に加え、関係機関等による研修の活用が有効であることから、
　　　必要に応じて、こうした外部研修への参加機会が確保されるよう努めなければならない。
</t>
    <rPh sb="2" eb="4">
      <t>ショクイン</t>
    </rPh>
    <rPh sb="5" eb="7">
      <t>ケンシュウ</t>
    </rPh>
    <rPh sb="7" eb="8">
      <t>トウ</t>
    </rPh>
    <rPh sb="13" eb="17">
      <t>ガイブケンシュウ</t>
    </rPh>
    <rPh sb="18" eb="20">
      <t>カツヨウ</t>
    </rPh>
    <rPh sb="25" eb="28">
      <t>カクホイク</t>
    </rPh>
    <rPh sb="28" eb="29">
      <t>ジョ</t>
    </rPh>
    <rPh sb="33" eb="35">
      <t>ホイク</t>
    </rPh>
    <rPh sb="36" eb="38">
      <t>カダイ</t>
    </rPh>
    <rPh sb="40" eb="42">
      <t>テキカク</t>
    </rPh>
    <rPh sb="43" eb="45">
      <t>タイオウ</t>
    </rPh>
    <rPh sb="47" eb="50">
      <t>ホイクシ</t>
    </rPh>
    <rPh sb="50" eb="51">
      <t>トウ</t>
    </rPh>
    <rPh sb="52" eb="55">
      <t>センモンセイ</t>
    </rPh>
    <rPh sb="56" eb="58">
      <t>コウジョウ</t>
    </rPh>
    <rPh sb="59" eb="60">
      <t>ハカ</t>
    </rPh>
    <phoneticPr fontId="4"/>
  </si>
  <si>
    <t>労働基準法第89条</t>
    <rPh sb="0" eb="5">
      <t>ロウドウ</t>
    </rPh>
    <rPh sb="5" eb="6">
      <t>ダイ</t>
    </rPh>
    <rPh sb="8" eb="9">
      <t>ジョウ</t>
    </rPh>
    <phoneticPr fontId="4"/>
  </si>
  <si>
    <t>賃金の決定、計算及び支払の方法等の変更があった場合においても、届け出なければならない。</t>
    <phoneticPr fontId="4"/>
  </si>
  <si>
    <t>特定教育・保育条例（準用）の条</t>
    <rPh sb="0" eb="4">
      <t>トクテ</t>
    </rPh>
    <rPh sb="5" eb="7">
      <t>ホイク</t>
    </rPh>
    <rPh sb="7" eb="9">
      <t>ジョウレイ</t>
    </rPh>
    <rPh sb="10" eb="12">
      <t>ジュンヨウ</t>
    </rPh>
    <rPh sb="14" eb="15">
      <t>ジョウ</t>
    </rPh>
    <phoneticPr fontId="4"/>
  </si>
  <si>
    <t>→特定教育・保育条例（教育・保育の提供の記録）の条</t>
    <rPh sb="1" eb="5">
      <t>トクテ</t>
    </rPh>
    <rPh sb="6" eb="10">
      <t>ホイクジョウ</t>
    </rPh>
    <rPh sb="11" eb="13">
      <t>キョウイク</t>
    </rPh>
    <rPh sb="14" eb="16">
      <t>ホイク</t>
    </rPh>
    <rPh sb="17" eb="19">
      <t>テイキョウ</t>
    </rPh>
    <rPh sb="20" eb="22">
      <t>キロク</t>
    </rPh>
    <rPh sb="24" eb="25">
      <t>ジョウ</t>
    </rPh>
    <phoneticPr fontId="4"/>
  </si>
  <si>
    <t>保育所保育指針第1章1(3)ウ</t>
    <rPh sb="0" eb="7">
      <t>ホイク</t>
    </rPh>
    <rPh sb="7" eb="8">
      <t>ダイ</t>
    </rPh>
    <rPh sb="9" eb="10">
      <t>ショウ</t>
    </rPh>
    <phoneticPr fontId="4"/>
  </si>
  <si>
    <t>山田　保育</t>
    <rPh sb="0" eb="2">
      <t>ヤマダ</t>
    </rPh>
    <rPh sb="3" eb="5">
      <t>ホイク</t>
    </rPh>
    <phoneticPr fontId="4"/>
  </si>
  <si>
    <t>教保　春子</t>
    <rPh sb="0" eb="2">
      <t>キョウホ</t>
    </rPh>
    <rPh sb="3" eb="4">
      <t>ハル</t>
    </rPh>
    <rPh sb="4" eb="5">
      <t>コ</t>
    </rPh>
    <phoneticPr fontId="4"/>
  </si>
  <si>
    <t>教育　保子</t>
    <rPh sb="0" eb="2">
      <t>キョウイク</t>
    </rPh>
    <rPh sb="3" eb="5">
      <t>ヤスコ</t>
    </rPh>
    <phoneticPr fontId="4"/>
  </si>
  <si>
    <t>中部　教子</t>
    <rPh sb="0" eb="2">
      <t>チュウブ</t>
    </rPh>
    <rPh sb="3" eb="5">
      <t>ミチコ</t>
    </rPh>
    <phoneticPr fontId="4"/>
  </si>
  <si>
    <t>中広　夏美</t>
    <rPh sb="0" eb="1">
      <t>ナカ</t>
    </rPh>
    <rPh sb="1" eb="2">
      <t>ヒロ</t>
    </rPh>
    <rPh sb="3" eb="5">
      <t>ナツミ</t>
    </rPh>
    <phoneticPr fontId="4"/>
  </si>
  <si>
    <t>中部　広域</t>
    <rPh sb="0" eb="2">
      <t>チュウブ</t>
    </rPh>
    <rPh sb="3" eb="5">
      <t>コウイキ</t>
    </rPh>
    <phoneticPr fontId="4"/>
  </si>
  <si>
    <t>保育　広</t>
    <rPh sb="0" eb="2">
      <t>ホイク</t>
    </rPh>
    <rPh sb="3" eb="4">
      <t>ヒロ</t>
    </rPh>
    <phoneticPr fontId="4"/>
  </si>
  <si>
    <t>広域　育子</t>
    <rPh sb="0" eb="2">
      <t>コウイキ</t>
    </rPh>
    <rPh sb="3" eb="4">
      <t>イク</t>
    </rPh>
    <rPh sb="4" eb="5">
      <t>コ</t>
    </rPh>
    <phoneticPr fontId="4"/>
  </si>
  <si>
    <t xml:space="preserve">特定教育・保育条例（特定教育・保育施設等との連携）の条
</t>
    <rPh sb="10" eb="12">
      <t>トクテイ</t>
    </rPh>
    <rPh sb="12" eb="14">
      <t>キョウイク</t>
    </rPh>
    <rPh sb="15" eb="17">
      <t>ホイク</t>
    </rPh>
    <rPh sb="17" eb="19">
      <t>シセツ</t>
    </rPh>
    <rPh sb="19" eb="20">
      <t>トウ</t>
    </rPh>
    <rPh sb="22" eb="24">
      <t>レンケイ</t>
    </rPh>
    <rPh sb="26" eb="27">
      <t>ジョウ</t>
    </rPh>
    <phoneticPr fontId="4"/>
  </si>
  <si>
    <t>→事業主は、労働者（パートタイム労働者を含む）との労働契約の締結に際し、労働条件を明示しなければならない。</t>
    <rPh sb="1" eb="3">
      <t>ジギョウ</t>
    </rPh>
    <rPh sb="3" eb="4">
      <t>ヌシ</t>
    </rPh>
    <rPh sb="6" eb="9">
      <t>ロウドウシャ</t>
    </rPh>
    <rPh sb="25" eb="27">
      <t>ロウドウ</t>
    </rPh>
    <rPh sb="27" eb="29">
      <t>ケイヤク</t>
    </rPh>
    <rPh sb="30" eb="32">
      <t>テイケツ</t>
    </rPh>
    <rPh sb="33" eb="34">
      <t>サイ</t>
    </rPh>
    <rPh sb="36" eb="38">
      <t>ロウドウ</t>
    </rPh>
    <rPh sb="38" eb="40">
      <t>ジョウケン</t>
    </rPh>
    <rPh sb="41" eb="43">
      <t>メイジ</t>
    </rPh>
    <phoneticPr fontId="10"/>
  </si>
  <si>
    <t>非正規職員の勤務状況及び給与支給状況</t>
    <rPh sb="4" eb="5">
      <t>イン</t>
    </rPh>
    <phoneticPr fontId="4"/>
  </si>
  <si>
    <t>加配職員</t>
    <phoneticPr fontId="4"/>
  </si>
  <si>
    <t>　　</t>
    <phoneticPr fontId="4"/>
  </si>
  <si>
    <t>特定教育・保育条例（準用）の条
→特定教育・保育条例（事故発生の防止及び発生時の対応)の条第2項、第4項</t>
    <rPh sb="49" eb="50">
      <t>ダイ</t>
    </rPh>
    <rPh sb="51" eb="52">
      <t>コウ</t>
    </rPh>
    <phoneticPr fontId="4"/>
  </si>
  <si>
    <t>消防計画（防災対策規程）は届出（変更）を適正に行っているか。</t>
    <phoneticPr fontId="4"/>
  </si>
  <si>
    <t>消防計画を作成しているか。</t>
    <phoneticPr fontId="4"/>
  </si>
  <si>
    <t>保育所等その他乳幼児が出入し、又は通行する場所に、乳幼児の転落事故を防止する設備が設けられているか。</t>
    <phoneticPr fontId="4"/>
  </si>
  <si>
    <t>耐火建築物(※1)又は準耐火建築物(※2)か。</t>
    <phoneticPr fontId="4"/>
  </si>
  <si>
    <t>※2</t>
    <phoneticPr fontId="4"/>
  </si>
  <si>
    <t>建築基準法第2条第9号の2（耐火建築物）</t>
    <rPh sb="0" eb="2">
      <t>ケンチク</t>
    </rPh>
    <rPh sb="2" eb="5">
      <t>キジュンホウ</t>
    </rPh>
    <rPh sb="5" eb="6">
      <t>ダイ</t>
    </rPh>
    <rPh sb="7" eb="8">
      <t>ジョウ</t>
    </rPh>
    <rPh sb="8" eb="9">
      <t>ダイ</t>
    </rPh>
    <rPh sb="10" eb="11">
      <t>ゴウ</t>
    </rPh>
    <phoneticPr fontId="4"/>
  </si>
  <si>
    <t>建築基準法第2条第9号の3（準耐火建築物）</t>
    <rPh sb="0" eb="2">
      <t>ケンチク</t>
    </rPh>
    <rPh sb="2" eb="5">
      <t>キジュンホウ</t>
    </rPh>
    <rPh sb="5" eb="6">
      <t>ダイ</t>
    </rPh>
    <rPh sb="7" eb="8">
      <t>ジョウ</t>
    </rPh>
    <rPh sb="8" eb="9">
      <t>ダイ</t>
    </rPh>
    <rPh sb="10" eb="11">
      <t>ゴウ</t>
    </rPh>
    <phoneticPr fontId="4"/>
  </si>
  <si>
    <t>常勤職員所定労働時間</t>
    <rPh sb="0" eb="2">
      <t>ジョウキン</t>
    </rPh>
    <rPh sb="2" eb="4">
      <t>ショクイン</t>
    </rPh>
    <rPh sb="4" eb="6">
      <t>ショテイ</t>
    </rPh>
    <rPh sb="6" eb="8">
      <t>ロウドウ</t>
    </rPh>
    <rPh sb="8" eb="10">
      <t>ジカン</t>
    </rPh>
    <phoneticPr fontId="4"/>
  </si>
  <si>
    <t>各市町村で制定された家庭的保育事業等の設備及び運営に関する基準を定める条例</t>
    <rPh sb="0" eb="4">
      <t>カクシチョウソン</t>
    </rPh>
    <rPh sb="5" eb="7">
      <t>セイテイ</t>
    </rPh>
    <rPh sb="10" eb="13">
      <t>カテイテキ</t>
    </rPh>
    <rPh sb="13" eb="15">
      <t>ホイク</t>
    </rPh>
    <rPh sb="15" eb="17">
      <t>ジギョウ</t>
    </rPh>
    <rPh sb="17" eb="18">
      <t>トウ</t>
    </rPh>
    <rPh sb="19" eb="21">
      <t>セツビ</t>
    </rPh>
    <rPh sb="21" eb="22">
      <t>オヨ</t>
    </rPh>
    <rPh sb="23" eb="25">
      <t>ウンエイ</t>
    </rPh>
    <rPh sb="26" eb="27">
      <t>カン</t>
    </rPh>
    <rPh sb="29" eb="31">
      <t>キジュン</t>
    </rPh>
    <rPh sb="32" eb="33">
      <t>サダ</t>
    </rPh>
    <rPh sb="35" eb="37">
      <t>ジョウレイ</t>
    </rPh>
    <phoneticPr fontId="4"/>
  </si>
  <si>
    <t>代替職員がいない場合はカウントせず、代替職員がいる場合は当該代替職員の雇用形態（勤務時間数）に応じて「常勤」欄もしくは「非常勤」欄にカウントする。</t>
    <rPh sb="60" eb="63">
      <t>ヒジョウキン</t>
    </rPh>
    <phoneticPr fontId="4"/>
  </si>
  <si>
    <t>労働基準法第109条</t>
    <rPh sb="0" eb="2">
      <t>ロウドウ</t>
    </rPh>
    <rPh sb="2" eb="5">
      <t>キジュンホウ</t>
    </rPh>
    <rPh sb="5" eb="6">
      <t>ダイ</t>
    </rPh>
    <rPh sb="9" eb="10">
      <t>ジョウ</t>
    </rPh>
    <phoneticPr fontId="10"/>
  </si>
  <si>
    <t>特定教育・保育条例（記録の整備）の条</t>
    <rPh sb="0" eb="4">
      <t>トクテイ</t>
    </rPh>
    <rPh sb="5" eb="7">
      <t>ホイク</t>
    </rPh>
    <rPh sb="7" eb="9">
      <t>ジョウレイ</t>
    </rPh>
    <rPh sb="10" eb="12">
      <t>キロク</t>
    </rPh>
    <rPh sb="13" eb="15">
      <t>セイビ</t>
    </rPh>
    <rPh sb="17" eb="18">
      <t>ジョウ</t>
    </rPh>
    <phoneticPr fontId="4"/>
  </si>
  <si>
    <t>保育所保育指針に基づき、全体的な計画を作成しているか。</t>
    <rPh sb="0" eb="2">
      <t>ホイク</t>
    </rPh>
    <rPh sb="2" eb="3">
      <t>ショ</t>
    </rPh>
    <rPh sb="12" eb="15">
      <t>ゼンタイテキ</t>
    </rPh>
    <rPh sb="16" eb="18">
      <t>ケイカク</t>
    </rPh>
    <rPh sb="19" eb="21">
      <t>サクセイ</t>
    </rPh>
    <phoneticPr fontId="4"/>
  </si>
  <si>
    <t>避難用として、特別避難階段に準じた屋内階段(※3)、待避上有効なバルコニー、準耐火構造（※4）の屋外傾斜路又はこれに準ずる設備、屋外階段のいずれかがあるか。</t>
    <rPh sb="53" eb="54">
      <t>マタ</t>
    </rPh>
    <phoneticPr fontId="4"/>
  </si>
  <si>
    <t>a年齢別配置基準</t>
    <phoneticPr fontId="4"/>
  </si>
  <si>
    <r>
      <t>1、2歳児6人につき1人、乳児3人につき1人、</t>
    </r>
    <r>
      <rPr>
        <u/>
        <sz val="9"/>
        <rFont val="ＭＳ Ｐ明朝"/>
        <family val="1"/>
        <charset val="128"/>
      </rPr>
      <t xml:space="preserve">左記に加えて1人。
</t>
    </r>
    <r>
      <rPr>
        <sz val="9"/>
        <rFont val="ＭＳ Ｐ明朝"/>
        <family val="1"/>
        <charset val="128"/>
      </rPr>
      <t>上記はすべて保育士であること。</t>
    </r>
    <rPh sb="33" eb="35">
      <t>ジョウキ</t>
    </rPh>
    <rPh sb="39" eb="42">
      <t>ホイクシ</t>
    </rPh>
    <phoneticPr fontId="4"/>
  </si>
  <si>
    <r>
      <rPr>
        <u/>
        <sz val="9"/>
        <rFont val="ＭＳ Ｐ明朝"/>
        <family val="1"/>
        <charset val="128"/>
      </rPr>
      <t xml:space="preserve">左記に加えて1人
</t>
    </r>
    <r>
      <rPr>
        <sz val="9"/>
        <rFont val="ＭＳ Ｐ明朝"/>
        <family val="1"/>
        <charset val="128"/>
      </rPr>
      <t>（上記はすべて保育士であること）</t>
    </r>
    <rPh sb="0" eb="2">
      <t>サキ</t>
    </rPh>
    <rPh sb="3" eb="4">
      <t>クワ</t>
    </rPh>
    <rPh sb="6" eb="8">
      <t>ヒトリ</t>
    </rPh>
    <rPh sb="10" eb="12">
      <t>ジョウキ</t>
    </rPh>
    <rPh sb="16" eb="19">
      <t>ホイクシ</t>
    </rPh>
    <phoneticPr fontId="4"/>
  </si>
  <si>
    <t>（例）1か月の勤務時間数　160時間　÷　各事業所の就業規則等で定めた常勤職員（フルタイム労働者）の所定労働時間数　173時間　＝ 0.924...時間（小数点以下の端数処理を行わない）</t>
    <rPh sb="1" eb="2">
      <t>レイ</t>
    </rPh>
    <rPh sb="5" eb="6">
      <t>ゲツ</t>
    </rPh>
    <rPh sb="7" eb="9">
      <t>キンム</t>
    </rPh>
    <rPh sb="9" eb="12">
      <t>ジカンスウ</t>
    </rPh>
    <rPh sb="16" eb="18">
      <t>ジカン</t>
    </rPh>
    <rPh sb="21" eb="25">
      <t>カクジギョウショ</t>
    </rPh>
    <rPh sb="26" eb="28">
      <t>シュウギョウ</t>
    </rPh>
    <rPh sb="28" eb="30">
      <t>キソク</t>
    </rPh>
    <rPh sb="30" eb="31">
      <t>トウ</t>
    </rPh>
    <rPh sb="32" eb="33">
      <t>サダ</t>
    </rPh>
    <rPh sb="35" eb="37">
      <t>ジョウキン</t>
    </rPh>
    <rPh sb="37" eb="39">
      <t>ショクイン</t>
    </rPh>
    <rPh sb="45" eb="48">
      <t>ロウドウシャ</t>
    </rPh>
    <rPh sb="50" eb="52">
      <t>ショテイ</t>
    </rPh>
    <rPh sb="52" eb="54">
      <t>ロウドウ</t>
    </rPh>
    <rPh sb="54" eb="57">
      <t>ジカンスウ</t>
    </rPh>
    <rPh sb="61" eb="63">
      <t>ジカン</t>
    </rPh>
    <rPh sb="79" eb="80">
      <t>テン</t>
    </rPh>
    <rPh sb="80" eb="82">
      <t>イカ</t>
    </rPh>
    <rPh sb="83" eb="87">
      <t>ハスウショリ</t>
    </rPh>
    <rPh sb="88" eb="89">
      <t>オコナ</t>
    </rPh>
    <phoneticPr fontId="4"/>
  </si>
  <si>
    <t>　使用者は、この法律及びこれに基づく命令の要旨、就業規則、第18条第2項、第24条第1項ただし書、第32条の2第1項、第32条の3第1項、第32条の4第1項、第32条の5第1項、第34条第2項ただし書、第36条第1項、第37条第3項、第38条の2第2項、第38条の3第1項並びに第39条第4項、第6項及び第9項ただし書に規定する協定並びに第38条の4第1項及び同条第5項（第41条の2第3項において準用する場合を含む。）並びに第41条の2第1項に規定する決議を、常時各作業場の見やすい場所へ掲示し、又は備え付けること、書面を交付することその他の厚生労働省令で定める方法によつて、労働者に周知させなければならない。</t>
    <phoneticPr fontId="10"/>
  </si>
  <si>
    <r>
      <t>　使用者は、労働契約の締結に際し、労働者に対して賃金、労働時間その他の労働条件を明示しなければならない。この場合において、賃金及び労働時間に関する事項</t>
    </r>
    <r>
      <rPr>
        <b/>
        <sz val="9"/>
        <rFont val="ＭＳ Ｐ明朝"/>
        <family val="1"/>
        <charset val="128"/>
      </rPr>
      <t>その他の厚生労働省令</t>
    </r>
    <r>
      <rPr>
        <sz val="9"/>
        <rFont val="ＭＳ Ｐ明朝"/>
        <family val="1"/>
        <charset val="128"/>
      </rPr>
      <t>で定める事項については、厚生労働省令で定める方法により明示しなければならない。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t>
    </r>
    <phoneticPr fontId="10"/>
  </si>
  <si>
    <t>　使用者は、労働時間が6時間を超える場合においては少くとも45分、8時間を超える場合においては少くとも1時間の休憩時間を労働時間の途中に与えなければならない。
2　前項の休憩時間は、一斉に与えなければならない。ただし、当該事業場に、労働者の過半数で組織する労働組合がある場合においてはその労働組合、労働者の過半数で組織する労働組合がない場合においては労働者の過半数を代表する者との書面による協定があるときは、この限りでない。 
3　使用者は、第1項の休憩時間を自由に利用させなければならない。</t>
    <phoneticPr fontId="4"/>
  </si>
  <si>
    <t>正規職員の勤務状況及び給与支給状況</t>
    <phoneticPr fontId="10"/>
  </si>
  <si>
    <t>諸　手　当　支　給　状　況　　
（本年度4月分又は採用月における諸手当）</t>
  </si>
  <si>
    <r>
      <rPr>
        <sz val="9"/>
        <rFont val="ＭＳ Ｐ明朝"/>
        <family val="1"/>
        <charset val="128"/>
      </rPr>
      <t>前年度</t>
    </r>
    <r>
      <rPr>
        <sz val="8.5"/>
        <rFont val="ＭＳ Ｐ明朝"/>
        <family val="1"/>
        <charset val="128"/>
      </rPr>
      <t xml:space="preserve">
</t>
    </r>
    <r>
      <rPr>
        <u/>
        <sz val="8.5"/>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</si>
  <si>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rPr>
        <sz val="9"/>
        <rFont val="ＭＳ Ｐ明朝"/>
        <family val="1"/>
        <charset val="128"/>
      </rPr>
      <t>本年度 C</t>
    </r>
    <r>
      <rPr>
        <sz val="8.5"/>
        <rFont val="ＭＳ Ｐ明朝"/>
        <family val="1"/>
        <charset val="128"/>
      </rPr>
      <t xml:space="preserve">
</t>
    </r>
    <r>
      <rPr>
        <u/>
        <sz val="8.5"/>
        <rFont val="ＭＳ Ｐ明朝"/>
        <family val="1"/>
        <charset val="128"/>
      </rPr>
      <t>4/1現在
又は
採用月現在</t>
    </r>
    <phoneticPr fontId="4"/>
  </si>
  <si>
    <r>
      <t>「備考」欄には、法人役員、施設長及び設置者と親族関係にある者の続柄（例：「施設長の妻」「理事長の長男」「理事の次女」等）、</t>
    </r>
    <r>
      <rPr>
        <b/>
        <u/>
        <sz val="9"/>
        <rFont val="ＭＳ Ｐゴシック"/>
        <family val="3"/>
        <charset val="128"/>
      </rPr>
      <t>職種変更・正規職員化、産休・育休・病休等、代替、退職についても記入すること。</t>
    </r>
    <phoneticPr fontId="4"/>
  </si>
  <si>
    <r>
      <t xml:space="preserve">前年度
</t>
    </r>
    <r>
      <rPr>
        <u/>
        <sz val="9"/>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</si>
  <si>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t xml:space="preserve">本年度 C
</t>
    </r>
    <r>
      <rPr>
        <u/>
        <sz val="9"/>
        <rFont val="ＭＳ Ｐ明朝"/>
        <family val="1"/>
        <charset val="128"/>
      </rPr>
      <t>4/1現在
又は
採用月現在</t>
    </r>
  </si>
  <si>
    <t>常勤職員（就業規則等で定めた常勤職員の所定労働時間と同じ労働時間）、非常勤職員（常勤職員以外）の順に記入すること。</t>
    <rPh sb="0" eb="2">
      <t>ジョウキン</t>
    </rPh>
    <rPh sb="2" eb="4">
      <t>ショクイン</t>
    </rPh>
    <rPh sb="5" eb="7">
      <t>シュウギョウ</t>
    </rPh>
    <rPh sb="7" eb="9">
      <t>キソク</t>
    </rPh>
    <rPh sb="9" eb="10">
      <t>トウ</t>
    </rPh>
    <rPh sb="11" eb="12">
      <t>サダ</t>
    </rPh>
    <rPh sb="14" eb="16">
      <t>ジョウキン</t>
    </rPh>
    <rPh sb="16" eb="18">
      <t>ショクイン</t>
    </rPh>
    <rPh sb="19" eb="21">
      <t>ショテイ</t>
    </rPh>
    <rPh sb="21" eb="23">
      <t>ロウドウ</t>
    </rPh>
    <rPh sb="23" eb="25">
      <t>ジカン</t>
    </rPh>
    <rPh sb="26" eb="27">
      <t>オナ</t>
    </rPh>
    <rPh sb="28" eb="30">
      <t>ロウドウ</t>
    </rPh>
    <rPh sb="30" eb="32">
      <t>ジカン</t>
    </rPh>
    <rPh sb="34" eb="37">
      <t>ヒジョウキン</t>
    </rPh>
    <rPh sb="37" eb="39">
      <t>ショクイン</t>
    </rPh>
    <rPh sb="40" eb="42">
      <t>ジョウキン</t>
    </rPh>
    <rPh sb="42" eb="44">
      <t>ショクイン</t>
    </rPh>
    <rPh sb="44" eb="46">
      <t>イガイ</t>
    </rPh>
    <rPh sb="48" eb="49">
      <t>ジュン</t>
    </rPh>
    <rPh sb="50" eb="52">
      <t>キニュウ</t>
    </rPh>
    <phoneticPr fontId="4"/>
  </si>
  <si>
    <t>非正規職員等の待遇を適切に行っているか。</t>
    <rPh sb="1" eb="3">
      <t>セイキ</t>
    </rPh>
    <phoneticPr fontId="10"/>
  </si>
  <si>
    <t>市町村保健師、保健所、福祉事務所、主治医等の関係機関との連携を図り、助言等を得るよう努めているか。</t>
    <rPh sb="11" eb="13">
      <t>フクシ</t>
    </rPh>
    <rPh sb="13" eb="15">
      <t>ジム</t>
    </rPh>
    <rPh sb="15" eb="16">
      <t>ショ</t>
    </rPh>
    <phoneticPr fontId="4"/>
  </si>
  <si>
    <t>電子媒体</t>
    <rPh sb="0" eb="2">
      <t>デンシ</t>
    </rPh>
    <rPh sb="2" eb="4">
      <t>バイタイ</t>
    </rPh>
    <phoneticPr fontId="4"/>
  </si>
  <si>
    <t>大量調理マニュアルⅢ-1-(9)</t>
  </si>
  <si>
    <t>食育計画を作成し､食育の推進に取組んでいるか｡</t>
    <phoneticPr fontId="4"/>
  </si>
  <si>
    <t>大量調理マニュアルⅡ-1-(5)</t>
    <rPh sb="0" eb="4">
      <t>タイリョウチョウリ</t>
    </rPh>
    <phoneticPr fontId="4"/>
  </si>
  <si>
    <t>延長保育を実施し、おやつや夕食を提供している場合の内容を記入すること。</t>
    <rPh sb="16" eb="18">
      <t>テイキョウ</t>
    </rPh>
    <rPh sb="28" eb="30">
      <t>キニュウ</t>
    </rPh>
    <phoneticPr fontId="4"/>
  </si>
  <si>
    <t>「特定教育・保育施設等における事故の報告等について」(平成29年11月10日府子本第912号外)</t>
    <rPh sb="1" eb="3">
      <t>トクテイ</t>
    </rPh>
    <rPh sb="3" eb="5">
      <t>キョウイク</t>
    </rPh>
    <rPh sb="6" eb="8">
      <t>ホイク</t>
    </rPh>
    <rPh sb="8" eb="11">
      <t>シセツトウ</t>
    </rPh>
    <rPh sb="20" eb="21">
      <t>トウ</t>
    </rPh>
    <rPh sb="27" eb="29">
      <t>ヘイセイ</t>
    </rPh>
    <rPh sb="31" eb="32">
      <t>ネン</t>
    </rPh>
    <rPh sb="34" eb="35">
      <t>ガツ</t>
    </rPh>
    <rPh sb="37" eb="38">
      <t>ニチ</t>
    </rPh>
    <rPh sb="38" eb="39">
      <t>フ</t>
    </rPh>
    <rPh sb="39" eb="40">
      <t>コ</t>
    </rPh>
    <rPh sb="40" eb="41">
      <t>ホン</t>
    </rPh>
    <rPh sb="41" eb="42">
      <t>ダイ</t>
    </rPh>
    <rPh sb="45" eb="46">
      <t>ゴウ</t>
    </rPh>
    <rPh sb="46" eb="47">
      <t>ソト</t>
    </rPh>
    <phoneticPr fontId="10"/>
  </si>
  <si>
    <t>「『社会福祉事業の経営者による福祉サービスに関する苦情解決の仕組みの指針について』の一部改正について」（平成29年3月7日雇児発0307第1号外）</t>
    <rPh sb="42" eb="44">
      <t>イチブ</t>
    </rPh>
    <rPh sb="44" eb="46">
      <t>カイセイ</t>
    </rPh>
    <rPh sb="61" eb="62">
      <t>ヤト</t>
    </rPh>
    <rPh sb="62" eb="63">
      <t>ジ</t>
    </rPh>
    <rPh sb="68" eb="69">
      <t>ダイ</t>
    </rPh>
    <rPh sb="70" eb="71">
      <t>ゴウ</t>
    </rPh>
    <rPh sb="71" eb="72">
      <t>ソト</t>
    </rPh>
    <phoneticPr fontId="10"/>
  </si>
  <si>
    <t>「いる」場合、保育事業所の自己評価を公表しているか。</t>
    <phoneticPr fontId="4"/>
  </si>
  <si>
    <t>FAX番号</t>
    <rPh sb="3" eb="5">
      <t>バンゴウ</t>
    </rPh>
    <phoneticPr fontId="4"/>
  </si>
  <si>
    <t>メールアドレス</t>
    <phoneticPr fontId="4"/>
  </si>
  <si>
    <t>記入担当者の職・氏名</t>
    <rPh sb="0" eb="2">
      <t>キニュウ</t>
    </rPh>
    <rPh sb="2" eb="4">
      <t>タントウ</t>
    </rPh>
    <rPh sb="4" eb="5">
      <t>シャ</t>
    </rPh>
    <rPh sb="6" eb="7">
      <t>ショク</t>
    </rPh>
    <rPh sb="8" eb="10">
      <t>シメイ</t>
    </rPh>
    <phoneticPr fontId="4"/>
  </si>
  <si>
    <t>電話番号</t>
    <rPh sb="0" eb="4">
      <t>デンワバ</t>
    </rPh>
    <phoneticPr fontId="4"/>
  </si>
  <si>
    <t>代表者の職・氏名</t>
    <rPh sb="0" eb="3">
      <t>ダイヒョウシャ</t>
    </rPh>
    <rPh sb="4" eb="5">
      <t>ショク</t>
    </rPh>
    <rPh sb="6" eb="8">
      <t>シメイ</t>
    </rPh>
    <phoneticPr fontId="4"/>
  </si>
  <si>
    <t>公定価格に関するFAQ No.9</t>
    <phoneticPr fontId="4"/>
  </si>
  <si>
    <t>G</t>
    <phoneticPr fontId="4"/>
  </si>
  <si>
    <t>H</t>
    <phoneticPr fontId="4"/>
  </si>
  <si>
    <t>I</t>
    <phoneticPr fontId="4"/>
  </si>
  <si>
    <t>J</t>
    <phoneticPr fontId="4"/>
  </si>
  <si>
    <t>K</t>
    <phoneticPr fontId="4"/>
  </si>
  <si>
    <t>L</t>
    <phoneticPr fontId="4"/>
  </si>
  <si>
    <t>M</t>
    <phoneticPr fontId="4"/>
  </si>
  <si>
    <t>乳児室・ほふく室</t>
    <rPh sb="0" eb="3">
      <t>ニュウジシツ</t>
    </rPh>
    <rPh sb="7" eb="8">
      <t>シツ</t>
    </rPh>
    <phoneticPr fontId="4"/>
  </si>
  <si>
    <t>2歳未満児</t>
    <rPh sb="1" eb="2">
      <t>サイ</t>
    </rPh>
    <rPh sb="2" eb="4">
      <t>ミマン</t>
    </rPh>
    <rPh sb="4" eb="5">
      <t>ジ</t>
    </rPh>
    <phoneticPr fontId="4"/>
  </si>
  <si>
    <t>満2歳児</t>
    <rPh sb="0" eb="1">
      <t>マン</t>
    </rPh>
    <rPh sb="2" eb="3">
      <t>サイ</t>
    </rPh>
    <rPh sb="3" eb="4">
      <t>ジ</t>
    </rPh>
    <phoneticPr fontId="4"/>
  </si>
  <si>
    <t>小計（部屋数）</t>
    <rPh sb="0" eb="1">
      <t>ショウ</t>
    </rPh>
    <phoneticPr fontId="4"/>
  </si>
  <si>
    <t>2歳以上児現員
（1歳児室の満2歳児を除く）</t>
    <phoneticPr fontId="4"/>
  </si>
  <si>
    <t>2歳以上児現員
(1歳児室の満2歳児を含む)</t>
    <phoneticPr fontId="4"/>
  </si>
  <si>
    <t>各市町村で制定された特定教育・保育施設及び特定地域型保育事業の運営に関する基準を定める条例</t>
    <phoneticPr fontId="4"/>
  </si>
  <si>
    <t>運営規程（園規則等）を整備し、運用しているか。</t>
    <rPh sb="0" eb="4">
      <t>ウンエイキテイ</t>
    </rPh>
    <rPh sb="5" eb="6">
      <t>エン</t>
    </rPh>
    <rPh sb="6" eb="8">
      <t>キソク</t>
    </rPh>
    <rPh sb="8" eb="9">
      <t>トウ</t>
    </rPh>
    <phoneticPr fontId="4"/>
  </si>
  <si>
    <t>職員処遇関係</t>
    <rPh sb="0" eb="1">
      <t>ショク</t>
    </rPh>
    <rPh sb="1" eb="2">
      <t>イン</t>
    </rPh>
    <rPh sb="2" eb="3">
      <t>ショ</t>
    </rPh>
    <rPh sb="3" eb="4">
      <t>グウ</t>
    </rPh>
    <rPh sb="4" eb="5">
      <t>カン</t>
    </rPh>
    <rPh sb="5" eb="6">
      <t>カカリ</t>
    </rPh>
    <phoneticPr fontId="10"/>
  </si>
  <si>
    <t>労働者名簿等の人事関係書類を適正に整備しているか。</t>
    <phoneticPr fontId="10"/>
  </si>
  <si>
    <t>労働基準法第36条に関する労使協定（時間外・休日労働）は、毎年度締結し、所轄労働基準監督署へ届け出ているか。</t>
    <phoneticPr fontId="4"/>
  </si>
  <si>
    <t>記入要領</t>
    <phoneticPr fontId="10"/>
  </si>
  <si>
    <t>勤務形態（A～　）を上記の表に記入すること。</t>
    <phoneticPr fontId="4"/>
  </si>
  <si>
    <t>欄が不足する場合は、行を追加し作成すること。</t>
    <rPh sb="10" eb="11">
      <t>ギョウ</t>
    </rPh>
    <rPh sb="12" eb="14">
      <t>ツイカ</t>
    </rPh>
    <rPh sb="15" eb="17">
      <t>サクセイ</t>
    </rPh>
    <phoneticPr fontId="4"/>
  </si>
  <si>
    <t>※</t>
    <phoneticPr fontId="4"/>
  </si>
  <si>
    <t>期別</t>
    <rPh sb="0" eb="1">
      <t>キ</t>
    </rPh>
    <rPh sb="1" eb="2">
      <t>ベツ</t>
    </rPh>
    <phoneticPr fontId="4"/>
  </si>
  <si>
    <r>
      <rPr>
        <b/>
        <sz val="9"/>
        <rFont val="ＭＳ Ｐゴシック"/>
        <family val="3"/>
        <charset val="128"/>
      </rPr>
      <t>（月案）</t>
    </r>
    <r>
      <rPr>
        <sz val="9"/>
        <rFont val="ＭＳ Ｐ明朝"/>
        <family val="1"/>
        <charset val="128"/>
      </rPr>
      <t>年間計画を具体化するために、1か月の生活を見通して立てる指導案</t>
    </r>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4"/>
  </si>
  <si>
    <r>
      <rPr>
        <b/>
        <sz val="9"/>
        <rFont val="ＭＳ Ｐゴシック"/>
        <family val="3"/>
        <charset val="128"/>
      </rPr>
      <t>（週案）</t>
    </r>
    <r>
      <rPr>
        <sz val="9"/>
        <rFont val="ＭＳ Ｐ明朝"/>
        <family val="1"/>
        <charset val="128"/>
      </rPr>
      <t>月案実施のために継続性を考えながら1週間を見通して活動を具体化する指導案</t>
    </r>
    <phoneticPr fontId="4"/>
  </si>
  <si>
    <r>
      <rPr>
        <b/>
        <sz val="9"/>
        <rFont val="ＭＳ Ｐゴシック"/>
        <family val="3"/>
        <charset val="128"/>
      </rPr>
      <t>（日案）</t>
    </r>
    <r>
      <rPr>
        <sz val="9"/>
        <rFont val="ＭＳ Ｐ明朝"/>
        <family val="1"/>
        <charset val="128"/>
      </rPr>
      <t>1日のこどもの生活時間を見通して細かく立てる指導案</t>
    </r>
    <rPh sb="1" eb="2">
      <t>ニチ</t>
    </rPh>
    <rPh sb="2" eb="3">
      <t>アン</t>
    </rPh>
    <rPh sb="5" eb="6">
      <t>ニチ</t>
    </rPh>
    <rPh sb="11" eb="13">
      <t>セイカツ</t>
    </rPh>
    <rPh sb="13" eb="15">
      <t>ジカン</t>
    </rPh>
    <rPh sb="16" eb="18">
      <t>ミトオ</t>
    </rPh>
    <rPh sb="20" eb="21">
      <t>コマ</t>
    </rPh>
    <rPh sb="23" eb="24">
      <t>リツ</t>
    </rPh>
    <rPh sb="26" eb="29">
      <t>シドウアン</t>
    </rPh>
    <phoneticPr fontId="4"/>
  </si>
  <si>
    <r>
      <t>前年度の状況（職員毎に</t>
    </r>
    <r>
      <rPr>
        <b/>
        <sz val="10"/>
        <rFont val="ＭＳ Ｐ明朝"/>
        <family val="1"/>
        <charset val="128"/>
      </rPr>
      <t>検査結果確認日</t>
    </r>
    <r>
      <rPr>
        <sz val="10"/>
        <rFont val="ＭＳ Ｐ明朝"/>
        <family val="1"/>
        <charset val="128"/>
      </rPr>
      <t>を記入　例：4/25）</t>
    </r>
    <rPh sb="13" eb="17">
      <t>ケッカカクニン</t>
    </rPh>
    <phoneticPr fontId="4"/>
  </si>
  <si>
    <t>家庭的保育条例（食事）の条</t>
    <phoneticPr fontId="4"/>
  </si>
  <si>
    <t>家庭的保育条例（食事）の条第2項</t>
    <rPh sb="0" eb="3">
      <t>カテイテキ</t>
    </rPh>
    <rPh sb="3" eb="5">
      <t>ホイク</t>
    </rPh>
    <rPh sb="5" eb="7">
      <t>ジョウレイ</t>
    </rPh>
    <rPh sb="8" eb="10">
      <t>ショクジ</t>
    </rPh>
    <rPh sb="12" eb="13">
      <t>ジョウ</t>
    </rPh>
    <rPh sb="13" eb="14">
      <t>ダイ</t>
    </rPh>
    <rPh sb="15" eb="16">
      <t>コウ</t>
    </rPh>
    <phoneticPr fontId="4"/>
  </si>
  <si>
    <t>エピペンを処方されている児童はいるか。</t>
    <rPh sb="5" eb="7">
      <t>ショホウ</t>
    </rPh>
    <rPh sb="12" eb="14">
      <t>ジドウ</t>
    </rPh>
    <phoneticPr fontId="4"/>
  </si>
  <si>
    <t>発症時期</t>
    <rPh sb="0" eb="2">
      <t>ハッショウ</t>
    </rPh>
    <rPh sb="2" eb="4">
      <t>ジキ</t>
    </rPh>
    <phoneticPr fontId="4"/>
  </si>
  <si>
    <t>　病　　　　名　</t>
    <phoneticPr fontId="4"/>
  </si>
  <si>
    <t>哺乳瓶は、衛生的に管理しているか。</t>
    <rPh sb="5" eb="8">
      <t>エイセイテキ</t>
    </rPh>
    <rPh sb="9" eb="11">
      <t>カンリ</t>
    </rPh>
    <phoneticPr fontId="4"/>
  </si>
  <si>
    <t>ビニールプール等を使用して水遊びをする際には、水に入る前に腰等を中心に体をよく洗うとともに、こまめに水の入れ替えを行うなど水の汚染防止に努めているか。</t>
    <rPh sb="7" eb="8">
      <t>トウ</t>
    </rPh>
    <rPh sb="9" eb="11">
      <t>シヨウ</t>
    </rPh>
    <rPh sb="13" eb="15">
      <t>ミズアソ</t>
    </rPh>
    <rPh sb="19" eb="20">
      <t>サイ</t>
    </rPh>
    <rPh sb="23" eb="24">
      <t>ミズ</t>
    </rPh>
    <rPh sb="25" eb="26">
      <t>ハイ</t>
    </rPh>
    <rPh sb="27" eb="28">
      <t>マエ</t>
    </rPh>
    <rPh sb="29" eb="30">
      <t>コシ</t>
    </rPh>
    <rPh sb="30" eb="31">
      <t>トウ</t>
    </rPh>
    <rPh sb="32" eb="34">
      <t>チュウシン</t>
    </rPh>
    <rPh sb="35" eb="36">
      <t>カラダ</t>
    </rPh>
    <rPh sb="39" eb="40">
      <t>アラ</t>
    </rPh>
    <rPh sb="50" eb="51">
      <t>ミズ</t>
    </rPh>
    <rPh sb="52" eb="53">
      <t>イ</t>
    </rPh>
    <rPh sb="54" eb="55">
      <t>カ</t>
    </rPh>
    <rPh sb="57" eb="58">
      <t>オコナ</t>
    </rPh>
    <rPh sb="61" eb="62">
      <t>ミズ</t>
    </rPh>
    <rPh sb="63" eb="67">
      <t>オセンボウシ</t>
    </rPh>
    <rPh sb="68" eb="69">
      <t>ツト</t>
    </rPh>
    <phoneticPr fontId="4"/>
  </si>
  <si>
    <t>連携施設名</t>
    <rPh sb="0" eb="2">
      <t>レンケイ</t>
    </rPh>
    <rPh sb="2" eb="5">
      <t>シセツメイ</t>
    </rPh>
    <phoneticPr fontId="4"/>
  </si>
  <si>
    <t>書面による協定書等の締結</t>
    <rPh sb="0" eb="2">
      <t>ショメン</t>
    </rPh>
    <rPh sb="5" eb="8">
      <t>キョウテイショ</t>
    </rPh>
    <rPh sb="8" eb="9">
      <t>トウ</t>
    </rPh>
    <rPh sb="10" eb="12">
      <t>テイケツ</t>
    </rPh>
    <phoneticPr fontId="4"/>
  </si>
  <si>
    <t>連携内容
※該当するものにチェック</t>
    <rPh sb="0" eb="2">
      <t>レンケイ</t>
    </rPh>
    <rPh sb="2" eb="4">
      <t>ナイヨウ</t>
    </rPh>
    <rPh sb="6" eb="8">
      <t>ガイトウ</t>
    </rPh>
    <phoneticPr fontId="4"/>
  </si>
  <si>
    <t>代替保育の提供</t>
    <rPh sb="0" eb="4">
      <t>ダイタイホイク</t>
    </rPh>
    <rPh sb="5" eb="7">
      <t>テイキョウ</t>
    </rPh>
    <phoneticPr fontId="4"/>
  </si>
  <si>
    <t>⑩</t>
    <phoneticPr fontId="4"/>
  </si>
  <si>
    <t>受動喫煙防止対策を進めているか。</t>
    <rPh sb="0" eb="4">
      <t>ジュドウキ</t>
    </rPh>
    <rPh sb="4" eb="6">
      <t>ボウシ</t>
    </rPh>
    <rPh sb="6" eb="8">
      <t>タイサク</t>
    </rPh>
    <rPh sb="9" eb="10">
      <t>スス</t>
    </rPh>
    <phoneticPr fontId="4"/>
  </si>
  <si>
    <t>健康増進法第28条第4項、第5項イ、第13項、第14項</t>
    <rPh sb="0" eb="5">
      <t>ケンコウゾウシンホウ</t>
    </rPh>
    <rPh sb="5" eb="6">
      <t>ダイ</t>
    </rPh>
    <rPh sb="8" eb="9">
      <t>ジョウ</t>
    </rPh>
    <rPh sb="9" eb="10">
      <t>ダイ</t>
    </rPh>
    <rPh sb="11" eb="12">
      <t>コウ</t>
    </rPh>
    <rPh sb="13" eb="14">
      <t>ダイ</t>
    </rPh>
    <rPh sb="15" eb="16">
      <t>コウ</t>
    </rPh>
    <rPh sb="18" eb="19">
      <t>ダイ</t>
    </rPh>
    <rPh sb="21" eb="22">
      <t>コウ</t>
    </rPh>
    <rPh sb="23" eb="24">
      <t>ダイ</t>
    </rPh>
    <rPh sb="26" eb="27">
      <t>コウ</t>
    </rPh>
    <phoneticPr fontId="4"/>
  </si>
  <si>
    <t>健康増進法第29条第1項第1号</t>
    <rPh sb="0" eb="5">
      <t>ケンコウゾウシンホウ</t>
    </rPh>
    <rPh sb="5" eb="6">
      <t>ダイ</t>
    </rPh>
    <rPh sb="8" eb="9">
      <t>ジョウ</t>
    </rPh>
    <rPh sb="9" eb="10">
      <t>ダイ</t>
    </rPh>
    <rPh sb="11" eb="12">
      <t>コウ</t>
    </rPh>
    <rPh sb="12" eb="13">
      <t>ダイ</t>
    </rPh>
    <rPh sb="14" eb="15">
      <t>ゴウ</t>
    </rPh>
    <phoneticPr fontId="4"/>
  </si>
  <si>
    <t>健康増進法第30条第1項、第2項</t>
    <rPh sb="0" eb="5">
      <t>ケ</t>
    </rPh>
    <rPh sb="5" eb="6">
      <t>ダイ</t>
    </rPh>
    <rPh sb="8" eb="9">
      <t>ジョウ</t>
    </rPh>
    <rPh sb="9" eb="10">
      <t>ダイ</t>
    </rPh>
    <rPh sb="11" eb="12">
      <t>コウ</t>
    </rPh>
    <rPh sb="13" eb="14">
      <t>ダイ</t>
    </rPh>
    <rPh sb="15" eb="16">
      <t>コウ</t>
    </rPh>
    <phoneticPr fontId="4"/>
  </si>
  <si>
    <r>
      <rPr>
        <b/>
        <u/>
        <sz val="10"/>
        <rFont val="ＭＳ Ｐ明朝"/>
        <family val="1"/>
        <charset val="128"/>
      </rPr>
      <t>※既設事業所は前年度の状況、新設事業所は本年度の状況</t>
    </r>
    <r>
      <rPr>
        <u/>
        <sz val="10"/>
        <rFont val="ＭＳ Ｐ明朝"/>
        <family val="1"/>
        <charset val="128"/>
      </rPr>
      <t>について、該当する内容を全てチェックすること。</t>
    </r>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10"/>
  </si>
  <si>
    <t>保育所保育指針第1章3(4)イ(ｱ)</t>
    <rPh sb="0" eb="2">
      <t>ホイク</t>
    </rPh>
    <rPh sb="2" eb="3">
      <t>ショ</t>
    </rPh>
    <rPh sb="3" eb="5">
      <t>ホイク</t>
    </rPh>
    <rPh sb="5" eb="7">
      <t>シシン</t>
    </rPh>
    <rPh sb="7" eb="8">
      <t>ダイ</t>
    </rPh>
    <rPh sb="9" eb="10">
      <t>ショウ</t>
    </rPh>
    <phoneticPr fontId="4"/>
  </si>
  <si>
    <t>保育所保育指針第1章3(4)ア(ｱ)、</t>
    <rPh sb="0" eb="2">
      <t>ホイク</t>
    </rPh>
    <rPh sb="2" eb="3">
      <t>ショ</t>
    </rPh>
    <rPh sb="3" eb="5">
      <t>ホイク</t>
    </rPh>
    <rPh sb="5" eb="7">
      <t>シシン</t>
    </rPh>
    <rPh sb="7" eb="8">
      <t>ダイ</t>
    </rPh>
    <rPh sb="9" eb="10">
      <t>ショウ</t>
    </rPh>
    <phoneticPr fontId="4"/>
  </si>
  <si>
    <t>3　保育の計画及び評価
(4)　保育内容等の評価
 イ　保育所の自己評価
 (ｱ) 保育所は、保育の質の向上を図るため、保育の計画の展開や保育士等の自己評価を踏まえ、
　　 当該保育所の保育の内容等について、自ら評価を行い、その結果を公表するよう
　　 努めなければならない。　</t>
    <phoneticPr fontId="4"/>
  </si>
  <si>
    <t>3　保育の計画及び評価
(4)　保育内容等の評価
 ア　保育士等の自己評価
 (ｱ) 保育士等は、保育の計画や保育の記録を通して、自らの保育実践を振り返り、
　　 自己評価することを通して、その専門性の向上や保育実践の改善に努めなければならない。　</t>
    <phoneticPr fontId="4"/>
  </si>
  <si>
    <t>保育所における自己評価ガイドライン（2020 年改訂版）（2020 年（令和2）年3月厚生労働省）</t>
    <rPh sb="43" eb="48">
      <t>コウセイ</t>
    </rPh>
    <phoneticPr fontId="4"/>
  </si>
  <si>
    <t>○月●日</t>
    <rPh sb="1" eb="2">
      <t>ガツ</t>
    </rPh>
    <rPh sb="3" eb="4">
      <t>ニチ</t>
    </rPh>
    <phoneticPr fontId="4"/>
  </si>
  <si>
    <t>No.</t>
    <phoneticPr fontId="4"/>
  </si>
  <si>
    <t>シフト</t>
    <phoneticPr fontId="4"/>
  </si>
  <si>
    <t>F</t>
    <phoneticPr fontId="4"/>
  </si>
  <si>
    <t>休憩時間</t>
    <rPh sb="0" eb="2">
      <t>キュウケイ</t>
    </rPh>
    <rPh sb="2" eb="4">
      <t>ジカン</t>
    </rPh>
    <phoneticPr fontId="4"/>
  </si>
  <si>
    <t>ｼﾌﾄ</t>
    <phoneticPr fontId="4"/>
  </si>
  <si>
    <t>出勤</t>
    <rPh sb="0" eb="2">
      <t>シュッキン</t>
    </rPh>
    <phoneticPr fontId="4"/>
  </si>
  <si>
    <t>退勤</t>
    <rPh sb="0" eb="2">
      <t>タイキン</t>
    </rPh>
    <phoneticPr fontId="4"/>
  </si>
  <si>
    <t>実働</t>
    <rPh sb="0" eb="2">
      <t>ジツドウ</t>
    </rPh>
    <phoneticPr fontId="4"/>
  </si>
  <si>
    <t>例</t>
    <rPh sb="0" eb="1">
      <t>レイ</t>
    </rPh>
    <phoneticPr fontId="10"/>
  </si>
  <si>
    <t>例</t>
    <rPh sb="0" eb="1">
      <t>レイ</t>
    </rPh>
    <phoneticPr fontId="4"/>
  </si>
  <si>
    <t>■</t>
  </si>
  <si>
    <t>既存資料の添付でも可としますが、当組合で確認ができない場合は、転記を依頼することがあります。</t>
    <rPh sb="0" eb="2">
      <t>キソン</t>
    </rPh>
    <rPh sb="2" eb="4">
      <t>シリョウ</t>
    </rPh>
    <rPh sb="5" eb="7">
      <t>テンプ</t>
    </rPh>
    <rPh sb="9" eb="10">
      <t>カ</t>
    </rPh>
    <rPh sb="16" eb="19">
      <t>トウクミアイ</t>
    </rPh>
    <rPh sb="20" eb="22">
      <t>カクニン</t>
    </rPh>
    <rPh sb="27" eb="29">
      <t>バアイ</t>
    </rPh>
    <rPh sb="31" eb="33">
      <t>テンキ</t>
    </rPh>
    <rPh sb="34" eb="36">
      <t>イライ</t>
    </rPh>
    <phoneticPr fontId="4"/>
  </si>
  <si>
    <t>職員の勤務割り振り表  （監査調書提出月の勤務割り振り表を記入すること。）</t>
    <phoneticPr fontId="10"/>
  </si>
  <si>
    <t>規程等の名称：</t>
    <rPh sb="2" eb="3">
      <t>トウ</t>
    </rPh>
    <phoneticPr fontId="4"/>
  </si>
  <si>
    <t>利用乳幼児の卒園後の受け入れ支援</t>
    <rPh sb="0" eb="2">
      <t>リヨウ</t>
    </rPh>
    <rPh sb="2" eb="5">
      <t>ニュウヨウジ</t>
    </rPh>
    <rPh sb="6" eb="9">
      <t>ソツエンゴ</t>
    </rPh>
    <rPh sb="10" eb="11">
      <t>ウ</t>
    </rPh>
    <rPh sb="12" eb="13">
      <t>イ</t>
    </rPh>
    <rPh sb="14" eb="16">
      <t>シエン</t>
    </rPh>
    <phoneticPr fontId="4"/>
  </si>
  <si>
    <t>労働基準法施行規則第5条（抜粋）</t>
    <rPh sb="13" eb="15">
      <t>バッスイ</t>
    </rPh>
    <phoneticPr fontId="10"/>
  </si>
  <si>
    <t>労働基準法第65条、第67条、第68条
産前…本人請求により6週間(多胎の場
　　　　 合は14週間）
産後…8週間（但し、本人請求と医師が
　　　　 認めた場合は6週間経過後から
         就業可）
乳児の母…1日2回､少なくとも30分の
　　　　　　　育児時間</t>
    <rPh sb="5" eb="6">
      <t>ダイ</t>
    </rPh>
    <rPh sb="8" eb="9">
      <t>ジョウ</t>
    </rPh>
    <rPh sb="10" eb="11">
      <t>ダイ</t>
    </rPh>
    <rPh sb="15" eb="16">
      <t>ダイ</t>
    </rPh>
    <rPh sb="18" eb="19">
      <t>ジョウ</t>
    </rPh>
    <rPh sb="23" eb="25">
      <t>ホンニン</t>
    </rPh>
    <rPh sb="25" eb="27">
      <t>セイキュウ</t>
    </rPh>
    <rPh sb="59" eb="60">
      <t>タダ</t>
    </rPh>
    <rPh sb="62" eb="64">
      <t>ホンニン</t>
    </rPh>
    <rPh sb="64" eb="66">
      <t>セイキュウ</t>
    </rPh>
    <rPh sb="67" eb="69">
      <t>イシ</t>
    </rPh>
    <rPh sb="76" eb="77">
      <t>ミト</t>
    </rPh>
    <rPh sb="79" eb="81">
      <t>バアイ</t>
    </rPh>
    <rPh sb="83" eb="85">
      <t>シュウカン</t>
    </rPh>
    <rPh sb="85" eb="88">
      <t>ケイカゴ</t>
    </rPh>
    <rPh sb="100" eb="102">
      <t>シュウギョウ</t>
    </rPh>
    <rPh sb="102" eb="103">
      <t>カ</t>
    </rPh>
    <rPh sb="105" eb="106">
      <t>ニュウ</t>
    </rPh>
    <rPh sb="115" eb="116">
      <t>スク</t>
    </rPh>
    <phoneticPr fontId="10"/>
  </si>
  <si>
    <r>
      <rPr>
        <b/>
        <sz val="9"/>
        <rFont val="ＭＳ Ｐゴシック"/>
        <family val="3"/>
        <charset val="128"/>
      </rPr>
      <t>（期別）</t>
    </r>
    <r>
      <rPr>
        <sz val="9"/>
        <rFont val="ＭＳ Ｐ明朝"/>
        <family val="1"/>
        <charset val="128"/>
      </rPr>
      <t>子どもの発達や生活の節目に配慮し、例えば1年間をいくつかの期に区分した上で、それぞれの時期にふさわしい保育の内容について作成する指導案</t>
    </r>
    <rPh sb="1" eb="2">
      <t>キ</t>
    </rPh>
    <rPh sb="2" eb="3">
      <t>ベツ</t>
    </rPh>
    <rPh sb="68" eb="71">
      <t>シドウアン</t>
    </rPh>
    <phoneticPr fontId="4"/>
  </si>
  <si>
    <t>調理を行う施設は、連携施設又は同一の法人若しくは関連法人が運営する小規模保育事業等を行う事業所等となっているか。</t>
    <rPh sb="13" eb="14">
      <t>マタ</t>
    </rPh>
    <rPh sb="20" eb="21">
      <t>モ</t>
    </rPh>
    <rPh sb="24" eb="26">
      <t>カンレン</t>
    </rPh>
    <rPh sb="26" eb="28">
      <t>ホウジン</t>
    </rPh>
    <rPh sb="33" eb="40">
      <t>ショウキボホイクジギョウ</t>
    </rPh>
    <rPh sb="40" eb="41">
      <t>トウ</t>
    </rPh>
    <rPh sb="42" eb="43">
      <t>オコナ</t>
    </rPh>
    <rPh sb="44" eb="47">
      <t>ジギョウショ</t>
    </rPh>
    <rPh sb="47" eb="48">
      <t>トウ</t>
    </rPh>
    <phoneticPr fontId="4"/>
  </si>
  <si>
    <r>
      <rPr>
        <sz val="9"/>
        <rFont val="ＭＳ Ｐゴシック"/>
        <family val="3"/>
        <charset val="128"/>
      </rPr>
      <t>　</t>
    </r>
    <r>
      <rPr>
        <sz val="9"/>
        <rFont val="ＭＳ Ｐ明朝"/>
        <family val="1"/>
        <charset val="128"/>
      </rPr>
      <t>学校、</t>
    </r>
    <r>
      <rPr>
        <b/>
        <sz val="9"/>
        <rFont val="ＭＳ Ｐ明朝"/>
        <family val="1"/>
        <charset val="128"/>
      </rPr>
      <t>児童福祉施設</t>
    </r>
    <r>
      <rPr>
        <sz val="9"/>
        <rFont val="ＭＳ Ｐ明朝"/>
        <family val="1"/>
        <charset val="128"/>
      </rPr>
      <t>、病院、都道府県警察、婦人相談所、教育委員会、配偶者暴力相談支援センターその他児童の福祉に業務上関係のある団体及び学校の教職員、</t>
    </r>
    <r>
      <rPr>
        <b/>
        <sz val="9"/>
        <rFont val="ＭＳ Ｐ明朝"/>
        <family val="1"/>
        <charset val="128"/>
      </rPr>
      <t>児童福祉施設の職員</t>
    </r>
    <r>
      <rPr>
        <sz val="9"/>
        <rFont val="ＭＳ Ｐ明朝"/>
        <family val="1"/>
        <charset val="128"/>
      </rPr>
      <t>、医師、歯科医師、保健師、助産師、看護師、弁護士、警察官、婦人相談員その他児童の福祉に職務上関係のある者は、</t>
    </r>
    <r>
      <rPr>
        <b/>
        <sz val="9"/>
        <rFont val="ＭＳ Ｐ明朝"/>
        <family val="1"/>
        <charset val="128"/>
      </rPr>
      <t>児童虐待を発見しやすい立場にあることを自覚し、児童虐待の早期発見に努めなければならない。</t>
    </r>
    <r>
      <rPr>
        <sz val="9"/>
        <rFont val="ＭＳ Ｐ明朝"/>
        <family val="1"/>
        <charset val="128"/>
      </rPr>
      <t xml:space="preserve">
２　前項に規定する者は、児童虐待の予防その他の児童虐待の防止並びに児童虐待を受けた児童の保護及び自立の支援に関する国及び地方公共団体の施策に協力するよう努めなければならない。
３　第1項に規定する者は、正当な理由がなく、その職務に関して知り得た児童虐待を受けたと思われる児童に関する秘密を漏らしてはならない。
４　前項の規定その他の守秘義務に関する法律の規定は、第2項の規定による国及び地方公共団体の施策に協力するように努める義務の遵守を妨げるものと解釈してはならない。
５　学校及び児童福祉施設は、児童及び保護者に対して、児童虐待の防止のための教育又は啓発に努めなければならない。</t>
    </r>
    <phoneticPr fontId="10"/>
  </si>
  <si>
    <t>保護者付き添いが原則であるが、常時、保護者以外の者が登降園に付き添っている児童がいる場合に理由を把握しているか。</t>
    <phoneticPr fontId="4"/>
  </si>
  <si>
    <t>保護者以外の者が迎えに来た場合に、その都度保護者に確認しているか。</t>
    <rPh sb="11" eb="12">
      <t>キ</t>
    </rPh>
    <phoneticPr fontId="4"/>
  </si>
  <si>
    <t>地域との協力体制はあるか。</t>
    <phoneticPr fontId="4"/>
  </si>
  <si>
    <t>Ｄ.</t>
    <phoneticPr fontId="10"/>
  </si>
  <si>
    <t>年齢別配置基準保育士数：</t>
    <rPh sb="0" eb="3">
      <t>ネンレイベツ</t>
    </rPh>
    <rPh sb="3" eb="7">
      <t>ハイチキジュン</t>
    </rPh>
    <rPh sb="7" eb="10">
      <t>ホイクシ</t>
    </rPh>
    <rPh sb="10" eb="11">
      <t>スウ</t>
    </rPh>
    <phoneticPr fontId="4"/>
  </si>
  <si>
    <t>常勤換算保育士数：</t>
    <rPh sb="4" eb="7">
      <t>ホイクシ</t>
    </rPh>
    <rPh sb="7" eb="8">
      <t>スウ</t>
    </rPh>
    <phoneticPr fontId="4"/>
  </si>
  <si>
    <t>保育従事者現員数：</t>
    <rPh sb="0" eb="2">
      <t>ホイク</t>
    </rPh>
    <rPh sb="2" eb="5">
      <t>ジュウジシャ</t>
    </rPh>
    <rPh sb="5" eb="7">
      <t>ゲンイン</t>
    </rPh>
    <rPh sb="7" eb="8">
      <t>カズ</t>
    </rPh>
    <phoneticPr fontId="4"/>
  </si>
  <si>
    <t>E.</t>
    <phoneticPr fontId="10"/>
  </si>
  <si>
    <t>対象職員名</t>
    <phoneticPr fontId="4"/>
  </si>
  <si>
    <t>栄養管理加算（</t>
    <rPh sb="0" eb="2">
      <t>エイヨウ</t>
    </rPh>
    <rPh sb="2" eb="4">
      <t>カンリ</t>
    </rPh>
    <rPh sb="4" eb="6">
      <t>カサン</t>
    </rPh>
    <phoneticPr fontId="4"/>
  </si>
  <si>
    <t>入所</t>
    <rPh sb="0" eb="2">
      <t>ニュウショ</t>
    </rPh>
    <phoneticPr fontId="10"/>
  </si>
  <si>
    <t>一時</t>
    <rPh sb="0" eb="2">
      <t>イチジ</t>
    </rPh>
    <phoneticPr fontId="10"/>
  </si>
  <si>
    <t>土曜日</t>
    <rPh sb="0" eb="3">
      <t>ドヨウビ</t>
    </rPh>
    <phoneticPr fontId="4"/>
  </si>
  <si>
    <t>平　日</t>
    <rPh sb="0" eb="1">
      <t>ヒラ</t>
    </rPh>
    <rPh sb="2" eb="3">
      <t>ヒ</t>
    </rPh>
    <phoneticPr fontId="4"/>
  </si>
  <si>
    <t>判定</t>
    <rPh sb="0" eb="2">
      <t>ハンテイ</t>
    </rPh>
    <phoneticPr fontId="4"/>
  </si>
  <si>
    <t>昇給の有無</t>
    <rPh sb="0" eb="2">
      <t>ショウキュウ</t>
    </rPh>
    <rPh sb="3" eb="5">
      <t>ウム</t>
    </rPh>
    <phoneticPr fontId="4"/>
  </si>
  <si>
    <t>退職手当の有無</t>
    <rPh sb="0" eb="4">
      <t>タイショクテアテ</t>
    </rPh>
    <rPh sb="5" eb="7">
      <t>ウム</t>
    </rPh>
    <phoneticPr fontId="4"/>
  </si>
  <si>
    <t>賞与の有無</t>
    <rPh sb="0" eb="2">
      <t>ショウヨ</t>
    </rPh>
    <rPh sb="3" eb="5">
      <t>ウム</t>
    </rPh>
    <phoneticPr fontId="4"/>
  </si>
  <si>
    <t>短時間・有期雇用労働者の雇用の管理の改善等に関する相談窓口</t>
    <rPh sb="0" eb="3">
      <t>タンジカン</t>
    </rPh>
    <rPh sb="4" eb="11">
      <t>ユウキコヨウ</t>
    </rPh>
    <rPh sb="12" eb="14">
      <t>コヨウ</t>
    </rPh>
    <rPh sb="15" eb="17">
      <t>カンリ</t>
    </rPh>
    <rPh sb="18" eb="20">
      <t>カイゼン</t>
    </rPh>
    <rPh sb="20" eb="21">
      <t>トウ</t>
    </rPh>
    <rPh sb="22" eb="23">
      <t>カン</t>
    </rPh>
    <rPh sb="25" eb="29">
      <t>ソウダンマド</t>
    </rPh>
    <phoneticPr fontId="4"/>
  </si>
  <si>
    <t>「いる」場合の内容（該当するものを全てチェックすること）</t>
    <rPh sb="4" eb="6">
      <t>バアイ</t>
    </rPh>
    <rPh sb="7" eb="9">
      <t>ナイヨウ</t>
    </rPh>
    <rPh sb="10" eb="12">
      <t>ガイトウ</t>
    </rPh>
    <rPh sb="17" eb="18">
      <t>スベ</t>
    </rPh>
    <phoneticPr fontId="4"/>
  </si>
  <si>
    <r>
      <t>（職員給食費､親睦会費､財形貯蓄等の控除）代表者との書面による協定がある場合においては、賃金の一部を控除して支払うことができる。</t>
    </r>
    <r>
      <rPr>
        <u/>
        <sz val="9"/>
        <rFont val="ＭＳ Ｐ明朝"/>
        <family val="1"/>
        <charset val="128"/>
      </rPr>
      <t>24条協定は、労働基準監督署への提出は不要。</t>
    </r>
    <phoneticPr fontId="10"/>
  </si>
  <si>
    <t>出勤簿、タイムカード等を整備し、適正に管理しているか。</t>
    <rPh sb="10" eb="11">
      <t>トウ</t>
    </rPh>
    <rPh sb="12" eb="14">
      <t>セイビ</t>
    </rPh>
    <phoneticPr fontId="4"/>
  </si>
  <si>
    <t xml:space="preserve">労働基準法第109条 </t>
    <rPh sb="5" eb="6">
      <t>ダイ</t>
    </rPh>
    <phoneticPr fontId="10"/>
  </si>
  <si>
    <t>改正労働基準法等に関するQ&amp;A(令和2年4月1日 厚生労働省労働基準局)Q2-1</t>
    <phoneticPr fontId="4"/>
  </si>
  <si>
    <t>出勤簿</t>
    <rPh sb="0" eb="3">
      <t>シュッキンボ</t>
    </rPh>
    <phoneticPr fontId="4"/>
  </si>
  <si>
    <t>　使用者は、労働者名簿、賃金台帳及び雇入れ、解雇、災害補償、賃金その他労働関係に関する重要な書類を5年間保存しなければならない。</t>
    <phoneticPr fontId="4"/>
  </si>
  <si>
    <t>労働基準法第107、109条</t>
    <rPh sb="0" eb="2">
      <t>ロウドウ</t>
    </rPh>
    <rPh sb="2" eb="5">
      <t>キジュンホウ</t>
    </rPh>
    <rPh sb="5" eb="6">
      <t>ダイ</t>
    </rPh>
    <rPh sb="13" eb="14">
      <t>ジョウ</t>
    </rPh>
    <phoneticPr fontId="10"/>
  </si>
  <si>
    <t>労働基準法第107条</t>
    <rPh sb="0" eb="2">
      <t>ロウドウ</t>
    </rPh>
    <rPh sb="2" eb="5">
      <t>キジュンホウ</t>
    </rPh>
    <rPh sb="5" eb="6">
      <t>ダイ</t>
    </rPh>
    <rPh sb="9" eb="10">
      <t>ジョウ</t>
    </rPh>
    <phoneticPr fontId="10"/>
  </si>
  <si>
    <t>　使用者は、各事業場ごとに労働者名簿を、各労働者（日日雇い入れられる者を除く。）について調製し、労働者の氏名、生年月日、履歴その他厚生労働省令で定める事項を記入しなければならない。
2　前項の規定により記入すべき事項に変更があつた場合においては、遅滞なく訂正しなければならない。</t>
    <phoneticPr fontId="4"/>
  </si>
  <si>
    <t>「いる」場合、整備している書類にチェックすること。</t>
    <rPh sb="4" eb="6">
      <t>バアイ</t>
    </rPh>
    <rPh sb="7" eb="9">
      <t>セイビ</t>
    </rPh>
    <rPh sb="13" eb="15">
      <t>ショルイ</t>
    </rPh>
    <phoneticPr fontId="4"/>
  </si>
  <si>
    <t>「いる」場合、明示している項目にチェックすること。</t>
    <rPh sb="4" eb="6">
      <t>バアイ</t>
    </rPh>
    <rPh sb="7" eb="9">
      <t>メイジ</t>
    </rPh>
    <rPh sb="13" eb="15">
      <t>コウモク</t>
    </rPh>
    <phoneticPr fontId="4"/>
  </si>
  <si>
    <t>時間外勤務命令簿を整備していない場合、どのように管理しているか。</t>
    <rPh sb="16" eb="18">
      <t>バアイ</t>
    </rPh>
    <rPh sb="24" eb="26">
      <t>カンリ</t>
    </rPh>
    <phoneticPr fontId="4"/>
  </si>
  <si>
    <t>労働基準法等の女性保護規定及び育児・介護休業法の適用状況について</t>
    <rPh sb="13" eb="14">
      <t>オヨ</t>
    </rPh>
    <phoneticPr fontId="4"/>
  </si>
  <si>
    <t>産前・産後休暇、育児時間又は生理休暇等を適正に付与しているか。</t>
    <rPh sb="12" eb="13">
      <t>マタ</t>
    </rPh>
    <rPh sb="14" eb="18">
      <t>セイリ</t>
    </rPh>
    <rPh sb="18" eb="19">
      <t>トウ</t>
    </rPh>
    <phoneticPr fontId="4"/>
  </si>
  <si>
    <t>労働安全衛生法第66条の8の3</t>
    <rPh sb="0" eb="7">
      <t>ロウドウアンゼン</t>
    </rPh>
    <rPh sb="7" eb="8">
      <t>ダイ</t>
    </rPh>
    <phoneticPr fontId="4"/>
  </si>
  <si>
    <t>労働安全衛生規則第52条の7の3</t>
    <rPh sb="0" eb="8">
      <t>ロウドウアンゼン</t>
    </rPh>
    <phoneticPr fontId="4"/>
  </si>
  <si>
    <t>運営調書No.2、No.3(4)で記入した職員数と整合性を持たせること。</t>
    <rPh sb="0" eb="2">
      <t>ウンエイ</t>
    </rPh>
    <rPh sb="2" eb="4">
      <t>チョウショ</t>
    </rPh>
    <rPh sb="17" eb="19">
      <t>キニュウ</t>
    </rPh>
    <rPh sb="21" eb="24">
      <t>ショクインスウ</t>
    </rPh>
    <rPh sb="25" eb="28">
      <t>セイゴウセイ</t>
    </rPh>
    <rPh sb="29" eb="30">
      <t>モ</t>
    </rPh>
    <phoneticPr fontId="4"/>
  </si>
  <si>
    <t>正規職員</t>
  </si>
  <si>
    <t>R3/4/1～正規職員</t>
    <rPh sb="7" eb="9">
      <t>セイキ</t>
    </rPh>
    <rPh sb="9" eb="11">
      <t>ショクイン</t>
    </rPh>
    <phoneticPr fontId="4"/>
  </si>
  <si>
    <t>教保　春子</t>
    <phoneticPr fontId="4"/>
  </si>
  <si>
    <t>退職</t>
  </si>
  <si>
    <t>中部　教子</t>
    <phoneticPr fontId="4"/>
  </si>
  <si>
    <t>R3</t>
    <phoneticPr fontId="4"/>
  </si>
  <si>
    <t>介護休</t>
  </si>
  <si>
    <t>家族の介護のため</t>
    <rPh sb="0" eb="2">
      <t>カゾク</t>
    </rPh>
    <rPh sb="3" eb="5">
      <t>カイゴ</t>
    </rPh>
    <phoneticPr fontId="4"/>
  </si>
  <si>
    <t>1300</t>
    <phoneticPr fontId="4"/>
  </si>
  <si>
    <t>1400</t>
    <phoneticPr fontId="4"/>
  </si>
  <si>
    <t>R4</t>
    <phoneticPr fontId="4"/>
  </si>
  <si>
    <t>2-6</t>
    <phoneticPr fontId="4"/>
  </si>
  <si>
    <r>
      <t>別表</t>
    </r>
    <r>
      <rPr>
        <b/>
        <sz val="11"/>
        <rFont val="ＭＳ Ｐ明朝"/>
        <family val="1"/>
        <charset val="128"/>
      </rPr>
      <t>1</t>
    </r>
    <phoneticPr fontId="10"/>
  </si>
  <si>
    <t>参加
人数</t>
    <rPh sb="0" eb="2">
      <t>サンカ</t>
    </rPh>
    <rPh sb="3" eb="5">
      <t>ニンズウ</t>
    </rPh>
    <phoneticPr fontId="4"/>
  </si>
  <si>
    <t>受講者</t>
    <rPh sb="0" eb="3">
      <t>ジュコウシャ</t>
    </rPh>
    <phoneticPr fontId="4"/>
  </si>
  <si>
    <t>職種・氏名</t>
    <rPh sb="0" eb="2">
      <t>ショクシュ</t>
    </rPh>
    <rPh sb="3" eb="5">
      <t>シメイ</t>
    </rPh>
    <phoneticPr fontId="4"/>
  </si>
  <si>
    <t>研　　修　　内　　容
（①研修名　　　　　②主催　　　　③内容）</t>
    <phoneticPr fontId="4"/>
  </si>
  <si>
    <t>職員の賞与は、規程に基づき支給しているか。</t>
    <phoneticPr fontId="10"/>
  </si>
  <si>
    <t>正規職員</t>
    <rPh sb="0" eb="4">
      <t>セイキショクイン</t>
    </rPh>
    <phoneticPr fontId="4"/>
  </si>
  <si>
    <t>非正規職員</t>
    <rPh sb="0" eb="5">
      <t>ヒセイキショクイン</t>
    </rPh>
    <phoneticPr fontId="4"/>
  </si>
  <si>
    <t>短時間労働者及び有期雇用労働者の雇用管理の改善等に関する法律第8～10条</t>
    <rPh sb="0" eb="3">
      <t>タンジカン</t>
    </rPh>
    <rPh sb="3" eb="6">
      <t>ロウドウシャ</t>
    </rPh>
    <rPh sb="6" eb="7">
      <t>オヨ</t>
    </rPh>
    <rPh sb="8" eb="10">
      <t>ユウキ</t>
    </rPh>
    <rPh sb="10" eb="12">
      <t>コヨウ</t>
    </rPh>
    <rPh sb="12" eb="15">
      <t>ロウドウシャ</t>
    </rPh>
    <rPh sb="16" eb="18">
      <t>コヨウ</t>
    </rPh>
    <rPh sb="18" eb="20">
      <t>カンリ</t>
    </rPh>
    <rPh sb="21" eb="23">
      <t>カイゼン</t>
    </rPh>
    <rPh sb="23" eb="24">
      <t>トウ</t>
    </rPh>
    <rPh sb="25" eb="26">
      <t>カン</t>
    </rPh>
    <rPh sb="28" eb="30">
      <t>ホウリツ</t>
    </rPh>
    <rPh sb="30" eb="31">
      <t>ダイ</t>
    </rPh>
    <rPh sb="35" eb="36">
      <t>ジョウ</t>
    </rPh>
    <phoneticPr fontId="10"/>
  </si>
  <si>
    <t>障害児保育加算の対象児はいるか。</t>
    <rPh sb="0" eb="3">
      <t>ショウガイジ</t>
    </rPh>
    <rPh sb="3" eb="5">
      <t>ホイク</t>
    </rPh>
    <rPh sb="5" eb="7">
      <t>カサン</t>
    </rPh>
    <rPh sb="8" eb="10">
      <t>タイショウ</t>
    </rPh>
    <rPh sb="10" eb="11">
      <t>ジ</t>
    </rPh>
    <phoneticPr fontId="4"/>
  </si>
  <si>
    <t>人数</t>
    <rPh sb="0" eb="2">
      <t>ニンズウ</t>
    </rPh>
    <phoneticPr fontId="4"/>
  </si>
  <si>
    <t>人</t>
    <rPh sb="0" eb="1">
      <t>ニン</t>
    </rPh>
    <phoneticPr fontId="4"/>
  </si>
  <si>
    <t>家庭や関係機関と連携した支援のための個別の計画を作成しているか。</t>
    <rPh sb="3" eb="7">
      <t>カンケイキカン</t>
    </rPh>
    <rPh sb="8" eb="10">
      <t>レンケイ</t>
    </rPh>
    <rPh sb="12" eb="14">
      <t>シエン</t>
    </rPh>
    <rPh sb="18" eb="20">
      <t>コベツ</t>
    </rPh>
    <rPh sb="21" eb="23">
      <t>ケイカク</t>
    </rPh>
    <rPh sb="24" eb="26">
      <t>サクセイ</t>
    </rPh>
    <phoneticPr fontId="4"/>
  </si>
  <si>
    <t>回発行 ・</t>
    <rPh sb="0" eb="1">
      <t>カイ</t>
    </rPh>
    <rPh sb="1" eb="3">
      <t>ハッコウ</t>
    </rPh>
    <phoneticPr fontId="4"/>
  </si>
  <si>
    <t>大量調理マニュアル Ⅱ-5-(4)-⑪</t>
    <rPh sb="0" eb="4">
      <t>タイリョウチョウリ</t>
    </rPh>
    <phoneticPr fontId="4"/>
  </si>
  <si>
    <t>「保育所における食事の提供ガイドライン」（平成24年3月厚生労働省）第4章2</t>
    <rPh sb="1" eb="4">
      <t>ホイクショ</t>
    </rPh>
    <rPh sb="8" eb="10">
      <t>ショクジ</t>
    </rPh>
    <rPh sb="11" eb="13">
      <t>テイキョウ</t>
    </rPh>
    <rPh sb="21" eb="23">
      <t>ヘイセイ</t>
    </rPh>
    <rPh sb="25" eb="26">
      <t>ネン</t>
    </rPh>
    <rPh sb="27" eb="28">
      <t>ガツ</t>
    </rPh>
    <rPh sb="28" eb="33">
      <t>コウセイ</t>
    </rPh>
    <rPh sb="34" eb="35">
      <t>ダイ</t>
    </rPh>
    <rPh sb="36" eb="37">
      <t>ショウ</t>
    </rPh>
    <phoneticPr fontId="4"/>
  </si>
  <si>
    <t>学校保健安全法施行規則第6条</t>
    <rPh sb="11" eb="12">
      <t>ダイ</t>
    </rPh>
    <rPh sb="13" eb="14">
      <t>ジョウ</t>
    </rPh>
    <phoneticPr fontId="4"/>
  </si>
  <si>
    <t>学校保健安全法施行規則第5条但し書き</t>
    <rPh sb="0" eb="2">
      <t>ガッコウ</t>
    </rPh>
    <rPh sb="2" eb="4">
      <t>ホケン</t>
    </rPh>
    <rPh sb="4" eb="6">
      <t>アンゼン</t>
    </rPh>
    <rPh sb="6" eb="7">
      <t>ホウ</t>
    </rPh>
    <rPh sb="7" eb="9">
      <t>シコウ</t>
    </rPh>
    <rPh sb="9" eb="11">
      <t>キソク</t>
    </rPh>
    <rPh sb="11" eb="12">
      <t>ダイ</t>
    </rPh>
    <rPh sb="13" eb="14">
      <t>ジョウ</t>
    </rPh>
    <rPh sb="14" eb="15">
      <t>タダ</t>
    </rPh>
    <rPh sb="16" eb="17">
      <t>ガ</t>
    </rPh>
    <phoneticPr fontId="10"/>
  </si>
  <si>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10"/>
  </si>
  <si>
    <t>管理方法（消毒方法、保管方法等）を記入すること。</t>
    <rPh sb="5" eb="9">
      <t>ショウドクホウホウ</t>
    </rPh>
    <rPh sb="10" eb="14">
      <t>ホカンホウホウ</t>
    </rPh>
    <rPh sb="14" eb="15">
      <t>トウ</t>
    </rPh>
    <rPh sb="17" eb="23">
      <t>キニュウ</t>
    </rPh>
    <phoneticPr fontId="4"/>
  </si>
  <si>
    <t>「いる」場合、対応策について記入すること。</t>
    <rPh sb="14" eb="20">
      <t>キ</t>
    </rPh>
    <phoneticPr fontId="4"/>
  </si>
  <si>
    <t>）・</t>
    <phoneticPr fontId="4"/>
  </si>
  <si>
    <t>新設事業所は本年度実施分について記入すること。</t>
    <rPh sb="0" eb="2">
      <t>シンセツ</t>
    </rPh>
    <rPh sb="2" eb="5">
      <t>ジギョウショ</t>
    </rPh>
    <rPh sb="6" eb="9">
      <t>ホンネンド</t>
    </rPh>
    <rPh sb="9" eb="11">
      <t>ジッシ</t>
    </rPh>
    <rPh sb="11" eb="12">
      <t>ブン</t>
    </rPh>
    <rPh sb="16" eb="22">
      <t>キニュ</t>
    </rPh>
    <phoneticPr fontId="4"/>
  </si>
  <si>
    <t>「いる」場合、職員間の情報共有方法について記入すること。</t>
    <rPh sb="4" eb="6">
      <t>バアイ</t>
    </rPh>
    <rPh sb="7" eb="9">
      <t>ショクイン</t>
    </rPh>
    <rPh sb="9" eb="10">
      <t>アイダ</t>
    </rPh>
    <rPh sb="11" eb="15">
      <t>ジョウホウキョウユウ</t>
    </rPh>
    <rPh sb="15" eb="17">
      <t>ホウホウ</t>
    </rPh>
    <rPh sb="21" eb="27">
      <t>キ</t>
    </rPh>
    <phoneticPr fontId="4"/>
  </si>
  <si>
    <t>ヒヤリハットに関する記録は、整備しているか。</t>
    <rPh sb="7" eb="8">
      <t>カン</t>
    </rPh>
    <rPh sb="10" eb="12">
      <t>キロク</t>
    </rPh>
    <rPh sb="14" eb="16">
      <t>セイビ</t>
    </rPh>
    <phoneticPr fontId="4"/>
  </si>
  <si>
    <t>児童の事故発生の状況</t>
    <phoneticPr fontId="4"/>
  </si>
  <si>
    <t>児童　・</t>
    <rPh sb="0" eb="2">
      <t>ジドウ</t>
    </rPh>
    <phoneticPr fontId="4"/>
  </si>
  <si>
    <t>生産物（食事）　・</t>
    <rPh sb="0" eb="3">
      <t>セイサンブツ</t>
    </rPh>
    <rPh sb="4" eb="6">
      <t>ショクジ</t>
    </rPh>
    <phoneticPr fontId="4"/>
  </si>
  <si>
    <t>労働基準法第108条</t>
    <rPh sb="0" eb="2">
      <t>ロウドウ</t>
    </rPh>
    <rPh sb="2" eb="4">
      <t>キジュン</t>
    </rPh>
    <rPh sb="4" eb="5">
      <t>ホウ</t>
    </rPh>
    <rPh sb="5" eb="6">
      <t>ダイ</t>
    </rPh>
    <rPh sb="9" eb="10">
      <t>ジョウ</t>
    </rPh>
    <phoneticPr fontId="4"/>
  </si>
  <si>
    <t>労働基準法第109条</t>
    <rPh sb="0" eb="2">
      <t>ロウドウ</t>
    </rPh>
    <rPh sb="2" eb="4">
      <t>キジュン</t>
    </rPh>
    <rPh sb="4" eb="5">
      <t>ホウ</t>
    </rPh>
    <rPh sb="5" eb="6">
      <t>ダイ</t>
    </rPh>
    <rPh sb="9" eb="10">
      <t>ジョウ</t>
    </rPh>
    <phoneticPr fontId="4"/>
  </si>
  <si>
    <t>→選択箇所</t>
    <rPh sb="1" eb="3">
      <t>センタク</t>
    </rPh>
    <rPh sb="3" eb="5">
      <t>カショ</t>
    </rPh>
    <phoneticPr fontId="4"/>
  </si>
  <si>
    <t>→入力箇所　　　○</t>
    <rPh sb="1" eb="3">
      <t>ニュウリョク</t>
    </rPh>
    <rPh sb="3" eb="5">
      <t>カショ</t>
    </rPh>
    <phoneticPr fontId="4"/>
  </si>
  <si>
    <t>作成に係る留意事項について</t>
    <phoneticPr fontId="4"/>
  </si>
  <si>
    <t>特記事項の表記について</t>
    <rPh sb="0" eb="2">
      <t>トッキ</t>
    </rPh>
    <rPh sb="2" eb="4">
      <t>ジコウ</t>
    </rPh>
    <rPh sb="5" eb="7">
      <t>ヒョウキ</t>
    </rPh>
    <phoneticPr fontId="4"/>
  </si>
  <si>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ヅキ</t>
    </rPh>
    <rPh sb="23" eb="25">
      <t>ショニチ</t>
    </rPh>
    <rPh sb="25" eb="27">
      <t>ジテン</t>
    </rPh>
    <rPh sb="28" eb="30">
      <t>キニュウ</t>
    </rPh>
    <phoneticPr fontId="4"/>
  </si>
  <si>
    <t>→自動計算箇所（入力不要箇所）</t>
    <rPh sb="1" eb="3">
      <t>ジドウ</t>
    </rPh>
    <rPh sb="3" eb="5">
      <t>ケイサン</t>
    </rPh>
    <rPh sb="5" eb="7">
      <t>カショ</t>
    </rPh>
    <rPh sb="8" eb="10">
      <t>ニュウリョク</t>
    </rPh>
    <rPh sb="10" eb="12">
      <t>フヨウ</t>
    </rPh>
    <rPh sb="12" eb="14">
      <t>カショ</t>
    </rPh>
    <phoneticPr fontId="4"/>
  </si>
  <si>
    <t>　　　休職中（産休育休等）の非正規職員は、代替職員がいる場合は当該代替職員の雇用条件に</t>
  </si>
  <si>
    <t>　　　該当する欄に計上し、代替職員がいない場合は計上しない。</t>
  </si>
  <si>
    <t>看護師・保健師</t>
    <rPh sb="0" eb="3">
      <t>カンゴシ</t>
    </rPh>
    <rPh sb="4" eb="7">
      <t>ホケンシ</t>
    </rPh>
    <phoneticPr fontId="4"/>
  </si>
  <si>
    <t>准看護師</t>
    <rPh sb="0" eb="4">
      <t>ジュンカンゴシ</t>
    </rPh>
    <phoneticPr fontId="4"/>
  </si>
  <si>
    <t>　保育士</t>
    <rPh sb="1" eb="4">
      <t>ホイクシ</t>
    </rPh>
    <phoneticPr fontId="4"/>
  </si>
  <si>
    <t>判定表</t>
    <rPh sb="0" eb="2">
      <t>ハンテイ</t>
    </rPh>
    <rPh sb="2" eb="3">
      <t>ヒョウ</t>
    </rPh>
    <phoneticPr fontId="4"/>
  </si>
  <si>
    <t>※ 常勤職員所定労働時間の算出方法</t>
    <rPh sb="2" eb="6">
      <t>ジョウキンショクイン</t>
    </rPh>
    <rPh sb="6" eb="12">
      <t>ショテイロウドウジカン</t>
    </rPh>
    <rPh sb="13" eb="15">
      <t>サンシュツ</t>
    </rPh>
    <rPh sb="15" eb="17">
      <t>ホウホウ</t>
    </rPh>
    <phoneticPr fontId="4"/>
  </si>
  <si>
    <t>産休・育休、病休等で休職中の記入方法</t>
    <phoneticPr fontId="4"/>
  </si>
  <si>
    <t>正規職員の保育士</t>
    <rPh sb="0" eb="4">
      <t>セイキショクイン</t>
    </rPh>
    <rPh sb="5" eb="8">
      <t>ホイクシ</t>
    </rPh>
    <phoneticPr fontId="4"/>
  </si>
  <si>
    <t>代替職員がいない場合は、カウントしない。</t>
    <phoneticPr fontId="4"/>
  </si>
  <si>
    <t>代替職員がいる場合は、正規職員の欄にカウントし、「代替」に再掲表示する。</t>
    <phoneticPr fontId="4"/>
  </si>
  <si>
    <t>保育士以外の職の正規職員</t>
    <phoneticPr fontId="4"/>
  </si>
  <si>
    <t>(イ)</t>
    <phoneticPr fontId="4"/>
  </si>
  <si>
    <t>非正規職員</t>
    <phoneticPr fontId="4"/>
  </si>
  <si>
    <t>(ウ)</t>
    <phoneticPr fontId="4"/>
  </si>
  <si>
    <t>エ</t>
    <phoneticPr fontId="4"/>
  </si>
  <si>
    <t>【印刷不要】</t>
    <rPh sb="1" eb="3">
      <t>インサツ</t>
    </rPh>
    <rPh sb="3" eb="5">
      <t>フヨウ</t>
    </rPh>
    <phoneticPr fontId="4"/>
  </si>
  <si>
    <t>「いない」場合、どのように勤怠管理を行っているか。</t>
    <rPh sb="5" eb="7">
      <t>バアイ</t>
    </rPh>
    <rPh sb="13" eb="17">
      <t>キンタイカンリ</t>
    </rPh>
    <rPh sb="18" eb="19">
      <t>オコナ</t>
    </rPh>
    <phoneticPr fontId="4"/>
  </si>
  <si>
    <t>前年度・本年度</t>
    <phoneticPr fontId="4"/>
  </si>
  <si>
    <r>
      <t xml:space="preserve">職員の異動等の状況について記入すること。 </t>
    </r>
    <r>
      <rPr>
        <b/>
        <sz val="10"/>
        <rFont val="ＭＳ Ｐ明朝"/>
        <family val="1"/>
        <charset val="128"/>
      </rPr>
      <t>※新設事業所は本年度分＜監査調書提出月前月まで＞</t>
    </r>
    <phoneticPr fontId="4"/>
  </si>
  <si>
    <t>処遇改善Ⅰ</t>
    <phoneticPr fontId="10"/>
  </si>
  <si>
    <t>処遇改善Ⅱ</t>
    <rPh sb="0" eb="4">
      <t>ショグウ</t>
    </rPh>
    <phoneticPr fontId="10"/>
  </si>
  <si>
    <t>扶養</t>
    <rPh sb="0" eb="2">
      <t>フヨウ</t>
    </rPh>
    <phoneticPr fontId="4"/>
  </si>
  <si>
    <t>通勤</t>
    <rPh sb="0" eb="2">
      <t>ツウキン</t>
    </rPh>
    <phoneticPr fontId="4"/>
  </si>
  <si>
    <t>時間外</t>
    <rPh sb="0" eb="3">
      <t>ジカンガイ</t>
    </rPh>
    <phoneticPr fontId="4"/>
  </si>
  <si>
    <t>場　 所</t>
    <rPh sb="0" eb="1">
      <t>バ</t>
    </rPh>
    <rPh sb="3" eb="4">
      <t>ショ</t>
    </rPh>
    <phoneticPr fontId="4"/>
  </si>
  <si>
    <t>場 　所</t>
    <rPh sb="0" eb="1">
      <t>バ</t>
    </rPh>
    <rPh sb="3" eb="4">
      <t>ショ</t>
    </rPh>
    <phoneticPr fontId="4"/>
  </si>
  <si>
    <t>「いない」場合、その理由を記入すること。</t>
    <phoneticPr fontId="4"/>
  </si>
  <si>
    <t>「『保育所におけるアレルギー対応ガイドライン』の改訂について」（平成31年4月25日子保発0425第2号）第Ⅰ部1</t>
    <rPh sb="2" eb="4">
      <t>ホイク</t>
    </rPh>
    <rPh sb="4" eb="5">
      <t>ショ</t>
    </rPh>
    <rPh sb="14" eb="16">
      <t>タイオウ</t>
    </rPh>
    <rPh sb="24" eb="26">
      <t>カイテイ</t>
    </rPh>
    <rPh sb="42" eb="43">
      <t>コ</t>
    </rPh>
    <rPh sb="53" eb="54">
      <t>ダイ</t>
    </rPh>
    <rPh sb="55" eb="56">
      <t>ブ</t>
    </rPh>
    <phoneticPr fontId="4"/>
  </si>
  <si>
    <t>「『保育所におけるアレルギー対応ガイドライン』の改訂について」（平成31年4月25日子保発0425第2号）第Ⅰ部1(3)</t>
    <phoneticPr fontId="4"/>
  </si>
  <si>
    <t>オ</t>
    <phoneticPr fontId="92"/>
  </si>
  <si>
    <t>非常勤とは、各事業所の就業規則等で定めた常勤職員（フルタイム労働者）以外の者をいう。</t>
    <phoneticPr fontId="92"/>
  </si>
  <si>
    <t>≦</t>
    <phoneticPr fontId="92"/>
  </si>
  <si>
    <t>D</t>
    <phoneticPr fontId="92"/>
  </si>
  <si>
    <t>C</t>
    <phoneticPr fontId="92"/>
  </si>
  <si>
    <t>基準配置保育士数</t>
    <rPh sb="0" eb="2">
      <t>キジュン</t>
    </rPh>
    <rPh sb="2" eb="4">
      <t>ハイチ</t>
    </rPh>
    <rPh sb="4" eb="7">
      <t>ホイクシ</t>
    </rPh>
    <rPh sb="7" eb="8">
      <t>スウ</t>
    </rPh>
    <phoneticPr fontId="10"/>
  </si>
  <si>
    <t xml:space="preserve">
合計
(C+D)</t>
    <rPh sb="1" eb="3">
      <t>ゴウケイ</t>
    </rPh>
    <phoneticPr fontId="4"/>
  </si>
  <si>
    <t>資格手当</t>
    <rPh sb="0" eb="2">
      <t>シカク</t>
    </rPh>
    <rPh sb="2" eb="4">
      <t>テアテ</t>
    </rPh>
    <phoneticPr fontId="4"/>
  </si>
  <si>
    <t>理事長の妻
学童兼務</t>
    <rPh sb="0" eb="3">
      <t>リジチョウ</t>
    </rPh>
    <rPh sb="4" eb="5">
      <t>ツマ</t>
    </rPh>
    <rPh sb="6" eb="8">
      <t>ガクドウ</t>
    </rPh>
    <rPh sb="8" eb="10">
      <t>ケンム</t>
    </rPh>
    <phoneticPr fontId="4"/>
  </si>
  <si>
    <t>R3/4/1職種変更、子育て支援員から保育士</t>
    <rPh sb="6" eb="10">
      <t>ショクシュヘンコウ</t>
    </rPh>
    <rPh sb="11" eb="13">
      <t>コソダ</t>
    </rPh>
    <rPh sb="14" eb="17">
      <t>シエンイン</t>
    </rPh>
    <rPh sb="19" eb="22">
      <t>ホイクシ</t>
    </rPh>
    <phoneticPr fontId="4"/>
  </si>
  <si>
    <t>R3/5/1中途採用</t>
    <rPh sb="6" eb="10">
      <t>チュウトサイヨウ</t>
    </rPh>
    <phoneticPr fontId="4"/>
  </si>
  <si>
    <t>R3/5/1 退職</t>
    <rPh sb="7" eb="9">
      <t>タイショク</t>
    </rPh>
    <phoneticPr fontId="4"/>
  </si>
  <si>
    <t>「いない」場合、その理由を記入すること。</t>
    <rPh sb="5" eb="7">
      <t>バアイ</t>
    </rPh>
    <rPh sb="10" eb="12">
      <t>リユウ</t>
    </rPh>
    <rPh sb="13" eb="15">
      <t>キニュウ</t>
    </rPh>
    <phoneticPr fontId="4"/>
  </si>
  <si>
    <t>障害のある子どもの保育について、他の子どもとの生活を通して共に成長できるよう、指導計画の中に位置づけているか。</t>
    <rPh sb="5" eb="6">
      <t>コ</t>
    </rPh>
    <rPh sb="9" eb="11">
      <t>ホイク</t>
    </rPh>
    <rPh sb="16" eb="17">
      <t>ホカ</t>
    </rPh>
    <rPh sb="18" eb="19">
      <t>コ</t>
    </rPh>
    <rPh sb="23" eb="25">
      <t>セイカツ</t>
    </rPh>
    <rPh sb="26" eb="27">
      <t>トオ</t>
    </rPh>
    <rPh sb="29" eb="30">
      <t>トモ</t>
    </rPh>
    <rPh sb="31" eb="33">
      <t>セイチョウ</t>
    </rPh>
    <rPh sb="39" eb="43">
      <t>シドウケイカク</t>
    </rPh>
    <rPh sb="44" eb="45">
      <t>ナカ</t>
    </rPh>
    <rPh sb="46" eb="48">
      <t>イチ</t>
    </rPh>
    <phoneticPr fontId="4"/>
  </si>
  <si>
    <t>※3</t>
    <phoneticPr fontId="10"/>
  </si>
  <si>
    <t>建築基準法施行令第123条（避難階段及び特別避難階段の構造）第1項各号又は同条第3項各号</t>
    <rPh sb="12" eb="13">
      <t>ジョウ</t>
    </rPh>
    <rPh sb="30" eb="31">
      <t>ダイ</t>
    </rPh>
    <rPh sb="32" eb="33">
      <t>コウ</t>
    </rPh>
    <rPh sb="33" eb="35">
      <t>カクゴウ</t>
    </rPh>
    <rPh sb="35" eb="36">
      <t>マタ</t>
    </rPh>
    <rPh sb="37" eb="39">
      <t>ドウジョウ</t>
    </rPh>
    <rPh sb="39" eb="40">
      <t>ダイ</t>
    </rPh>
    <rPh sb="41" eb="42">
      <t>コウ</t>
    </rPh>
    <rPh sb="42" eb="44">
      <t>カクゴウ</t>
    </rPh>
    <phoneticPr fontId="10"/>
  </si>
  <si>
    <t>※4</t>
    <phoneticPr fontId="10"/>
  </si>
  <si>
    <t>建築基準法第2条第7号の2（準耐火構造）</t>
    <rPh sb="14" eb="19">
      <t>ジュンタイカコウ</t>
    </rPh>
    <phoneticPr fontId="4"/>
  </si>
  <si>
    <t>1歳(6)</t>
    <phoneticPr fontId="10"/>
  </si>
  <si>
    <t>2歳(6)</t>
    <rPh sb="1" eb="2">
      <t>サイ</t>
    </rPh>
    <phoneticPr fontId="10"/>
  </si>
  <si>
    <t>3歳(20)</t>
    <phoneticPr fontId="10"/>
  </si>
  <si>
    <t>4歳(30)</t>
    <phoneticPr fontId="10"/>
  </si>
  <si>
    <t>5歳(30)</t>
    <rPh sb="1" eb="2">
      <t>サイ</t>
    </rPh>
    <phoneticPr fontId="10"/>
  </si>
  <si>
    <t>特定教育・保育条例（準用）の条
→特定教育・保育条例（会計の区分）の条</t>
    <rPh sb="0" eb="2">
      <t>トクテイ</t>
    </rPh>
    <rPh sb="2" eb="4">
      <t>キョウイク</t>
    </rPh>
    <rPh sb="5" eb="7">
      <t>ホイク</t>
    </rPh>
    <rPh sb="7" eb="9">
      <t>ジョウレイ</t>
    </rPh>
    <rPh sb="10" eb="12">
      <t>ジュンヨウ</t>
    </rPh>
    <rPh sb="14" eb="15">
      <t>ジョウ</t>
    </rPh>
    <rPh sb="17" eb="21">
      <t>トクテイキョウイク</t>
    </rPh>
    <rPh sb="22" eb="26">
      <t>ホイクジョウレイ</t>
    </rPh>
    <rPh sb="27" eb="29">
      <t>カイケイ</t>
    </rPh>
    <rPh sb="30" eb="32">
      <t>クブン</t>
    </rPh>
    <rPh sb="34" eb="35">
      <t>ジョウ</t>
    </rPh>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</si>
  <si>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rPh sb="0" eb="2">
      <t>コソダ</t>
    </rPh>
    <rPh sb="3" eb="6">
      <t>シエンイン</t>
    </rPh>
    <rPh sb="6" eb="7">
      <t>トウ</t>
    </rPh>
    <rPh sb="68" eb="69">
      <t>マタ</t>
    </rPh>
    <rPh sb="70" eb="73">
      <t>ホイクシ</t>
    </rPh>
    <rPh sb="74" eb="76">
      <t>ドウトウ</t>
    </rPh>
    <rPh sb="77" eb="79">
      <t>チシキ</t>
    </rPh>
    <rPh sb="79" eb="80">
      <t>オヨ</t>
    </rPh>
    <rPh sb="81" eb="83">
      <t>ケイケン</t>
    </rPh>
    <rPh sb="84" eb="85">
      <t>ユウ</t>
    </rPh>
    <phoneticPr fontId="4"/>
  </si>
  <si>
    <t>準拠している会計基準にチェックすること。</t>
    <rPh sb="8" eb="10">
      <t>キジュン</t>
    </rPh>
    <phoneticPr fontId="4"/>
  </si>
  <si>
    <t>子育て支援員等</t>
    <rPh sb="6" eb="7">
      <t>トウ</t>
    </rPh>
    <phoneticPr fontId="4"/>
  </si>
  <si>
    <t>基準配置保育士数算定表に監査調書提出月の児童現員数を本年度4月1日前日現在の年齢ごとに入力すること。</t>
    <rPh sb="18" eb="19">
      <t>ヅキ</t>
    </rPh>
    <rPh sb="20" eb="22">
      <t>ジドウ</t>
    </rPh>
    <rPh sb="22" eb="24">
      <t>ゲンイン</t>
    </rPh>
    <rPh sb="24" eb="25">
      <t>スウ</t>
    </rPh>
    <rPh sb="28" eb="29">
      <t>ド</t>
    </rPh>
    <rPh sb="38" eb="40">
      <t>ネンレイ</t>
    </rPh>
    <rPh sb="43" eb="45">
      <t>ニュウリョク</t>
    </rPh>
    <phoneticPr fontId="4"/>
  </si>
  <si>
    <t>労働者名簿</t>
    <phoneticPr fontId="4"/>
  </si>
  <si>
    <t>〈賞与支給状況〉　</t>
    <phoneticPr fontId="10"/>
  </si>
  <si>
    <t>※支給額又は支給日数を記入すること。</t>
    <phoneticPr fontId="4"/>
  </si>
  <si>
    <t>前年度分</t>
    <phoneticPr fontId="4"/>
  </si>
  <si>
    <t>諸　手　当　支　給　状　況　　
（本年度4月分又は採用月における諸手当）</t>
    <phoneticPr fontId="4"/>
  </si>
  <si>
    <t>監査日時点で加入している賠償責任保険（傷害保険）の写しを添付すること。（対象児童数、補償内容のわかるもの）</t>
    <phoneticPr fontId="4"/>
  </si>
  <si>
    <t>職名</t>
    <rPh sb="0" eb="2">
      <t>ショクメイ</t>
    </rPh>
    <phoneticPr fontId="4"/>
  </si>
  <si>
    <t>子ども・子育て支援法（平成24年法律第65号）</t>
    <rPh sb="0" eb="1">
      <t>コ</t>
    </rPh>
    <rPh sb="4" eb="6">
      <t>コソダ</t>
    </rPh>
    <rPh sb="7" eb="10">
      <t>シエンホウ</t>
    </rPh>
    <rPh sb="11" eb="13">
      <t>ヘイセイ</t>
    </rPh>
    <rPh sb="15" eb="16">
      <t>ネン</t>
    </rPh>
    <rPh sb="16" eb="18">
      <t>ホウリツ</t>
    </rPh>
    <rPh sb="18" eb="19">
      <t>ダイ</t>
    </rPh>
    <rPh sb="21" eb="22">
      <t>ゴウ</t>
    </rPh>
    <phoneticPr fontId="4"/>
  </si>
  <si>
    <t>子ども・子育て支援法施行規則（平成26年内閣府令第44号）</t>
    <rPh sb="10" eb="14">
      <t>セコウキ</t>
    </rPh>
    <rPh sb="20" eb="23">
      <t>ナイカクフ</t>
    </rPh>
    <rPh sb="23" eb="24">
      <t>レイ</t>
    </rPh>
    <phoneticPr fontId="4"/>
  </si>
  <si>
    <t>大量調理施設衛生管理マニュアル（平成29年6月16日生食発0616第1号改正現在別添）</t>
    <rPh sb="36" eb="38">
      <t>カイセイ</t>
    </rPh>
    <rPh sb="38" eb="40">
      <t>ゲンザイ</t>
    </rPh>
    <phoneticPr fontId="4"/>
  </si>
  <si>
    <t>年度当初</t>
    <rPh sb="0" eb="2">
      <t>ネンド</t>
    </rPh>
    <rPh sb="2" eb="4">
      <t>トウショ</t>
    </rPh>
    <phoneticPr fontId="4"/>
  </si>
  <si>
    <t>構造設備は、家庭的保育条例を満たしているか｡</t>
    <rPh sb="6" eb="11">
      <t>カテイテキホイク</t>
    </rPh>
    <rPh sb="11" eb="13">
      <t>ジョウレイ</t>
    </rPh>
    <phoneticPr fontId="4"/>
  </si>
  <si>
    <t>家庭的保育条例に定める他の設備等を有しているか。</t>
    <rPh sb="0" eb="7">
      <t>カテイ</t>
    </rPh>
    <rPh sb="15" eb="16">
      <t>トウ</t>
    </rPh>
    <phoneticPr fontId="4"/>
  </si>
  <si>
    <t>その他（保育補助者・事務員等）</t>
    <rPh sb="2" eb="3">
      <t>タ</t>
    </rPh>
    <rPh sb="4" eb="9">
      <t>ホイクホジョシャ</t>
    </rPh>
    <rPh sb="10" eb="13">
      <t>ジムイン</t>
    </rPh>
    <rPh sb="13" eb="14">
      <t>トウ</t>
    </rPh>
    <phoneticPr fontId="4"/>
  </si>
  <si>
    <t>必要職員数（A≦DかつB≦C )を満たしているか。</t>
    <phoneticPr fontId="4"/>
  </si>
  <si>
    <t>＜(2)①のE　常勤換算値算出方法＞</t>
    <rPh sb="8" eb="10">
      <t>ジョウキン</t>
    </rPh>
    <rPh sb="10" eb="12">
      <t>カンサン</t>
    </rPh>
    <rPh sb="12" eb="13">
      <t>アタイ</t>
    </rPh>
    <rPh sb="13" eb="15">
      <t>サンシュツ</t>
    </rPh>
    <rPh sb="15" eb="17">
      <t>ホウホウ</t>
    </rPh>
    <phoneticPr fontId="10"/>
  </si>
  <si>
    <t>常勤換算値
＝「(1)の表「保育士（教諭含む）」及び「(再)保育士カウント」の1か月の労働時間数（雇用契約による）の合計」÷「各事業所の就業規則等で定めた常勤職員（フルタイム労働者）の1か月の所定労働時間数」（小数点以下の端数処理は行わない）</t>
    <phoneticPr fontId="4"/>
  </si>
  <si>
    <t>職員数を記入すること。(※No.11～No.12(別表1～別表2)の人数と一致すること。)</t>
    <phoneticPr fontId="4"/>
  </si>
  <si>
    <t>⑤</t>
    <phoneticPr fontId="4"/>
  </si>
  <si>
    <t>＜「いる」場合＞　※児童の年齢は、本年度4月1日の前日現在</t>
    <rPh sb="5" eb="7">
      <t>バアイ</t>
    </rPh>
    <phoneticPr fontId="10"/>
  </si>
  <si>
    <t>(ｴ)</t>
    <phoneticPr fontId="4"/>
  </si>
  <si>
    <t>クラス編成の状況（※No.11～No.12（別表1～2）の人数、氏名と整合性を持たせること。）</t>
    <phoneticPr fontId="4"/>
  </si>
  <si>
    <r>
      <t>「児童数」欄の児童年齢は本年度4月1日前日現在。</t>
    </r>
    <r>
      <rPr>
        <b/>
        <u/>
        <sz val="9"/>
        <rFont val="ＭＳ Ｐ明朝"/>
        <family val="1"/>
        <charset val="128"/>
      </rPr>
      <t>障害児数を（　）に再掲すること。</t>
    </r>
    <rPh sb="1" eb="4">
      <t>ジドウスウ</t>
    </rPh>
    <rPh sb="5" eb="6">
      <t>ラン</t>
    </rPh>
    <rPh sb="7" eb="9">
      <t>ジドウ</t>
    </rPh>
    <rPh sb="9" eb="11">
      <t>ネンレイ</t>
    </rPh>
    <rPh sb="12" eb="14">
      <t>ホンネン</t>
    </rPh>
    <rPh sb="14" eb="15">
      <t>ド</t>
    </rPh>
    <rPh sb="16" eb="17">
      <t>ツキ</t>
    </rPh>
    <rPh sb="18" eb="19">
      <t>ニチ</t>
    </rPh>
    <rPh sb="19" eb="21">
      <t>ゼンジツ</t>
    </rPh>
    <rPh sb="21" eb="23">
      <t>ゲンザイ</t>
    </rPh>
    <rPh sb="24" eb="27">
      <t>ショウガイジ</t>
    </rPh>
    <rPh sb="27" eb="28">
      <t>スウ</t>
    </rPh>
    <rPh sb="33" eb="35">
      <t>サイケイ</t>
    </rPh>
    <phoneticPr fontId="4"/>
  </si>
  <si>
    <t>入所 ： 入所児童数　　　　</t>
    <rPh sb="0" eb="2">
      <t>ニュウショ</t>
    </rPh>
    <rPh sb="5" eb="7">
      <t>ニュウショ</t>
    </rPh>
    <phoneticPr fontId="4"/>
  </si>
  <si>
    <t>一時 ： 一時預かり事業の児童数（自主事業を含む）</t>
    <rPh sb="0" eb="2">
      <t>イチジ</t>
    </rPh>
    <phoneticPr fontId="4"/>
  </si>
  <si>
    <t>入所 ： 入所児童数　　　　　</t>
    <rPh sb="0" eb="2">
      <t>ニュウショ</t>
    </rPh>
    <rPh sb="5" eb="7">
      <t>ニュウショ</t>
    </rPh>
    <phoneticPr fontId="4"/>
  </si>
  <si>
    <t>→施設の設備、職員数が定員を超えて入所した児童数に照らし、家庭的保育条例等を満たしていること。ただし、直接契約した児童の受け入れは、定員の範囲内であること。</t>
    <rPh sb="29" eb="36">
      <t>カテイ</t>
    </rPh>
    <rPh sb="38" eb="39">
      <t>ミ</t>
    </rPh>
    <rPh sb="51" eb="53">
      <t>チョクセツ</t>
    </rPh>
    <rPh sb="58" eb="59">
      <t>ドウ</t>
    </rPh>
    <rPh sb="60" eb="61">
      <t>ウ</t>
    </rPh>
    <rPh sb="62" eb="63">
      <t>イ</t>
    </rPh>
    <rPh sb="66" eb="68">
      <t>テイイン</t>
    </rPh>
    <rPh sb="69" eb="72">
      <t>ハンイナイ</t>
    </rPh>
    <phoneticPr fontId="10"/>
  </si>
  <si>
    <t>入所率について</t>
    <phoneticPr fontId="4"/>
  </si>
  <si>
    <t>開所時間</t>
    <rPh sb="0" eb="4">
      <t>カイショジカン</t>
    </rPh>
    <phoneticPr fontId="4"/>
  </si>
  <si>
    <t>施設運営管理関係、職員処遇関係</t>
    <rPh sb="2" eb="4">
      <t>ウンエイ</t>
    </rPh>
    <rPh sb="4" eb="6">
      <t>カンリ</t>
    </rPh>
    <rPh sb="6" eb="8">
      <t>カンケイ</t>
    </rPh>
    <rPh sb="9" eb="11">
      <t>ショクイン</t>
    </rPh>
    <rPh sb="11" eb="13">
      <t>ショグウ</t>
    </rPh>
    <rPh sb="13" eb="15">
      <t>カンケイ</t>
    </rPh>
    <phoneticPr fontId="10"/>
  </si>
  <si>
    <t>日曜日、祝日、年末年始以外に一斉休園（行事の振替休を含む）を実施しているか。（例：慰霊の日、年度末、新型コロナウイルス等）</t>
    <rPh sb="39" eb="40">
      <t>レイ</t>
    </rPh>
    <rPh sb="41" eb="43">
      <t>イレイ</t>
    </rPh>
    <rPh sb="44" eb="45">
      <t>ヒ</t>
    </rPh>
    <rPh sb="46" eb="49">
      <t>ネンド</t>
    </rPh>
    <rPh sb="50" eb="59">
      <t>シンガ</t>
    </rPh>
    <rPh sb="59" eb="60">
      <t>トウ</t>
    </rPh>
    <phoneticPr fontId="4"/>
  </si>
  <si>
    <t>実施状況について記入すること。</t>
    <rPh sb="8" eb="10">
      <t>キニュウ</t>
    </rPh>
    <phoneticPr fontId="4"/>
  </si>
  <si>
    <t>短時間及び有期雇用労働者に対しては、②に加え、以下の項目についても書面（雇用契約書等）で明示しているか。</t>
    <rPh sb="0" eb="3">
      <t>タンジカン</t>
    </rPh>
    <rPh sb="3" eb="4">
      <t>オヨ</t>
    </rPh>
    <rPh sb="5" eb="7">
      <t>ユウキ</t>
    </rPh>
    <rPh sb="7" eb="9">
      <t>コヨウ</t>
    </rPh>
    <rPh sb="9" eb="12">
      <t>ロウドウシャ</t>
    </rPh>
    <rPh sb="13" eb="14">
      <t>タイ</t>
    </rPh>
    <rPh sb="23" eb="25">
      <t>イカ</t>
    </rPh>
    <rPh sb="26" eb="28">
      <t>コウモク</t>
    </rPh>
    <phoneticPr fontId="10"/>
  </si>
  <si>
    <t xml:space="preserve"> 「いる」場合、どのような方法で与えているか。</t>
    <rPh sb="5" eb="7">
      <t>バアイ</t>
    </rPh>
    <phoneticPr fontId="10"/>
  </si>
  <si>
    <t>→労働時間が6時間を超え、8時間以下の場合は、少なくとも45分</t>
    <rPh sb="14" eb="16">
      <t>ジカン</t>
    </rPh>
    <rPh sb="16" eb="18">
      <t>イカ</t>
    </rPh>
    <rPh sb="23" eb="24">
      <t>スク</t>
    </rPh>
    <phoneticPr fontId="10"/>
  </si>
  <si>
    <t>短時間労働者及び有期雇用労働者の雇用管理の改善等に関する法律第6条、同法施行規則第2条第1項</t>
    <phoneticPr fontId="4"/>
  </si>
  <si>
    <t xml:space="preserve">短時間労働者及び有期雇用労働者の雇用管理の改善等に関する法律第6条、同法施行規則第2条第1項
</t>
    <rPh sb="6" eb="7">
      <t>オヨ</t>
    </rPh>
    <rPh sb="8" eb="10">
      <t>ユウキ</t>
    </rPh>
    <rPh sb="10" eb="12">
      <t>コヨウ</t>
    </rPh>
    <rPh sb="12" eb="15">
      <t>ロウドウシャ</t>
    </rPh>
    <rPh sb="34" eb="36">
      <t>ドウホウ</t>
    </rPh>
    <rPh sb="36" eb="38">
      <t>シコウ</t>
    </rPh>
    <rPh sb="38" eb="40">
      <t>キソク</t>
    </rPh>
    <rPh sb="40" eb="41">
      <t>ダイ</t>
    </rPh>
    <rPh sb="42" eb="43">
      <t>ジョウ</t>
    </rPh>
    <rPh sb="43" eb="44">
      <t>ダイ</t>
    </rPh>
    <rPh sb="45" eb="46">
      <t>コウ</t>
    </rPh>
    <phoneticPr fontId="10"/>
  </si>
  <si>
    <t>→短時間・有期雇用労働者を雇用する際、事業主は労働基準法第15条第1項及び同法施行規則第5条に規定する労働条件に加え、「昇給・退職手当・賞与の有無、短時間・有期雇用労働者の雇用管理の改善等に関する事項に係る相談窓口」を明示しなければならない。</t>
    <phoneticPr fontId="4"/>
  </si>
  <si>
    <t>36協定は、締結のみならず、所轄労働基準監督署への届出が効力発生要件とされている。</t>
    <phoneticPr fontId="4"/>
  </si>
  <si>
    <t>就業規則第</t>
    <rPh sb="0" eb="4">
      <t>シュウギョウキソク</t>
    </rPh>
    <rPh sb="4" eb="5">
      <t>ダイ</t>
    </rPh>
    <phoneticPr fontId="4"/>
  </si>
  <si>
    <t>条、定年満</t>
    <rPh sb="0" eb="1">
      <t>ジョウ</t>
    </rPh>
    <rPh sb="2" eb="4">
      <t>テイネン</t>
    </rPh>
    <rPh sb="4" eb="5">
      <t>マン</t>
    </rPh>
    <phoneticPr fontId="4"/>
  </si>
  <si>
    <t>歳</t>
    <rPh sb="0" eb="1">
      <t>サイ</t>
    </rPh>
    <phoneticPr fontId="4"/>
  </si>
  <si>
    <t>新設事業所については本年度分を記入すること。監査日以降に実施する場合は、予定を記入すること。</t>
    <rPh sb="15" eb="17">
      <t>キニュウ</t>
    </rPh>
    <rPh sb="22" eb="24">
      <t>カンサ</t>
    </rPh>
    <rPh sb="24" eb="25">
      <t>ビ</t>
    </rPh>
    <rPh sb="25" eb="27">
      <t>イコウ</t>
    </rPh>
    <rPh sb="28" eb="30">
      <t>ジッシ</t>
    </rPh>
    <rPh sb="32" eb="34">
      <t>バアイ</t>
    </rPh>
    <rPh sb="36" eb="38">
      <t>ヨテイ</t>
    </rPh>
    <rPh sb="39" eb="45">
      <t>キ</t>
    </rPh>
    <phoneticPr fontId="4"/>
  </si>
  <si>
    <t>職員処遇及び会計関係</t>
    <rPh sb="0" eb="1">
      <t>ショク</t>
    </rPh>
    <rPh sb="1" eb="2">
      <t>イン</t>
    </rPh>
    <rPh sb="2" eb="3">
      <t>ショ</t>
    </rPh>
    <rPh sb="3" eb="4">
      <t>グウ</t>
    </rPh>
    <rPh sb="4" eb="5">
      <t>オヨ</t>
    </rPh>
    <rPh sb="6" eb="8">
      <t>カイケイ</t>
    </rPh>
    <rPh sb="8" eb="9">
      <t>カン</t>
    </rPh>
    <rPh sb="9" eb="10">
      <t>カカリ</t>
    </rPh>
    <phoneticPr fontId="10"/>
  </si>
  <si>
    <r>
      <rPr>
        <u/>
        <sz val="10"/>
        <rFont val="ＭＳ Ｐ明朝"/>
        <family val="1"/>
        <charset val="128"/>
      </rPr>
      <t>別表1～2（運営No.11～12）</t>
    </r>
    <r>
      <rPr>
        <sz val="10"/>
        <rFont val="ＭＳ Ｐ明朝"/>
        <family val="1"/>
        <charset val="128"/>
      </rPr>
      <t>に</t>
    </r>
    <r>
      <rPr>
        <b/>
        <u/>
        <sz val="10"/>
        <rFont val="ＭＳ Ｐ明朝"/>
        <family val="1"/>
        <charset val="128"/>
      </rPr>
      <t>本年度</t>
    </r>
    <r>
      <rPr>
        <sz val="10"/>
        <rFont val="ＭＳ Ｐ明朝"/>
        <family val="1"/>
        <charset val="128"/>
      </rPr>
      <t>の職員の状況を記入すること。</t>
    </r>
    <phoneticPr fontId="4"/>
  </si>
  <si>
    <t>産前・産後休暇、育児休業・介護休業・長期病休者等休職者　※赤字は記入例</t>
    <rPh sb="29" eb="31">
      <t>アカジ</t>
    </rPh>
    <rPh sb="32" eb="35">
      <t>キニュウレイ</t>
    </rPh>
    <phoneticPr fontId="4"/>
  </si>
  <si>
    <t>処遇改善Ⅲ</t>
    <rPh sb="0" eb="4">
      <t>ショグウ</t>
    </rPh>
    <phoneticPr fontId="10"/>
  </si>
  <si>
    <t>【処遇改善等加算の支給方法】</t>
    <rPh sb="1" eb="6">
      <t>ショグウカイ</t>
    </rPh>
    <rPh sb="6" eb="8">
      <t>カサン</t>
    </rPh>
    <rPh sb="9" eb="13">
      <t>シキュウホウホウ</t>
    </rPh>
    <phoneticPr fontId="10"/>
  </si>
  <si>
    <t>処遇改善等加算の支給方法についてチェックすること。</t>
    <rPh sb="0" eb="5">
      <t>ショグウ</t>
    </rPh>
    <rPh sb="5" eb="7">
      <t>カサン</t>
    </rPh>
    <rPh sb="8" eb="12">
      <t>シキュウホウホウ</t>
    </rPh>
    <phoneticPr fontId="4"/>
  </si>
  <si>
    <t>処遇改善等加算Ⅰ</t>
    <rPh sb="0" eb="5">
      <t>ショ</t>
    </rPh>
    <rPh sb="5" eb="7">
      <t>カサン</t>
    </rPh>
    <phoneticPr fontId="4"/>
  </si>
  <si>
    <t>処遇改善等加算Ⅱ</t>
    <rPh sb="0" eb="5">
      <t>ショ</t>
    </rPh>
    <rPh sb="5" eb="7">
      <t>カサン</t>
    </rPh>
    <phoneticPr fontId="4"/>
  </si>
  <si>
    <t>処遇改善等加算Ⅲ</t>
    <rPh sb="0" eb="5">
      <t>ショ</t>
    </rPh>
    <rPh sb="5" eb="7">
      <t>カサン</t>
    </rPh>
    <phoneticPr fontId="4"/>
  </si>
  <si>
    <t>地域子育て支援拠点事業</t>
    <rPh sb="0" eb="2">
      <t>チイキ</t>
    </rPh>
    <rPh sb="2" eb="4">
      <t>コソダ</t>
    </rPh>
    <rPh sb="5" eb="7">
      <t>シエン</t>
    </rPh>
    <rPh sb="7" eb="9">
      <t>キョテン</t>
    </rPh>
    <rPh sb="9" eb="11">
      <t>ジギョウ</t>
    </rPh>
    <phoneticPr fontId="4"/>
  </si>
  <si>
    <t>本俸（円）</t>
    <phoneticPr fontId="4"/>
  </si>
  <si>
    <t xml:space="preserve">正規職員の勤務状況及び給与支給状況 </t>
    <phoneticPr fontId="10"/>
  </si>
  <si>
    <t>市町村補助</t>
    <rPh sb="0" eb="3">
      <t>シチョウソン</t>
    </rPh>
    <rPh sb="3" eb="5">
      <t>ホジョ</t>
    </rPh>
    <phoneticPr fontId="4"/>
  </si>
  <si>
    <t>「子育て支援員（地域型保育コース）」とは国で定めた「基本研修」及び「専門研修」を修了し、「子育て支援員研修修了証書」の交付を受けたことにより、子育て支援員として保育に従事する上で必要な知識や技術等を修得したと認められる者をいう。</t>
    <rPh sb="1" eb="3">
      <t>コソダ</t>
    </rPh>
    <rPh sb="4" eb="6">
      <t>シエン</t>
    </rPh>
    <rPh sb="6" eb="7">
      <t>イン</t>
    </rPh>
    <rPh sb="8" eb="11">
      <t>チイキガタ</t>
    </rPh>
    <rPh sb="11" eb="13">
      <t>ホイク</t>
    </rPh>
    <rPh sb="20" eb="21">
      <t>クニ</t>
    </rPh>
    <rPh sb="22" eb="23">
      <t>サダ</t>
    </rPh>
    <rPh sb="26" eb="28">
      <t>キホン</t>
    </rPh>
    <rPh sb="28" eb="30">
      <t>ケンシュウ</t>
    </rPh>
    <rPh sb="31" eb="32">
      <t>オヨ</t>
    </rPh>
    <rPh sb="34" eb="36">
      <t>センモン</t>
    </rPh>
    <rPh sb="36" eb="38">
      <t>ケンシュウ</t>
    </rPh>
    <rPh sb="40" eb="42">
      <t>シュウリョウ</t>
    </rPh>
    <rPh sb="45" eb="47">
      <t>コソダ</t>
    </rPh>
    <rPh sb="48" eb="50">
      <t>シエン</t>
    </rPh>
    <rPh sb="50" eb="51">
      <t>イン</t>
    </rPh>
    <rPh sb="51" eb="53">
      <t>ケンシュウ</t>
    </rPh>
    <rPh sb="53" eb="55">
      <t>シュウリョウ</t>
    </rPh>
    <rPh sb="55" eb="57">
      <t>ショウショ</t>
    </rPh>
    <rPh sb="59" eb="61">
      <t>コウフ</t>
    </rPh>
    <rPh sb="62" eb="63">
      <t>ウ</t>
    </rPh>
    <rPh sb="71" eb="73">
      <t>コソダ</t>
    </rPh>
    <rPh sb="74" eb="76">
      <t>シエン</t>
    </rPh>
    <rPh sb="76" eb="77">
      <t>イン</t>
    </rPh>
    <rPh sb="80" eb="82">
      <t>ホイク</t>
    </rPh>
    <rPh sb="83" eb="85">
      <t>ジュウジ</t>
    </rPh>
    <rPh sb="87" eb="88">
      <t>ウエ</t>
    </rPh>
    <rPh sb="89" eb="91">
      <t>ヒツヨウ</t>
    </rPh>
    <rPh sb="92" eb="94">
      <t>チシキ</t>
    </rPh>
    <rPh sb="95" eb="97">
      <t>ギジュツ</t>
    </rPh>
    <rPh sb="97" eb="98">
      <t>トウ</t>
    </rPh>
    <rPh sb="99" eb="101">
      <t>シュウトク</t>
    </rPh>
    <rPh sb="104" eb="105">
      <t>ミト</t>
    </rPh>
    <rPh sb="109" eb="110">
      <t>モノ</t>
    </rPh>
    <phoneticPr fontId="10"/>
  </si>
  <si>
    <t>中広第二保育園と兼務</t>
    <rPh sb="0" eb="1">
      <t>ナカ</t>
    </rPh>
    <rPh sb="1" eb="2">
      <t>ヒロシ</t>
    </rPh>
    <rPh sb="2" eb="3">
      <t>ダイ</t>
    </rPh>
    <rPh sb="3" eb="4">
      <t>ニ</t>
    </rPh>
    <rPh sb="4" eb="7">
      <t>ホイクエン</t>
    </rPh>
    <rPh sb="8" eb="10">
      <t>ケンム</t>
    </rPh>
    <phoneticPr fontId="4"/>
  </si>
  <si>
    <t>正規職員に限定している場合は、その理由を記入すること。</t>
    <rPh sb="0" eb="2">
      <t>セイキ</t>
    </rPh>
    <rPh sb="20" eb="26">
      <t>キニュウ</t>
    </rPh>
    <phoneticPr fontId="4"/>
  </si>
  <si>
    <t>成果を職場内で共有する体制を作ること。</t>
    <rPh sb="7" eb="9">
      <t>キョウユウ</t>
    </rPh>
    <phoneticPr fontId="4"/>
  </si>
  <si>
    <t>非正規職員-常勤
各事業所の就業規則等で定めた常勤職員（フルタイム労働者）と同じ労働時間の者</t>
    <rPh sb="0" eb="1">
      <t>ヒ</t>
    </rPh>
    <rPh sb="1" eb="3">
      <t>セイキ</t>
    </rPh>
    <rPh sb="3" eb="5">
      <t>ショクイン</t>
    </rPh>
    <rPh sb="6" eb="8">
      <t>ジョウキン</t>
    </rPh>
    <rPh sb="9" eb="13">
      <t>カクジギョウショ</t>
    </rPh>
    <rPh sb="14" eb="16">
      <t>シュウギョウ</t>
    </rPh>
    <rPh sb="16" eb="18">
      <t>キソク</t>
    </rPh>
    <rPh sb="18" eb="19">
      <t>トウ</t>
    </rPh>
    <rPh sb="20" eb="21">
      <t>サダ</t>
    </rPh>
    <rPh sb="23" eb="25">
      <t>ジョウキン</t>
    </rPh>
    <rPh sb="25" eb="27">
      <t>ショクイン</t>
    </rPh>
    <rPh sb="33" eb="36">
      <t>ロウドウシャ</t>
    </rPh>
    <rPh sb="38" eb="39">
      <t>オナ</t>
    </rPh>
    <rPh sb="40" eb="42">
      <t>ロウドウ</t>
    </rPh>
    <rPh sb="42" eb="44">
      <t>ジカン</t>
    </rPh>
    <rPh sb="45" eb="46">
      <t>モノ</t>
    </rPh>
    <phoneticPr fontId="10"/>
  </si>
  <si>
    <t>非正規職員-非常勤
各事業所の就業規則等で定めた常勤職員（フルタイム労働者）以外の者</t>
    <rPh sb="0" eb="1">
      <t>ヒ</t>
    </rPh>
    <rPh sb="1" eb="3">
      <t>セイキ</t>
    </rPh>
    <rPh sb="3" eb="5">
      <t>ショクイン</t>
    </rPh>
    <rPh sb="6" eb="9">
      <t>ヒジョウキン</t>
    </rPh>
    <phoneticPr fontId="4"/>
  </si>
  <si>
    <t>関係機関との連携の具体的内容・方法について記入すること。</t>
    <rPh sb="21" eb="27">
      <t>キ</t>
    </rPh>
    <phoneticPr fontId="4"/>
  </si>
  <si>
    <t>児童処遇関係</t>
    <phoneticPr fontId="10"/>
  </si>
  <si>
    <t>事故防止等マニュアル</t>
    <rPh sb="0" eb="4">
      <t>ジコボウシ</t>
    </rPh>
    <rPh sb="4" eb="5">
      <t>トウ</t>
    </rPh>
    <phoneticPr fontId="4"/>
  </si>
  <si>
    <t>「いる」場合、縦割り保育（異年齢保育）の指導計画を作成 しているか。</t>
    <rPh sb="4" eb="6">
      <t>バアイ</t>
    </rPh>
    <phoneticPr fontId="4"/>
  </si>
  <si>
    <t>(火)</t>
  </si>
  <si>
    <t>早朝や延長保育時等の設定保育以外に一つの場所に集まり過ごす合同保育は除く。</t>
    <rPh sb="0" eb="2">
      <t>ソウチョウ</t>
    </rPh>
    <rPh sb="3" eb="7">
      <t>エンチョウホイク</t>
    </rPh>
    <rPh sb="7" eb="8">
      <t>ジ</t>
    </rPh>
    <rPh sb="8" eb="9">
      <t>トウ</t>
    </rPh>
    <rPh sb="10" eb="14">
      <t>セッテイホイク</t>
    </rPh>
    <rPh sb="14" eb="16">
      <t>イガイ</t>
    </rPh>
    <rPh sb="17" eb="18">
      <t>ヒト</t>
    </rPh>
    <rPh sb="20" eb="22">
      <t>バショ</t>
    </rPh>
    <rPh sb="23" eb="24">
      <t>アツ</t>
    </rPh>
    <rPh sb="26" eb="27">
      <t>ス</t>
    </rPh>
    <rPh sb="29" eb="31">
      <t>ゴウドウ</t>
    </rPh>
    <rPh sb="31" eb="33">
      <t>ホイク</t>
    </rPh>
    <rPh sb="34" eb="35">
      <t>ノゾ</t>
    </rPh>
    <phoneticPr fontId="4"/>
  </si>
  <si>
    <t>（チェック項目参考）</t>
    <rPh sb="5" eb="7">
      <t>コウモク</t>
    </rPh>
    <rPh sb="7" eb="9">
      <t>サンコウ</t>
    </rPh>
    <phoneticPr fontId="4"/>
  </si>
  <si>
    <t>大量調理マニュアル</t>
    <rPh sb="0" eb="4">
      <t>タイリョウ</t>
    </rPh>
    <phoneticPr fontId="4"/>
  </si>
  <si>
    <t>学校給食衛生管理基準（平成21年文部科学省告示第64号）</t>
    <rPh sb="0" eb="2">
      <t>ガッコウ</t>
    </rPh>
    <rPh sb="2" eb="4">
      <t>キュウショク</t>
    </rPh>
    <rPh sb="4" eb="6">
      <t>エイセイ</t>
    </rPh>
    <rPh sb="6" eb="8">
      <t>カンリ</t>
    </rPh>
    <rPh sb="8" eb="10">
      <t>キジュン</t>
    </rPh>
    <rPh sb="11" eb="13">
      <t>ヘイセイ</t>
    </rPh>
    <rPh sb="15" eb="16">
      <t>ネン</t>
    </rPh>
    <rPh sb="16" eb="21">
      <t>モンブカガクショウ</t>
    </rPh>
    <rPh sb="21" eb="23">
      <t>コクジ</t>
    </rPh>
    <rPh sb="23" eb="24">
      <t>ダイ</t>
    </rPh>
    <rPh sb="26" eb="27">
      <t>ゴウ</t>
    </rPh>
    <phoneticPr fontId="4"/>
  </si>
  <si>
    <t>マスクの着用</t>
    <rPh sb="4" eb="6">
      <t>チャクヨウ</t>
    </rPh>
    <phoneticPr fontId="4"/>
  </si>
  <si>
    <t>調理前後の塩素濃度の測定</t>
    <rPh sb="0" eb="2">
      <t>チョウリ</t>
    </rPh>
    <rPh sb="2" eb="4">
      <t>ゼンゴ</t>
    </rPh>
    <rPh sb="5" eb="9">
      <t>エンソノウド</t>
    </rPh>
    <rPh sb="10" eb="12">
      <t>ソクテイ</t>
    </rPh>
    <phoneticPr fontId="4"/>
  </si>
  <si>
    <t>＜温度の目安＞</t>
    <phoneticPr fontId="4"/>
  </si>
  <si>
    <t>・冷蔵庫：5℃以下</t>
    <phoneticPr fontId="4"/>
  </si>
  <si>
    <t>・冷凍庫：-20℃以下</t>
    <phoneticPr fontId="4"/>
  </si>
  <si>
    <t>検食記録の有無</t>
    <rPh sb="0" eb="1">
      <t>ケン</t>
    </rPh>
    <rPh sb="1" eb="2">
      <t>ショク</t>
    </rPh>
    <rPh sb="2" eb="4">
      <t>キロク</t>
    </rPh>
    <rPh sb="5" eb="7">
      <t>ウム</t>
    </rPh>
    <phoneticPr fontId="4"/>
  </si>
  <si>
    <t>おやつ</t>
    <phoneticPr fontId="4"/>
  </si>
  <si>
    <t>給食</t>
    <rPh sb="0" eb="2">
      <t>キュウショク</t>
    </rPh>
    <phoneticPr fontId="4"/>
  </si>
  <si>
    <t>冷凍庫の温度は、</t>
    <phoneticPr fontId="10"/>
  </si>
  <si>
    <t>保存対象は</t>
    <phoneticPr fontId="4"/>
  </si>
  <si>
    <t>保存期間は</t>
    <phoneticPr fontId="4"/>
  </si>
  <si>
    <t>保存温度は</t>
    <phoneticPr fontId="4"/>
  </si>
  <si>
    <t>2週間未満</t>
    <rPh sb="1" eb="3">
      <t>シュウカン</t>
    </rPh>
    <rPh sb="3" eb="5">
      <t>ミマン</t>
    </rPh>
    <phoneticPr fontId="4"/>
  </si>
  <si>
    <t>2週間以上</t>
    <rPh sb="1" eb="3">
      <t>シュウカン</t>
    </rPh>
    <rPh sb="3" eb="5">
      <t>イジョウ</t>
    </rPh>
    <phoneticPr fontId="4"/>
  </si>
  <si>
    <t xml:space="preserve">大量調理マニュアルⅡ-5-(3)
</t>
    <phoneticPr fontId="4"/>
  </si>
  <si>
    <t>→原材料及び調理済み食品（50ｇ程度）を-20℃以下で2週間以上保存すること。</t>
    <phoneticPr fontId="4"/>
  </si>
  <si>
    <t>児童の健康管理・安全管理</t>
    <rPh sb="0" eb="2">
      <t>ジドウ</t>
    </rPh>
    <rPh sb="3" eb="7">
      <t>ケンコウカンリ</t>
    </rPh>
    <rPh sb="8" eb="12">
      <t>アンゼンカンリ</t>
    </rPh>
    <phoneticPr fontId="10"/>
  </si>
  <si>
    <t>報酬額（円）
※年額又は月額</t>
    <rPh sb="0" eb="3">
      <t>ホウシュウガク</t>
    </rPh>
    <rPh sb="4" eb="5">
      <t>エン</t>
    </rPh>
    <rPh sb="8" eb="10">
      <t>ネンガク</t>
    </rPh>
    <rPh sb="10" eb="11">
      <t>マタ</t>
    </rPh>
    <rPh sb="12" eb="14">
      <t>ゲツガク</t>
    </rPh>
    <phoneticPr fontId="4"/>
  </si>
  <si>
    <t>「いる」場合の方法（費用負担含む。）を記入すること。</t>
    <rPh sb="4" eb="6">
      <t>バアイ</t>
    </rPh>
    <rPh sb="7" eb="9">
      <t>ホウホウ</t>
    </rPh>
    <rPh sb="10" eb="14">
      <t>ヒヨウフタン</t>
    </rPh>
    <rPh sb="14" eb="15">
      <t>フク</t>
    </rPh>
    <rPh sb="19" eb="25">
      <t>キ</t>
    </rPh>
    <phoneticPr fontId="4"/>
  </si>
  <si>
    <t>歯ブラシ、コップ、タオルなどを共有していないか。</t>
    <rPh sb="15" eb="17">
      <t>キョウユウ</t>
    </rPh>
    <phoneticPr fontId="4"/>
  </si>
  <si>
    <t>睡眠時呼吸チェック表の使用の有無</t>
    <phoneticPr fontId="4"/>
  </si>
  <si>
    <t>障害児を含め、入所児童に対する虐待やその心身に有害な影響を与える行為の防止及び発生時の対応に関する措置を講じているか。</t>
    <rPh sb="0" eb="3">
      <t>ショウガイジ</t>
    </rPh>
    <rPh sb="4" eb="5">
      <t>フク</t>
    </rPh>
    <rPh sb="7" eb="9">
      <t>ニュウショ</t>
    </rPh>
    <rPh sb="9" eb="11">
      <t>ジドウ</t>
    </rPh>
    <rPh sb="12" eb="13">
      <t>タイ</t>
    </rPh>
    <rPh sb="15" eb="17">
      <t>ギャクタイ</t>
    </rPh>
    <rPh sb="20" eb="22">
      <t>シンシン</t>
    </rPh>
    <rPh sb="23" eb="25">
      <t>ユウガイ</t>
    </rPh>
    <rPh sb="26" eb="28">
      <t>エイキョウ</t>
    </rPh>
    <rPh sb="29" eb="30">
      <t>アタ</t>
    </rPh>
    <rPh sb="32" eb="34">
      <t>コウイ</t>
    </rPh>
    <rPh sb="35" eb="37">
      <t>ボウシ</t>
    </rPh>
    <rPh sb="37" eb="38">
      <t>オヨ</t>
    </rPh>
    <rPh sb="39" eb="42">
      <t>ハッセイジ</t>
    </rPh>
    <rPh sb="43" eb="45">
      <t>タイオウ</t>
    </rPh>
    <rPh sb="46" eb="47">
      <t>カン</t>
    </rPh>
    <rPh sb="49" eb="51">
      <t>ソチ</t>
    </rPh>
    <rPh sb="52" eb="53">
      <t>コウ</t>
    </rPh>
    <phoneticPr fontId="4"/>
  </si>
  <si>
    <t xml:space="preserve"> （実施年月日：令和</t>
    <rPh sb="2" eb="4">
      <t>ジッシ</t>
    </rPh>
    <rPh sb="4" eb="7">
      <t>ネンガッピ</t>
    </rPh>
    <rPh sb="8" eb="10">
      <t>レイワ</t>
    </rPh>
    <phoneticPr fontId="4"/>
  </si>
  <si>
    <t>保育所等における虐待等に関する対応について（令和4年12月7日 厚生労働省子ども家庭局総務課少子化総合対策室 外）</t>
    <rPh sb="22" eb="24">
      <t>レイワ</t>
    </rPh>
    <rPh sb="25" eb="26">
      <t>ネン</t>
    </rPh>
    <rPh sb="28" eb="29">
      <t>ガツ</t>
    </rPh>
    <rPh sb="30" eb="31">
      <t>ニチ</t>
    </rPh>
    <rPh sb="32" eb="37">
      <t>コウセイロウドウショウ</t>
    </rPh>
    <rPh sb="37" eb="38">
      <t>コ</t>
    </rPh>
    <rPh sb="40" eb="42">
      <t>カテイ</t>
    </rPh>
    <rPh sb="42" eb="43">
      <t>キョク</t>
    </rPh>
    <rPh sb="43" eb="46">
      <t>ソウムカ</t>
    </rPh>
    <rPh sb="46" eb="49">
      <t>ショウシカ</t>
    </rPh>
    <rPh sb="49" eb="51">
      <t>ソウゴウ</t>
    </rPh>
    <rPh sb="51" eb="53">
      <t>タイサク</t>
    </rPh>
    <rPh sb="53" eb="54">
      <t>シツ</t>
    </rPh>
    <rPh sb="55" eb="56">
      <t>ソト</t>
    </rPh>
    <phoneticPr fontId="4"/>
  </si>
  <si>
    <t>月頃</t>
    <rPh sb="0" eb="2">
      <t>ガツゴロ</t>
    </rPh>
    <phoneticPr fontId="4"/>
  </si>
  <si>
    <t>「いる」場合、市町村との連携・協力体制を具体的に記入すること。</t>
    <rPh sb="7" eb="10">
      <t>シチョウソン</t>
    </rPh>
    <rPh sb="15" eb="17">
      <t>キョウリョク</t>
    </rPh>
    <phoneticPr fontId="4"/>
  </si>
  <si>
    <t>門扉等を常時施錠し、児童の飛び出し事故の防止に努めているか。</t>
    <rPh sb="10" eb="12">
      <t>ジドウ</t>
    </rPh>
    <phoneticPr fontId="4"/>
  </si>
  <si>
    <t>携帯電話等の連絡体制は整えているか。</t>
    <rPh sb="11" eb="12">
      <t>トトノ</t>
    </rPh>
    <phoneticPr fontId="4"/>
  </si>
  <si>
    <t>特定教育・保育条例（準用）の条
→特定教育・保育条例（事故発生の防止及び発生時の対応)の条第1～3項</t>
    <rPh sb="45" eb="46">
      <t>ダイ</t>
    </rPh>
    <rPh sb="49" eb="50">
      <t>コウ</t>
    </rPh>
    <phoneticPr fontId="4"/>
  </si>
  <si>
    <t>保育所等における安全計画の策定に関する留意事項等について（令和4年12月15日 厚生労働省子ども家庭局保育課）</t>
    <rPh sb="0" eb="3">
      <t>ホイクショ</t>
    </rPh>
    <rPh sb="3" eb="4">
      <t>トウ</t>
    </rPh>
    <rPh sb="8" eb="13">
      <t>アンゼンケイ</t>
    </rPh>
    <rPh sb="13" eb="15">
      <t>サクテイ</t>
    </rPh>
    <rPh sb="16" eb="17">
      <t>カン</t>
    </rPh>
    <rPh sb="19" eb="24">
      <t>リュウイジコウトウ</t>
    </rPh>
    <rPh sb="29" eb="31">
      <t>レイワ</t>
    </rPh>
    <rPh sb="32" eb="33">
      <t>ネン</t>
    </rPh>
    <rPh sb="35" eb="36">
      <t>ガツ</t>
    </rPh>
    <rPh sb="38" eb="39">
      <t>ニチ</t>
    </rPh>
    <rPh sb="40" eb="45">
      <t>コウセイ</t>
    </rPh>
    <rPh sb="45" eb="46">
      <t>コ</t>
    </rPh>
    <rPh sb="48" eb="51">
      <t>カテイキョク</t>
    </rPh>
    <rPh sb="51" eb="53">
      <t>ホイク</t>
    </rPh>
    <rPh sb="53" eb="54">
      <t>カ</t>
    </rPh>
    <phoneticPr fontId="4"/>
  </si>
  <si>
    <t>家庭的保育条例（虐待等の禁止）の条</t>
    <rPh sb="0" eb="2">
      <t>カテイ</t>
    </rPh>
    <rPh sb="2" eb="3">
      <t>テキ</t>
    </rPh>
    <rPh sb="3" eb="5">
      <t>ホイク</t>
    </rPh>
    <rPh sb="5" eb="7">
      <t>ジョウレイ</t>
    </rPh>
    <rPh sb="8" eb="10">
      <t>ギャクタイ</t>
    </rPh>
    <rPh sb="10" eb="11">
      <t>トウ</t>
    </rPh>
    <rPh sb="12" eb="14">
      <t>キンシ</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</si>
  <si>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</si>
  <si>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10"/>
  </si>
  <si>
    <t>　家庭的保育事業者等は、利用乳幼児の安全の確保を図るため、家庭的保育事業所等ごとに、当該家庭的保育事業所等の設備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以下この条において「安全計画」という。）を策定し、当該安全計画に従い必要な措置を講じなければならない。
2　家庭的保育事業者等は、職員に対し、安全計画について周知するとともに、前項の研修及び訓練を定期的に実施しなければならない。
3　家庭的保育事業者等は、利用乳幼児の安全の確保に関して保護者との連携が図られるよう、保護者に対し、安全計画に基づく取組の内容等について周知しなければならない。
4　家庭的保育事業者等は、定期的に安全計画の見直しを行い、必要に応じて安全計画の変更を行うものとする。</t>
    <phoneticPr fontId="4"/>
  </si>
  <si>
    <t>「安全計画」とは、家庭的保育事業所等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のことをいう。</t>
    <phoneticPr fontId="4"/>
  </si>
  <si>
    <t>職員に対し、安全計画について周知するとともに、研修及び訓練を定期的に実施しているか。</t>
    <phoneticPr fontId="4"/>
  </si>
  <si>
    <t>利用乳幼児の安全の確保を図るため、安全計画（※）を策定しているか。</t>
    <phoneticPr fontId="4"/>
  </si>
  <si>
    <t>保護者に対し、安全計画に基づく取組の内容等について周知しているか。</t>
    <phoneticPr fontId="4"/>
  </si>
  <si>
    <t>定期的に安全計画の見直しを行い、必要に応じて安全計画の変更を行っているか。</t>
    <phoneticPr fontId="4"/>
  </si>
  <si>
    <t>家庭的保育条例（自動車を運行する場合の所在の確認）</t>
    <phoneticPr fontId="4"/>
  </si>
  <si>
    <t>家庭的保育条例（自動車を運行する場合の所在の確認）</t>
    <rPh sb="0" eb="3">
      <t>カテイテキ</t>
    </rPh>
    <rPh sb="3" eb="5">
      <t>ホイク</t>
    </rPh>
    <rPh sb="5" eb="7">
      <t>ジョウレイ</t>
    </rPh>
    <rPh sb="8" eb="11">
      <t>ジドウシャ</t>
    </rPh>
    <rPh sb="12" eb="14">
      <t>ウンコウ</t>
    </rPh>
    <rPh sb="16" eb="18">
      <t>バアイ</t>
    </rPh>
    <rPh sb="19" eb="21">
      <t>ショザイ</t>
    </rPh>
    <rPh sb="22" eb="24">
      <t>カクニン</t>
    </rPh>
    <phoneticPr fontId="4"/>
  </si>
  <si>
    <t>　家庭的保育事業者等は、利用乳幼児の事業所外での活動、取組等のための移動その他の利用乳幼児の移動のために自動車を運行するときは、利用乳幼児の乗車及び降車の際に、点呼その他の利用乳幼児の所在を確実に把握することができる方法により、利用乳幼児の所在を確認しなければならない。
2　家庭的保育事業者等（居宅訪問型保育事業所を除く。）は、利用乳幼児の送迎を目的とした自動車（運転者席及びこれと並列の座席並びにこれらより一つ後方に備えられた前向きの座席以外の座席を有しないものその他利用の態様を勘案してこれと同程度に利用乳幼児の見落としのおそれが少ないと認められるものを除く。）を日常的に運行するときは、当該自動車にブザーその他の車内の利用乳幼児の見落としを防止する装置を備え、これを用いて前項に定める所在の確認（利用乳幼児の降車の際に限る。）を行わなければならない。</t>
    <phoneticPr fontId="4"/>
  </si>
  <si>
    <t>利用乳幼児の事業所外での活動等に際し自動車を運行するときは、乗車及び降車時に点呼等により利用乳幼児の所在を確認しているか。</t>
    <phoneticPr fontId="4"/>
  </si>
  <si>
    <t>利用乳幼児の送迎を目的とした自動車を日常的に運行するときは、見落としを防止する装置を備え、降車の際にはこれを用いて利用乳幼児の所在を確認しているか。</t>
    <phoneticPr fontId="4"/>
  </si>
  <si>
    <t>児童の健康管理・安全管理、非常災害対策の状況</t>
    <rPh sb="0" eb="2">
      <t>ジドウ</t>
    </rPh>
    <rPh sb="3" eb="5">
      <t>ケンコウ</t>
    </rPh>
    <rPh sb="5" eb="7">
      <t>カンリ</t>
    </rPh>
    <rPh sb="8" eb="10">
      <t>アンゼン</t>
    </rPh>
    <rPh sb="10" eb="12">
      <t>カンリ</t>
    </rPh>
    <phoneticPr fontId="10"/>
  </si>
  <si>
    <t>前年度の医療機関への受診・入院を要する程度の事故の発生状況（新設事業所は、監査調書提出月の前月まで）を記入すること。</t>
    <rPh sb="4" eb="6">
      <t>イリョウ</t>
    </rPh>
    <rPh sb="6" eb="8">
      <t>キカン</t>
    </rPh>
    <rPh sb="10" eb="12">
      <t>ジュシン</t>
    </rPh>
    <rPh sb="13" eb="15">
      <t>ニュウイン</t>
    </rPh>
    <rPh sb="16" eb="17">
      <t>ヨウ</t>
    </rPh>
    <rPh sb="19" eb="21">
      <t>テイド</t>
    </rPh>
    <rPh sb="22" eb="24">
      <t>ジコ</t>
    </rPh>
    <rPh sb="25" eb="27">
      <t>ハッセイ</t>
    </rPh>
    <rPh sb="51" eb="57">
      <t>キ</t>
    </rPh>
    <phoneticPr fontId="4"/>
  </si>
  <si>
    <t>児童の重大事故が発生した場合に、市町村担当課へ書面にて事故報告を行っているか。</t>
    <rPh sb="3" eb="5">
      <t>ジュウダイ</t>
    </rPh>
    <phoneticPr fontId="4"/>
  </si>
  <si>
    <t>所外活動の場所・移動方法などの安全確認は行っているか。</t>
    <rPh sb="0" eb="2">
      <t>ショガイ</t>
    </rPh>
    <rPh sb="2" eb="4">
      <t>カツドウ</t>
    </rPh>
    <rPh sb="5" eb="7">
      <t>バショ</t>
    </rPh>
    <rPh sb="8" eb="12">
      <t>イドウホウホウ</t>
    </rPh>
    <rPh sb="15" eb="19">
      <t>アンゼンカクニン</t>
    </rPh>
    <rPh sb="20" eb="21">
      <t>オコナ</t>
    </rPh>
    <phoneticPr fontId="4"/>
  </si>
  <si>
    <t>「保育所等の園外活動時等における園児の見落とし等の発生防止に向けた取組の徹底について」（令和4年4月11日 厚生労働省子ども家庭局総務課少子化総合対策室 外）</t>
    <rPh sb="1" eb="4">
      <t>ホイクショ</t>
    </rPh>
    <rPh sb="4" eb="5">
      <t>トウ</t>
    </rPh>
    <rPh sb="6" eb="8">
      <t>エンガイ</t>
    </rPh>
    <rPh sb="8" eb="10">
      <t>カツドウ</t>
    </rPh>
    <rPh sb="10" eb="11">
      <t>ジ</t>
    </rPh>
    <rPh sb="11" eb="12">
      <t>トウ</t>
    </rPh>
    <rPh sb="16" eb="18">
      <t>エンジ</t>
    </rPh>
    <rPh sb="19" eb="21">
      <t>ミオ</t>
    </rPh>
    <rPh sb="23" eb="24">
      <t>トウ</t>
    </rPh>
    <rPh sb="25" eb="27">
      <t>ハッセイ</t>
    </rPh>
    <rPh sb="27" eb="29">
      <t>ボウシ</t>
    </rPh>
    <rPh sb="30" eb="31">
      <t>ム</t>
    </rPh>
    <rPh sb="33" eb="35">
      <t>トリクミ</t>
    </rPh>
    <rPh sb="36" eb="38">
      <t>テッテイ</t>
    </rPh>
    <rPh sb="44" eb="46">
      <t>レイワ</t>
    </rPh>
    <rPh sb="47" eb="48">
      <t>ネン</t>
    </rPh>
    <rPh sb="49" eb="50">
      <t>ガツ</t>
    </rPh>
    <rPh sb="52" eb="53">
      <t>ニチ</t>
    </rPh>
    <rPh sb="77" eb="78">
      <t>ソト</t>
    </rPh>
    <phoneticPr fontId="4"/>
  </si>
  <si>
    <t>保育所保育指針第3章4(1)</t>
    <rPh sb="0" eb="7">
      <t>ホイクショホイクシシン</t>
    </rPh>
    <rPh sb="7" eb="8">
      <t>ダイ</t>
    </rPh>
    <rPh sb="9" eb="10">
      <t>ショウ</t>
    </rPh>
    <phoneticPr fontId="4"/>
  </si>
  <si>
    <t>特定教育・保育条例（準用）の条
→特定教育・保育条例（事故発生の防止及び発生時の対応)の条第1項</t>
    <phoneticPr fontId="4"/>
  </si>
  <si>
    <t>「いる」場合、危機管理マニュアル等は、全職員に周知しているか。</t>
    <rPh sb="4" eb="6">
      <t>バアイ</t>
    </rPh>
    <phoneticPr fontId="4"/>
  </si>
  <si>
    <t>救急対応とは、心肺蘇生法、気道内異物除去、AED・エピペンの使用等を指す。</t>
    <rPh sb="0" eb="2">
      <t>キュウキュウ</t>
    </rPh>
    <rPh sb="2" eb="4">
      <t>タイオウ</t>
    </rPh>
    <rPh sb="7" eb="12">
      <t>シンパイソセイホウ</t>
    </rPh>
    <rPh sb="13" eb="14">
      <t>キ</t>
    </rPh>
    <rPh sb="14" eb="16">
      <t>ドウナイ</t>
    </rPh>
    <rPh sb="16" eb="18">
      <t>イブツ</t>
    </rPh>
    <rPh sb="18" eb="20">
      <t>ジョキョ</t>
    </rPh>
    <rPh sb="30" eb="32">
      <t>シヨウ</t>
    </rPh>
    <rPh sb="32" eb="33">
      <t>トウ</t>
    </rPh>
    <rPh sb="34" eb="35">
      <t>サ</t>
    </rPh>
    <phoneticPr fontId="4"/>
  </si>
  <si>
    <t>主治医等の医師の診断及び指示に基づく生活管理指導表</t>
    <rPh sb="0" eb="3">
      <t>シュジイ</t>
    </rPh>
    <rPh sb="3" eb="4">
      <t>トウ</t>
    </rPh>
    <rPh sb="5" eb="7">
      <t>イシ</t>
    </rPh>
    <rPh sb="8" eb="10">
      <t>シンダン</t>
    </rPh>
    <rPh sb="10" eb="11">
      <t>オヨ</t>
    </rPh>
    <rPh sb="12" eb="14">
      <t>シジ</t>
    </rPh>
    <rPh sb="15" eb="16">
      <t>モト</t>
    </rPh>
    <rPh sb="18" eb="20">
      <t>セイカツ</t>
    </rPh>
    <rPh sb="20" eb="22">
      <t>カンリ</t>
    </rPh>
    <rPh sb="22" eb="24">
      <t>シドウ</t>
    </rPh>
    <rPh sb="24" eb="25">
      <t>ヒョウ</t>
    </rPh>
    <phoneticPr fontId="4"/>
  </si>
  <si>
    <t>子育て
支援員等</t>
    <rPh sb="0" eb="2">
      <t>コソダ</t>
    </rPh>
    <rPh sb="4" eb="7">
      <t>シエンイン</t>
    </rPh>
    <rPh sb="7" eb="8">
      <t>トウ</t>
    </rPh>
    <phoneticPr fontId="4"/>
  </si>
  <si>
    <t>実施年月日：</t>
    <rPh sb="0" eb="2">
      <t>ジッシ</t>
    </rPh>
    <rPh sb="2" eb="5">
      <t>ネンガッピ</t>
    </rPh>
    <phoneticPr fontId="4"/>
  </si>
  <si>
    <t>定期健康診断対象人数</t>
    <rPh sb="6" eb="8">
      <t>タイショウ</t>
    </rPh>
    <rPh sb="8" eb="10">
      <t>ニンズウ</t>
    </rPh>
    <phoneticPr fontId="4"/>
  </si>
  <si>
    <t>受診人数</t>
    <rPh sb="0" eb="2">
      <t>ジュシン</t>
    </rPh>
    <rPh sb="2" eb="4">
      <t>ニンズウ</t>
    </rPh>
    <phoneticPr fontId="4"/>
  </si>
  <si>
    <t xml:space="preserve">本俸に含めている </t>
    <rPh sb="0" eb="2">
      <t>ホンポウ</t>
    </rPh>
    <rPh sb="3" eb="4">
      <t>フク</t>
    </rPh>
    <phoneticPr fontId="4"/>
  </si>
  <si>
    <t xml:space="preserve">毎月手当として支給 </t>
    <rPh sb="0" eb="2">
      <t>マイツキ</t>
    </rPh>
    <rPh sb="2" eb="4">
      <t>テアテ</t>
    </rPh>
    <rPh sb="7" eb="9">
      <t>シキュウ</t>
    </rPh>
    <phoneticPr fontId="4"/>
  </si>
  <si>
    <t>園長を配置していますか。</t>
    <rPh sb="0" eb="2">
      <t>エンチョウ</t>
    </rPh>
    <rPh sb="3" eb="5">
      <t>ハイチ</t>
    </rPh>
    <phoneticPr fontId="4"/>
  </si>
  <si>
    <t>a. 園長の就任年月日</t>
    <rPh sb="3" eb="4">
      <t>ソノ</t>
    </rPh>
    <rPh sb="6" eb="8">
      <t>シュウニン</t>
    </rPh>
    <rPh sb="8" eb="11">
      <t>ネンガッピ</t>
    </rPh>
    <phoneticPr fontId="10"/>
  </si>
  <si>
    <t>b. 園長を変更した場合、あらかじめ市（又は町村）に届出をしていますか。</t>
    <rPh sb="3" eb="4">
      <t>ソノ</t>
    </rPh>
    <rPh sb="4" eb="5">
      <t>チョウ</t>
    </rPh>
    <rPh sb="6" eb="8">
      <t>ヘンコウ</t>
    </rPh>
    <rPh sb="10" eb="12">
      <t>バアイ</t>
    </rPh>
    <rPh sb="18" eb="19">
      <t>シ</t>
    </rPh>
    <rPh sb="20" eb="21">
      <t>マタ</t>
    </rPh>
    <rPh sb="22" eb="24">
      <t>チョウソン</t>
    </rPh>
    <rPh sb="26" eb="28">
      <t>トドケデ</t>
    </rPh>
    <phoneticPr fontId="10"/>
  </si>
  <si>
    <t>日〕届出済</t>
    <rPh sb="0" eb="1">
      <t>ニチ</t>
    </rPh>
    <rPh sb="2" eb="4">
      <t>トドケデ</t>
    </rPh>
    <rPh sb="4" eb="5">
      <t>ズミ</t>
    </rPh>
    <phoneticPr fontId="10"/>
  </si>
  <si>
    <t>c. 園長は、所定の資格要件を満たしていますか。</t>
    <rPh sb="3" eb="4">
      <t>ソノ</t>
    </rPh>
    <phoneticPr fontId="10"/>
  </si>
  <si>
    <t>d. 園長は、保育所（事業所）の管理業務に専従していますか。</t>
    <rPh sb="3" eb="4">
      <t>ソノ</t>
    </rPh>
    <rPh sb="7" eb="10">
      <t>ホイクショ</t>
    </rPh>
    <rPh sb="11" eb="14">
      <t>ジギョウショ</t>
    </rPh>
    <rPh sb="16" eb="18">
      <t>カンリ</t>
    </rPh>
    <rPh sb="18" eb="20">
      <t>ギョウム</t>
    </rPh>
    <rPh sb="21" eb="23">
      <t>センジュウ</t>
    </rPh>
    <phoneticPr fontId="10"/>
  </si>
  <si>
    <t>e. 理由及び期間</t>
    <rPh sb="3" eb="5">
      <t>リユウ</t>
    </rPh>
    <rPh sb="5" eb="6">
      <t>オヨ</t>
    </rPh>
    <rPh sb="7" eb="9">
      <t>キカン</t>
    </rPh>
    <phoneticPr fontId="10"/>
  </si>
  <si>
    <t>/ 期間：</t>
    <rPh sb="2" eb="4">
      <t>キカン</t>
    </rPh>
    <phoneticPr fontId="4"/>
  </si>
  <si>
    <t>f. 施設運営に支障が生じないよう、どのような体制を講じていますか。</t>
    <rPh sb="3" eb="5">
      <t>シセツ</t>
    </rPh>
    <phoneticPr fontId="10"/>
  </si>
  <si>
    <t>(16)</t>
    <phoneticPr fontId="4"/>
  </si>
  <si>
    <t>配置している場合</t>
    <rPh sb="0" eb="2">
      <t>ハイチ</t>
    </rPh>
    <rPh sb="6" eb="8">
      <t>バアイ</t>
    </rPh>
    <phoneticPr fontId="4"/>
  </si>
  <si>
    <t>配置していない場合の園長が専従していない理由及びその期間</t>
    <rPh sb="0" eb="2">
      <t>ハイチ</t>
    </rPh>
    <rPh sb="7" eb="9">
      <t>バアイ</t>
    </rPh>
    <rPh sb="10" eb="12">
      <t>エンチョウ</t>
    </rPh>
    <rPh sb="20" eb="22">
      <t>リユウ</t>
    </rPh>
    <rPh sb="22" eb="23">
      <t>オヨ</t>
    </rPh>
    <rPh sb="26" eb="28">
      <t>キカン</t>
    </rPh>
    <phoneticPr fontId="4"/>
  </si>
  <si>
    <t>家庭的保育条例（家庭的保育事業所等に備える帳簿）の条</t>
    <phoneticPr fontId="4"/>
  </si>
  <si>
    <t>加算なし</t>
    <rPh sb="0" eb="2">
      <t>カサン</t>
    </rPh>
    <phoneticPr fontId="4"/>
  </si>
  <si>
    <t>契約書には必要な事項が規定されているか。</t>
    <rPh sb="0" eb="3">
      <t>ケイヤクショ</t>
    </rPh>
    <rPh sb="5" eb="7">
      <t>ヒツヨウ</t>
    </rPh>
    <rPh sb="8" eb="10">
      <t>ジコウ</t>
    </rPh>
    <rPh sb="11" eb="13">
      <t>キテイ</t>
    </rPh>
    <phoneticPr fontId="4"/>
  </si>
  <si>
    <t>食事計画（提供する食事の量と質についての計画）を立てているか。</t>
    <phoneticPr fontId="4"/>
  </si>
  <si>
    <t>食事計画について</t>
    <rPh sb="0" eb="2">
      <t>ショクジ</t>
    </rPh>
    <rPh sb="2" eb="4">
      <t>ケイカク</t>
    </rPh>
    <phoneticPr fontId="4"/>
  </si>
  <si>
    <t>子どもの健全な発育・発達を目指し、子どもの身体活動等を含めた生活状況や、子どもの栄養状態、摂取量、残食量等を把握することにより、給与栄養量の目標の達成度を評価し、食事計画の改善に努めているか。</t>
    <phoneticPr fontId="4"/>
  </si>
  <si>
    <t>給食を適正に運営するため、定期的に施設長を含む関係職員による給食会議を実施し、常に施設全体で食事計画・評価を通して給食の改善に努めているか。</t>
    <phoneticPr fontId="4"/>
  </si>
  <si>
    <t>「児童福祉施設における『食事摂取基準』を活用した食事計画について」(令和2年3月31日子母発0331第1号)</t>
    <rPh sb="1" eb="11">
      <t>ジドウフ</t>
    </rPh>
    <rPh sb="12" eb="18">
      <t>ショクジセッシュキ</t>
    </rPh>
    <rPh sb="20" eb="22">
      <t>カツヨウ</t>
    </rPh>
    <rPh sb="24" eb="32">
      <t>ショクジケイ</t>
    </rPh>
    <rPh sb="34" eb="36">
      <t>レイワ</t>
    </rPh>
    <rPh sb="37" eb="38">
      <t>ネン</t>
    </rPh>
    <rPh sb="39" eb="40">
      <t>ガツ</t>
    </rPh>
    <rPh sb="42" eb="43">
      <t>ニチ</t>
    </rPh>
    <rPh sb="43" eb="44">
      <t>コ</t>
    </rPh>
    <rPh sb="44" eb="45">
      <t>ハハ</t>
    </rPh>
    <rPh sb="45" eb="46">
      <t>ハツ</t>
    </rPh>
    <rPh sb="50" eb="51">
      <t>ダイ</t>
    </rPh>
    <rPh sb="52" eb="53">
      <t>ゴウ</t>
    </rPh>
    <phoneticPr fontId="4"/>
  </si>
  <si>
    <t>【不適切な保育の未然防止対策】</t>
    <rPh sb="1" eb="4">
      <t>フテキセツ</t>
    </rPh>
    <rPh sb="5" eb="7">
      <t>ホイク</t>
    </rPh>
    <rPh sb="8" eb="10">
      <t>ミゼン</t>
    </rPh>
    <rPh sb="10" eb="12">
      <t>ボウシ</t>
    </rPh>
    <rPh sb="12" eb="14">
      <t>タイサク</t>
    </rPh>
    <phoneticPr fontId="10"/>
  </si>
  <si>
    <t>【児童虐待防止対策】</t>
    <rPh sb="1" eb="3">
      <t>ジドウ</t>
    </rPh>
    <phoneticPr fontId="10"/>
  </si>
  <si>
    <t>午睡中はある程度の明るさを確保し、子どもの眠っている様子や表情の変化に注意しているか。</t>
    <rPh sb="0" eb="3">
      <t>ゴスイチュウ</t>
    </rPh>
    <rPh sb="6" eb="8">
      <t>テイド</t>
    </rPh>
    <rPh sb="9" eb="10">
      <t>アカ</t>
    </rPh>
    <rPh sb="13" eb="15">
      <t>カクホ</t>
    </rPh>
    <rPh sb="17" eb="18">
      <t>コ</t>
    </rPh>
    <rPh sb="21" eb="22">
      <t>ネム</t>
    </rPh>
    <rPh sb="26" eb="28">
      <t>ヨウス</t>
    </rPh>
    <rPh sb="29" eb="31">
      <t>ヒョウジョウ</t>
    </rPh>
    <rPh sb="32" eb="34">
      <t>ヘンカ</t>
    </rPh>
    <rPh sb="35" eb="37">
      <t>チュウイ</t>
    </rPh>
    <phoneticPr fontId="4"/>
  </si>
  <si>
    <t>教育・保育施設等における事故防止及び事故発生時の対応のためのガイドライン（平成28年3月31日 府子本第192号 外）別添【施設・事業者向け】</t>
    <rPh sb="37" eb="39">
      <t>ヘイセイ</t>
    </rPh>
    <rPh sb="41" eb="42">
      <t>ネン</t>
    </rPh>
    <rPh sb="43" eb="44">
      <t>ガツ</t>
    </rPh>
    <rPh sb="46" eb="47">
      <t>ニチ</t>
    </rPh>
    <rPh sb="48" eb="49">
      <t>フ</t>
    </rPh>
    <rPh sb="49" eb="50">
      <t>コ</t>
    </rPh>
    <rPh sb="50" eb="51">
      <t>ホン</t>
    </rPh>
    <rPh sb="51" eb="52">
      <t>ダイ</t>
    </rPh>
    <rPh sb="55" eb="56">
      <t>ゴウ</t>
    </rPh>
    <rPh sb="57" eb="58">
      <t>ソト</t>
    </rPh>
    <rPh sb="59" eb="61">
      <t>ベッテン</t>
    </rPh>
    <rPh sb="62" eb="64">
      <t>シセツ</t>
    </rPh>
    <rPh sb="65" eb="68">
      <t>ジギョウシャ</t>
    </rPh>
    <rPh sb="68" eb="69">
      <t>ム</t>
    </rPh>
    <phoneticPr fontId="4"/>
  </si>
  <si>
    <t>教育・保育施設等における事故防止及び事故発生時の対応のためのガイドライン（平成28年3月31日 府子本第192号 外）別添【施設・事業者向け】</t>
    <rPh sb="37" eb="39">
      <t>ヘイセイ</t>
    </rPh>
    <rPh sb="41" eb="42">
      <t>ネン</t>
    </rPh>
    <rPh sb="43" eb="44">
      <t>ガツ</t>
    </rPh>
    <rPh sb="46" eb="47">
      <t>ニチ</t>
    </rPh>
    <rPh sb="48" eb="49">
      <t>フ</t>
    </rPh>
    <rPh sb="49" eb="50">
      <t>コ</t>
    </rPh>
    <rPh sb="50" eb="51">
      <t>ホン</t>
    </rPh>
    <rPh sb="51" eb="52">
      <t>ダイ</t>
    </rPh>
    <rPh sb="55" eb="56">
      <t>ゴウ</t>
    </rPh>
    <rPh sb="57" eb="58">
      <t>ソト</t>
    </rPh>
    <rPh sb="59" eb="61">
      <t>ベッテン</t>
    </rPh>
    <rPh sb="62" eb="64">
      <t>シセツ</t>
    </rPh>
    <rPh sb="65" eb="70">
      <t>ジギョウ</t>
    </rPh>
    <phoneticPr fontId="4"/>
  </si>
  <si>
    <t>処遇改善等加算について</t>
    <rPh sb="0" eb="7">
      <t>ショグウカ</t>
    </rPh>
    <phoneticPr fontId="4"/>
  </si>
  <si>
    <t>従業員枠</t>
    <rPh sb="0" eb="3">
      <t>ジュウギョウイン</t>
    </rPh>
    <rPh sb="3" eb="4">
      <t>ワク</t>
    </rPh>
    <phoneticPr fontId="4"/>
  </si>
  <si>
    <t>地域枠</t>
    <rPh sb="0" eb="3">
      <t>チイキワク</t>
    </rPh>
    <phoneticPr fontId="4"/>
  </si>
  <si>
    <t>利用
定員</t>
    <rPh sb="0" eb="2">
      <t>リヨウ</t>
    </rPh>
    <rPh sb="3" eb="5">
      <t>テイイン</t>
    </rPh>
    <phoneticPr fontId="4"/>
  </si>
  <si>
    <t>家庭的保育条例「事業所内保育事業」（利用定員の設定）の条</t>
    <phoneticPr fontId="4"/>
  </si>
  <si>
    <t>利用定員は、市町村へ届け出ている定員数を記載すること。</t>
    <phoneticPr fontId="4"/>
  </si>
  <si>
    <t>家庭的保育条例「小規模型事業所内保育事業」（準用）の条
→家庭的保育条例「小規模型事業所内保育事業」（設備の基準）の条</t>
    <rPh sb="22" eb="24">
      <t>ジュンヨウ</t>
    </rPh>
    <phoneticPr fontId="4"/>
  </si>
  <si>
    <t>家庭的保育条例「小規模型事業所内保育事業」（準用）の条
→家庭的保育条例「小規模型事業所内保育事業」（設備の基準）の条</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ジュンヨウ</t>
    </rPh>
    <rPh sb="26" eb="27">
      <t>ジョウ</t>
    </rPh>
    <rPh sb="51" eb="53">
      <t>セツビ</t>
    </rPh>
    <rPh sb="54" eb="56">
      <t>キジュン</t>
    </rPh>
    <phoneticPr fontId="10"/>
  </si>
  <si>
    <t>留意事項通知　別紙8 Ⅲ-3</t>
    <rPh sb="0" eb="6">
      <t>リュ</t>
    </rPh>
    <phoneticPr fontId="4"/>
  </si>
  <si>
    <t>家庭的保育条例「小規模型事業所内保育事業」（職員）の条
→小規模型事業所内保育事業所の利用定員は19人以下となっている。</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9" eb="32">
      <t>ショウキボ</t>
    </rPh>
    <rPh sb="32" eb="33">
      <t>ガタ</t>
    </rPh>
    <rPh sb="33" eb="36">
      <t>ジギョウショ</t>
    </rPh>
    <rPh sb="36" eb="37">
      <t>ナイ</t>
    </rPh>
    <rPh sb="37" eb="39">
      <t>ホイク</t>
    </rPh>
    <rPh sb="39" eb="42">
      <t>ジギョウショ</t>
    </rPh>
    <rPh sb="43" eb="45">
      <t>リヨウ</t>
    </rPh>
    <rPh sb="45" eb="47">
      <t>テイイン</t>
    </rPh>
    <rPh sb="50" eb="53">
      <t>ニンイカ</t>
    </rPh>
    <phoneticPr fontId="4"/>
  </si>
  <si>
    <t>保育従事者</t>
    <rPh sb="0" eb="2">
      <t>ホイク</t>
    </rPh>
    <rPh sb="2" eb="5">
      <t>ジュウジシャ</t>
    </rPh>
    <phoneticPr fontId="10"/>
  </si>
  <si>
    <t>保育従事者</t>
    <rPh sb="0" eb="2">
      <t>ホイク</t>
    </rPh>
    <rPh sb="2" eb="5">
      <t>ジュウジシャ</t>
    </rPh>
    <phoneticPr fontId="4"/>
  </si>
  <si>
    <t>保育
従事者</t>
    <rPh sb="0" eb="2">
      <t>ホイク</t>
    </rPh>
    <rPh sb="3" eb="6">
      <t>ジュウジシャ</t>
    </rPh>
    <phoneticPr fontId="4"/>
  </si>
  <si>
    <t>直接処遇職員（直接保育に携わる職員）　</t>
    <phoneticPr fontId="4"/>
  </si>
  <si>
    <t>保育従事者</t>
    <rPh sb="0" eb="5">
      <t>ホイクジュウジシャ</t>
    </rPh>
    <phoneticPr fontId="4"/>
  </si>
  <si>
    <t>保育従事者</t>
    <rPh sb="0" eb="2">
      <t>ホイク</t>
    </rPh>
    <rPh sb="2" eb="4">
      <t>ジュウジ</t>
    </rPh>
    <rPh sb="4" eb="5">
      <t>シャ</t>
    </rPh>
    <phoneticPr fontId="4"/>
  </si>
  <si>
    <t>（保育士）</t>
    <rPh sb="1" eb="4">
      <t>ホイクシ</t>
    </rPh>
    <phoneticPr fontId="4"/>
  </si>
  <si>
    <t>（子育て支援員）</t>
    <phoneticPr fontId="4"/>
  </si>
  <si>
    <t>（看護師・保健師・准看護師）</t>
    <rPh sb="1" eb="4">
      <t>カンゴシ</t>
    </rPh>
    <rPh sb="5" eb="8">
      <t>ホケンシ</t>
    </rPh>
    <rPh sb="9" eb="13">
      <t>ジュンカ</t>
    </rPh>
    <phoneticPr fontId="4"/>
  </si>
  <si>
    <t>主任保育従事者や副主任保育従事者等は、直接処遇職員（保育従事者欄）に計上する。</t>
    <rPh sb="4" eb="7">
      <t>ジュウジシャ</t>
    </rPh>
    <rPh sb="13" eb="16">
      <t>ジュウジシャ</t>
    </rPh>
    <rPh sb="19" eb="23">
      <t>チョクセツショグウ</t>
    </rPh>
    <rPh sb="23" eb="25">
      <t>ショクイン</t>
    </rPh>
    <rPh sb="28" eb="31">
      <t>ジュウジシャ</t>
    </rPh>
    <phoneticPr fontId="4"/>
  </si>
  <si>
    <t>正規職員の保育従事者（保育士及び子育て支援員）</t>
    <rPh sb="0" eb="4">
      <t>セイキショクイン</t>
    </rPh>
    <rPh sb="5" eb="7">
      <t>ホイク</t>
    </rPh>
    <rPh sb="7" eb="10">
      <t>ジュウジシャ</t>
    </rPh>
    <rPh sb="11" eb="14">
      <t>ホイクシ</t>
    </rPh>
    <rPh sb="14" eb="15">
      <t>オヨ</t>
    </rPh>
    <rPh sb="16" eb="18">
      <t>コソダ</t>
    </rPh>
    <rPh sb="19" eb="22">
      <t>シエンイン</t>
    </rPh>
    <phoneticPr fontId="4"/>
  </si>
  <si>
    <t>保育従事者（保育士及び子育て支援員）以外の職の正規職員</t>
    <rPh sb="0" eb="2">
      <t>ホイク</t>
    </rPh>
    <rPh sb="2" eb="5">
      <t>ジュウジシャ</t>
    </rPh>
    <rPh sb="6" eb="9">
      <t>ホイクシ</t>
    </rPh>
    <rPh sb="9" eb="10">
      <t>オヨ</t>
    </rPh>
    <rPh sb="11" eb="13">
      <t>コソダ</t>
    </rPh>
    <rPh sb="14" eb="16">
      <t>シエン</t>
    </rPh>
    <rPh sb="16" eb="17">
      <t>イン</t>
    </rPh>
    <rPh sb="18" eb="20">
      <t>イガイ</t>
    </rPh>
    <phoneticPr fontId="4"/>
  </si>
  <si>
    <t>必要職員数（A≦DかつB✕1/2≦C )を満たしているか。</t>
    <phoneticPr fontId="4"/>
  </si>
  <si>
    <t>基準配置保育従事者数：</t>
    <rPh sb="0" eb="2">
      <t>キジュン</t>
    </rPh>
    <rPh sb="2" eb="4">
      <t>ハイチ</t>
    </rPh>
    <rPh sb="4" eb="6">
      <t>ホイク</t>
    </rPh>
    <rPh sb="6" eb="9">
      <t>ジュウジシャ</t>
    </rPh>
    <rPh sb="9" eb="10">
      <t>スウ</t>
    </rPh>
    <phoneticPr fontId="4"/>
  </si>
  <si>
    <t>年齢別配置基準保育従事者数：</t>
    <rPh sb="0" eb="3">
      <t>ネンレイベツ</t>
    </rPh>
    <rPh sb="3" eb="7">
      <t>ハイチキジュン</t>
    </rPh>
    <rPh sb="7" eb="9">
      <t>ホイク</t>
    </rPh>
    <rPh sb="9" eb="12">
      <t>ジュウジシャ</t>
    </rPh>
    <rPh sb="12" eb="13">
      <t>スウ</t>
    </rPh>
    <phoneticPr fontId="4"/>
  </si>
  <si>
    <t>常勤保育士現員数（看護師等含む）：</t>
    <rPh sb="0" eb="2">
      <t>ジョウキン</t>
    </rPh>
    <rPh sb="2" eb="4">
      <t>ホイク</t>
    </rPh>
    <rPh sb="4" eb="5">
      <t>シ</t>
    </rPh>
    <rPh sb="5" eb="7">
      <t>ゲンイン</t>
    </rPh>
    <rPh sb="9" eb="12">
      <t>カンゴシ</t>
    </rPh>
    <rPh sb="12" eb="13">
      <t>トウ</t>
    </rPh>
    <rPh sb="13" eb="14">
      <t>フク</t>
    </rPh>
    <phoneticPr fontId="4"/>
  </si>
  <si>
    <t>B✕1/2</t>
    <phoneticPr fontId="4"/>
  </si>
  <si>
    <t>常勤換算保育従事者数：</t>
    <rPh sb="4" eb="6">
      <t>ホイク</t>
    </rPh>
    <rPh sb="6" eb="9">
      <t>ジュウジシャ</t>
    </rPh>
    <rPh sb="9" eb="10">
      <t>スウ</t>
    </rPh>
    <phoneticPr fontId="4"/>
  </si>
  <si>
    <t>基準配置保育従事者数算定表に監査調書提出月の児童現員数を本年度4月1日前日現在の年齢ごとに入力すること。</t>
    <rPh sb="6" eb="9">
      <t>ジュウジシャ</t>
    </rPh>
    <rPh sb="20" eb="21">
      <t>ヅキ</t>
    </rPh>
    <rPh sb="22" eb="24">
      <t>ジドウ</t>
    </rPh>
    <rPh sb="24" eb="26">
      <t>ゲンイン</t>
    </rPh>
    <rPh sb="26" eb="27">
      <t>スウ</t>
    </rPh>
    <rPh sb="30" eb="31">
      <t>ド</t>
    </rPh>
    <rPh sb="40" eb="42">
      <t>ネンレイ</t>
    </rPh>
    <rPh sb="45" eb="47">
      <t>ニュウリョク</t>
    </rPh>
    <phoneticPr fontId="4"/>
  </si>
  <si>
    <t>＜基準配置保育従事者数算定表＞</t>
    <rPh sb="1" eb="3">
      <t>キジュン</t>
    </rPh>
    <rPh sb="3" eb="5">
      <t>ハイチ</t>
    </rPh>
    <rPh sb="5" eb="7">
      <t>ホイク</t>
    </rPh>
    <rPh sb="7" eb="10">
      <t>ジュウジシャ</t>
    </rPh>
    <rPh sb="10" eb="11">
      <t>スウ</t>
    </rPh>
    <rPh sb="11" eb="13">
      <t>サンテイ</t>
    </rPh>
    <rPh sb="13" eb="14">
      <t>ヒョウ</t>
    </rPh>
    <phoneticPr fontId="10"/>
  </si>
  <si>
    <t>全保育従事者労働時間</t>
    <rPh sb="0" eb="1">
      <t>ゼン</t>
    </rPh>
    <rPh sb="1" eb="3">
      <t>ホイク</t>
    </rPh>
    <rPh sb="3" eb="6">
      <t>ジュウジシャ</t>
    </rPh>
    <rPh sb="6" eb="8">
      <t>ロウドウ</t>
    </rPh>
    <rPh sb="8" eb="10">
      <t>ジカン</t>
    </rPh>
    <phoneticPr fontId="4"/>
  </si>
  <si>
    <t>基準配置保育従事者数</t>
    <rPh sb="4" eb="6">
      <t>ホイク</t>
    </rPh>
    <rPh sb="6" eb="9">
      <t>ジュウジシャ</t>
    </rPh>
    <rPh sb="9" eb="10">
      <t>スウ</t>
    </rPh>
    <phoneticPr fontId="10"/>
  </si>
  <si>
    <t>基準配置保育従事者数</t>
    <rPh sb="0" eb="2">
      <t>キジュン</t>
    </rPh>
    <rPh sb="2" eb="4">
      <t>ハイチ</t>
    </rPh>
    <rPh sb="4" eb="6">
      <t>ホイク</t>
    </rPh>
    <rPh sb="6" eb="9">
      <t>ジュウジシャ</t>
    </rPh>
    <rPh sb="9" eb="10">
      <t>スウ</t>
    </rPh>
    <phoneticPr fontId="10"/>
  </si>
  <si>
    <t>= 保育従事者</t>
    <rPh sb="4" eb="7">
      <t>ジュウジシャ</t>
    </rPh>
    <phoneticPr fontId="10"/>
  </si>
  <si>
    <t>保育従事者ごとの月労働時間数
(雇用契約による時間数）</t>
    <rPh sb="0" eb="2">
      <t>ホイク</t>
    </rPh>
    <rPh sb="2" eb="5">
      <t>ジュウジシャ</t>
    </rPh>
    <rPh sb="8" eb="9">
      <t>ツキ</t>
    </rPh>
    <rPh sb="9" eb="11">
      <t>ロウドウ</t>
    </rPh>
    <rPh sb="11" eb="14">
      <t>ジカンスウ</t>
    </rPh>
    <rPh sb="16" eb="18">
      <t>コヨウ</t>
    </rPh>
    <rPh sb="18" eb="20">
      <t>ケイヤク</t>
    </rPh>
    <rPh sb="23" eb="26">
      <t>ジカンスウ</t>
    </rPh>
    <phoneticPr fontId="4"/>
  </si>
  <si>
    <r>
      <rPr>
        <u/>
        <sz val="9"/>
        <rFont val="ＭＳ Ｐ明朝"/>
        <family val="1"/>
        <charset val="128"/>
      </rPr>
      <t xml:space="preserve">左記に加えて1人
</t>
    </r>
    <r>
      <rPr>
        <sz val="9"/>
        <rFont val="ＭＳ Ｐ明朝"/>
        <family val="1"/>
        <charset val="128"/>
      </rPr>
      <t>（上記のうち1/2以上は保育士であること）</t>
    </r>
    <rPh sb="0" eb="2">
      <t>サキ</t>
    </rPh>
    <rPh sb="3" eb="4">
      <t>クワ</t>
    </rPh>
    <rPh sb="6" eb="8">
      <t>ヒトリ</t>
    </rPh>
    <rPh sb="10" eb="12">
      <t>ジョウキ</t>
    </rPh>
    <rPh sb="18" eb="20">
      <t>イジョウ</t>
    </rPh>
    <rPh sb="21" eb="24">
      <t>ホイクシ</t>
    </rPh>
    <phoneticPr fontId="4"/>
  </si>
  <si>
    <t xml:space="preserve"> 保育従事者</t>
    <rPh sb="3" eb="6">
      <t>ジュウジシャ</t>
    </rPh>
    <phoneticPr fontId="10"/>
  </si>
  <si>
    <t>(非常勤)保育従事者</t>
    <rPh sb="1" eb="4">
      <t>ヒジョウキン</t>
    </rPh>
    <rPh sb="5" eb="7">
      <t>ホイク</t>
    </rPh>
    <rPh sb="7" eb="10">
      <t>ジュウジシャ</t>
    </rPh>
    <phoneticPr fontId="10"/>
  </si>
  <si>
    <t>非常勤保育従事者</t>
    <rPh sb="5" eb="8">
      <t>ジュウジシャ</t>
    </rPh>
    <phoneticPr fontId="4"/>
  </si>
  <si>
    <t>保育従事者配置には、無資格保育補助者を含めないこと。</t>
    <rPh sb="2" eb="5">
      <t>ジュウジシャ</t>
    </rPh>
    <rPh sb="5" eb="7">
      <t>ハイチ</t>
    </rPh>
    <phoneticPr fontId="10"/>
  </si>
  <si>
    <t>⑤</t>
    <phoneticPr fontId="92"/>
  </si>
  <si>
    <t>保育士比率向上加算の認定を受けているか。</t>
    <rPh sb="0" eb="3">
      <t>ホイクシ</t>
    </rPh>
    <rPh sb="3" eb="5">
      <t>ヒリツ</t>
    </rPh>
    <rPh sb="5" eb="7">
      <t>コウジョウ</t>
    </rPh>
    <rPh sb="7" eb="9">
      <t>カサン</t>
    </rPh>
    <rPh sb="10" eb="12">
      <t>ニンテイ</t>
    </rPh>
    <rPh sb="13" eb="14">
      <t>ウ</t>
    </rPh>
    <phoneticPr fontId="92"/>
  </si>
  <si>
    <t>⑥</t>
    <phoneticPr fontId="4"/>
  </si>
  <si>
    <t>障害児保育加算の対象児はいるか。</t>
    <phoneticPr fontId="4"/>
  </si>
  <si>
    <t>保育従事者</t>
    <rPh sb="0" eb="5">
      <t>ホイクジュウ</t>
    </rPh>
    <phoneticPr fontId="4"/>
  </si>
  <si>
    <t>（看護師・保健師・准看護師）</t>
    <phoneticPr fontId="4"/>
  </si>
  <si>
    <t>常勤保育士現員数（看護師等含む）：</t>
    <rPh sb="0" eb="2">
      <t>ジョウキン</t>
    </rPh>
    <rPh sb="2" eb="5">
      <t>ホイクシ</t>
    </rPh>
    <rPh sb="5" eb="7">
      <t>ゲンイン</t>
    </rPh>
    <rPh sb="9" eb="12">
      <t>カンゴシ</t>
    </rPh>
    <rPh sb="12" eb="13">
      <t>トウ</t>
    </rPh>
    <rPh sb="13" eb="14">
      <t>フク</t>
    </rPh>
    <phoneticPr fontId="4"/>
  </si>
  <si>
    <t>小規模型事業所内保育事業Ａ型については、実配置保育従事者数欄の(　)に、みなし保育士のうち、子育て支援員等を再掲すること。</t>
    <phoneticPr fontId="4"/>
  </si>
  <si>
    <r>
      <t>1、2歳児6人につき1人、乳児3人につき1人、</t>
    </r>
    <r>
      <rPr>
        <u/>
        <sz val="9"/>
        <rFont val="ＭＳ Ｐ明朝"/>
        <family val="1"/>
        <charset val="128"/>
      </rPr>
      <t xml:space="preserve">左記に加えて1人。
</t>
    </r>
    <r>
      <rPr>
        <sz val="9"/>
        <rFont val="ＭＳ Ｐ明朝"/>
        <family val="1"/>
        <charset val="128"/>
      </rPr>
      <t>上記のうち、1/2以上は保育士であること。</t>
    </r>
    <rPh sb="33" eb="35">
      <t>ジョウキ</t>
    </rPh>
    <rPh sb="42" eb="44">
      <t>イジョウ</t>
    </rPh>
    <rPh sb="45" eb="48">
      <t>ホイクシ</t>
    </rPh>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</si>
  <si>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phoneticPr fontId="4"/>
  </si>
  <si>
    <t>子育て支援員等は、各クラスの担任保育従事者には含めないこと（小規模型事業所内保育事業A型のみ）。</t>
    <rPh sb="0" eb="2">
      <t>コソダ</t>
    </rPh>
    <rPh sb="3" eb="5">
      <t>シエン</t>
    </rPh>
    <rPh sb="5" eb="6">
      <t>イン</t>
    </rPh>
    <rPh sb="6" eb="7">
      <t>トウ</t>
    </rPh>
    <rPh sb="9" eb="10">
      <t>カク</t>
    </rPh>
    <rPh sb="14" eb="16">
      <t>タンニン</t>
    </rPh>
    <rPh sb="16" eb="18">
      <t>ホイク</t>
    </rPh>
    <rPh sb="18" eb="21">
      <t>ジュウジシャ</t>
    </rPh>
    <rPh sb="23" eb="24">
      <t>フク</t>
    </rPh>
    <rPh sb="30" eb="33">
      <t>ショウキボ</t>
    </rPh>
    <rPh sb="33" eb="34">
      <t>ガタ</t>
    </rPh>
    <rPh sb="34" eb="37">
      <t>ジギョウショ</t>
    </rPh>
    <rPh sb="37" eb="38">
      <t>ナイ</t>
    </rPh>
    <rPh sb="38" eb="40">
      <t>ホイク</t>
    </rPh>
    <rPh sb="40" eb="42">
      <t>ジギョウ</t>
    </rPh>
    <rPh sb="43" eb="44">
      <t>ガタ</t>
    </rPh>
    <phoneticPr fontId="4"/>
  </si>
  <si>
    <t>（保育従事者）算定に当たっては、下記参照。</t>
    <phoneticPr fontId="4"/>
  </si>
  <si>
    <t>→労働時間が8時間を超える場合は、少なくとも1時間の休憩時間を与えなければならない。</t>
    <rPh sb="17" eb="22">
      <t>スク</t>
    </rPh>
    <phoneticPr fontId="10"/>
  </si>
  <si>
    <t>支給方法</t>
    <rPh sb="0" eb="4">
      <t>シキュウホウホウ</t>
    </rPh>
    <phoneticPr fontId="4"/>
  </si>
  <si>
    <t>名称</t>
    <rPh sb="0" eb="2">
      <t>メイショウ</t>
    </rPh>
    <phoneticPr fontId="4"/>
  </si>
  <si>
    <t>保育標準時間認定を受けた子どもが利用する事業所については1人。</t>
    <phoneticPr fontId="4"/>
  </si>
  <si>
    <t>小規模型事業所内保育事業の会計をその他の事業の会計と区分しているか。</t>
    <rPh sb="0" eb="3">
      <t>ショウキボ</t>
    </rPh>
    <rPh sb="3" eb="4">
      <t>ガタ</t>
    </rPh>
    <rPh sb="4" eb="7">
      <t>ジギョウショ</t>
    </rPh>
    <rPh sb="7" eb="8">
      <t>ナイ</t>
    </rPh>
    <rPh sb="8" eb="10">
      <t>ホイク</t>
    </rPh>
    <rPh sb="10" eb="12">
      <t>ジギョウ</t>
    </rPh>
    <phoneticPr fontId="4"/>
  </si>
  <si>
    <t>小規模型事業所内保育事業　運営調書</t>
    <rPh sb="0" eb="3">
      <t>ショウキボ</t>
    </rPh>
    <rPh sb="3" eb="4">
      <t>ガタ</t>
    </rPh>
    <rPh sb="4" eb="8">
      <t>ジギョウショナイ</t>
    </rPh>
    <rPh sb="8" eb="12">
      <t>ホイクジギョウ</t>
    </rPh>
    <rPh sb="13" eb="15">
      <t>ウンエイ</t>
    </rPh>
    <rPh sb="15" eb="17">
      <t>チョウショ</t>
    </rPh>
    <phoneticPr fontId="4"/>
  </si>
  <si>
    <t>※この監査調書は市町村から認可を受けた
以後のことについて記載してください。</t>
    <rPh sb="20" eb="22">
      <t>イゴ</t>
    </rPh>
    <phoneticPr fontId="4"/>
  </si>
  <si>
    <t>小規模型事業所内保育事業　運営調書</t>
    <rPh sb="0" eb="3">
      <t>ショウキボ</t>
    </rPh>
    <rPh sb="3" eb="4">
      <t>ガタ</t>
    </rPh>
    <rPh sb="4" eb="7">
      <t>ジギョウショ</t>
    </rPh>
    <rPh sb="7" eb="8">
      <t>ナイ</t>
    </rPh>
    <rPh sb="8" eb="10">
      <t>ホイク</t>
    </rPh>
    <rPh sb="10" eb="12">
      <t>ジギョウ</t>
    </rPh>
    <rPh sb="13" eb="15">
      <t>ウンエイ</t>
    </rPh>
    <rPh sb="15" eb="17">
      <t>チョウショ</t>
    </rPh>
    <phoneticPr fontId="4"/>
  </si>
  <si>
    <t>－小規模型事業所内保育事業　運営No.1－</t>
    <rPh sb="1" eb="4">
      <t>ショウキボ</t>
    </rPh>
    <rPh sb="4" eb="5">
      <t>ガタ</t>
    </rPh>
    <rPh sb="5" eb="8">
      <t>ジギョウショ</t>
    </rPh>
    <rPh sb="8" eb="9">
      <t>ナイ</t>
    </rPh>
    <rPh sb="9" eb="11">
      <t>ホイク</t>
    </rPh>
    <rPh sb="11" eb="13">
      <t>ジギョウ</t>
    </rPh>
    <phoneticPr fontId="10"/>
  </si>
  <si>
    <t>各部屋の面積を記入すること。　※児童数については、1(1)の現員数と一致させること。</t>
    <rPh sb="30" eb="32">
      <t>ゲンイン</t>
    </rPh>
    <rPh sb="32" eb="33">
      <t>スウ</t>
    </rPh>
    <rPh sb="34" eb="36">
      <t>イッチ</t>
    </rPh>
    <phoneticPr fontId="4"/>
  </si>
  <si>
    <r>
      <t>家庭的保育条例</t>
    </r>
    <r>
      <rPr>
        <u/>
        <sz val="10"/>
        <rFont val="ＭＳ Ｐ明朝"/>
        <family val="1"/>
        <charset val="128"/>
      </rPr>
      <t>（小規模型事業所内保育事業）</t>
    </r>
    <r>
      <rPr>
        <sz val="10"/>
        <rFont val="ＭＳ Ｐ明朝"/>
        <family val="1"/>
        <charset val="128"/>
      </rPr>
      <t>の設備の基準</t>
    </r>
    <phoneticPr fontId="4"/>
  </si>
  <si>
    <t>－小規模型事業所内保育事業　運営No.2（A型記入例）－</t>
    <phoneticPr fontId="10"/>
  </si>
  <si>
    <t>職員配置の状況（※このページには小規模型事業所内保育事業A型の事業所のみ記入すること）</t>
    <phoneticPr fontId="4"/>
  </si>
  <si>
    <t>家庭的保育条例「小規模型事業所内保育事業」（職員）の条第1項及び第3項</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rPh sb="30" eb="31">
      <t>オヨ</t>
    </rPh>
    <rPh sb="32" eb="33">
      <t>ダイ</t>
    </rPh>
    <rPh sb="34" eb="35">
      <t>コウ</t>
    </rPh>
    <phoneticPr fontId="4"/>
  </si>
  <si>
    <t>家庭的保育条例「小規模型事業所内保育事業」（職員）の条第3項</t>
    <rPh sb="0" eb="2">
      <t>カテイ</t>
    </rPh>
    <rPh sb="2" eb="3">
      <t>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4"/>
  </si>
  <si>
    <t>家庭的保育条例「小規模型事業所内保育事業」（職員）の条第2項</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10"/>
  </si>
  <si>
    <t>留意事項通知　別紙8 Ⅱ-1-(2)-(ア)-ⅰ-a、ⅱ</t>
    <phoneticPr fontId="4"/>
  </si>
  <si>
    <r>
      <rPr>
        <u/>
        <sz val="9"/>
        <rFont val="ＭＳ Ｐ明朝"/>
        <family val="1"/>
        <charset val="128"/>
      </rPr>
      <t>保育標準時間認定を受けた子どもが利用する事業所については1人</t>
    </r>
    <r>
      <rPr>
        <sz val="9"/>
        <rFont val="ＭＳ Ｐ明朝"/>
        <family val="1"/>
        <charset val="128"/>
      </rPr>
      <t>（小規模型事業所内保育事業A型にあっては保育士）。</t>
    </r>
    <phoneticPr fontId="4"/>
  </si>
  <si>
    <r>
      <t>小規模型事業所内保育事業A型にあっては</t>
    </r>
    <r>
      <rPr>
        <u/>
        <sz val="9"/>
        <rFont val="ＭＳ Ｐ明朝"/>
        <family val="1"/>
        <charset val="128"/>
      </rPr>
      <t>非常勤の保育士</t>
    </r>
    <r>
      <rPr>
        <sz val="9"/>
        <rFont val="ＭＳ Ｐ明朝"/>
        <family val="1"/>
        <charset val="128"/>
      </rPr>
      <t>が配置されていること。</t>
    </r>
    <phoneticPr fontId="4"/>
  </si>
  <si>
    <t>－小規模型事業所内保育事業　運営No.2（B型記入例）－</t>
    <phoneticPr fontId="10"/>
  </si>
  <si>
    <t>職員配置の状況（※このページには小規模型事業所内保育事業B型の事業所のみ記入すること）</t>
    <phoneticPr fontId="4"/>
  </si>
  <si>
    <t>保育従事者の配置基準について</t>
    <phoneticPr fontId="4"/>
  </si>
  <si>
    <t>常勤換算値
＝「(1)の表「保育士」、「子育て支援員等」及び「(再)保育士カウント」の1か月の労働時間数（雇用契約による）の合計」÷「各事業所の就業規則等で定めた常勤職員（フルタイム労働者）の1か月の所定労働時間数」（小数点以下の端数処理は行わない）</t>
    <rPh sb="14" eb="17">
      <t>ホイクシ</t>
    </rPh>
    <rPh sb="20" eb="22">
      <t>コソダ</t>
    </rPh>
    <rPh sb="23" eb="27">
      <t>シエンイントウ</t>
    </rPh>
    <phoneticPr fontId="4"/>
  </si>
  <si>
    <t>留意事項通知　別紙8 Ⅱ-1-(2)-(ア)-ⅰ-b、ⅱ</t>
    <phoneticPr fontId="4"/>
  </si>
  <si>
    <r>
      <t>小規模型事業所内保育事業B型にあっては</t>
    </r>
    <r>
      <rPr>
        <u/>
        <sz val="9"/>
        <rFont val="ＭＳ Ｐ明朝"/>
        <family val="1"/>
        <charset val="128"/>
      </rPr>
      <t>非常勤の保育従事者</t>
    </r>
    <r>
      <rPr>
        <sz val="9"/>
        <rFont val="ＭＳ Ｐ明朝"/>
        <family val="1"/>
        <charset val="128"/>
      </rPr>
      <t>が配置されていること。</t>
    </r>
    <rPh sb="25" eb="28">
      <t>ジュウジシャ</t>
    </rPh>
    <phoneticPr fontId="4"/>
  </si>
  <si>
    <t>留意事項通知　別紙8　Ⅲ-2</t>
    <rPh sb="0" eb="4">
      <t>リュウイジコウ</t>
    </rPh>
    <rPh sb="4" eb="6">
      <t>ツウチ</t>
    </rPh>
    <rPh sb="7" eb="9">
      <t>ベッシ</t>
    </rPh>
    <phoneticPr fontId="4"/>
  </si>
  <si>
    <t>留意事項通知　別紙8　Ⅲ-3</t>
    <phoneticPr fontId="4"/>
  </si>
  <si>
    <t>－小規模型事業所内保育事業　運営No.2（A型）－</t>
    <phoneticPr fontId="10"/>
  </si>
  <si>
    <t>常勤保育士現員数（看護師等含む）：</t>
    <rPh sb="0" eb="2">
      <t>ジョウキン</t>
    </rPh>
    <rPh sb="2" eb="5">
      <t>ホイクシ</t>
    </rPh>
    <rPh sb="5" eb="7">
      <t>ゲンイン</t>
    </rPh>
    <rPh sb="10" eb="11">
      <t>トウ</t>
    </rPh>
    <rPh sb="11" eb="12">
      <t>フク</t>
    </rPh>
    <phoneticPr fontId="4"/>
  </si>
  <si>
    <t>－小規模型事業所内保育事業　運営No.2（B型）－</t>
    <phoneticPr fontId="10"/>
  </si>
  <si>
    <t>－小規模型事業所内保育事業　運営No.3－</t>
    <phoneticPr fontId="10"/>
  </si>
  <si>
    <t>前頁の3(1)の職員配置のうち、地域型保育給付費（以下、「給付費」という。）加算分や子ども・子育て支援交付金対象事業等での配置・加配はあるか。</t>
    <rPh sb="10" eb="12">
      <t>ハイチ</t>
    </rPh>
    <phoneticPr fontId="4"/>
  </si>
  <si>
    <t>「保育従事者数」のB欄「常勤換算」の算出方法</t>
    <rPh sb="1" eb="3">
      <t>ホイク</t>
    </rPh>
    <rPh sb="3" eb="6">
      <t>ジュウジシャ</t>
    </rPh>
    <rPh sb="6" eb="7">
      <t>スウ</t>
    </rPh>
    <rPh sb="10" eb="11">
      <t>ラン</t>
    </rPh>
    <rPh sb="12" eb="14">
      <t>ジョウキン</t>
    </rPh>
    <rPh sb="14" eb="16">
      <t>カンサン</t>
    </rPh>
    <rPh sb="18" eb="20">
      <t>サンシュツ</t>
    </rPh>
    <rPh sb="20" eb="22">
      <t>ホウホウ</t>
    </rPh>
    <phoneticPr fontId="4"/>
  </si>
  <si>
    <r>
      <t>クラス編成の状況を</t>
    </r>
    <r>
      <rPr>
        <b/>
        <sz val="10"/>
        <rFont val="ＭＳ Ｐ明朝"/>
        <family val="1"/>
        <charset val="128"/>
      </rPr>
      <t>年齢の低いクラス順</t>
    </r>
    <r>
      <rPr>
        <sz val="10"/>
        <rFont val="ＭＳ Ｐ明朝"/>
        <family val="1"/>
        <charset val="128"/>
      </rPr>
      <t>に記入すること。　※監査調書提出月初日の児童現員数を記入</t>
    </r>
    <rPh sb="38" eb="40">
      <t>ジドウ</t>
    </rPh>
    <rPh sb="40" eb="41">
      <t>ゲン</t>
    </rPh>
    <rPh sb="44" eb="46">
      <t>キニュウ</t>
    </rPh>
    <phoneticPr fontId="4"/>
  </si>
  <si>
    <t>基準
配置
保育
従事者</t>
    <rPh sb="0" eb="2">
      <t>キジュン</t>
    </rPh>
    <rPh sb="3" eb="5">
      <t>ハイチ</t>
    </rPh>
    <rPh sb="6" eb="8">
      <t>ホイク</t>
    </rPh>
    <rPh sb="9" eb="12">
      <t>ジュウジシャ</t>
    </rPh>
    <phoneticPr fontId="4"/>
  </si>
  <si>
    <t>保育従事者数</t>
    <rPh sb="0" eb="2">
      <t>ホイク</t>
    </rPh>
    <rPh sb="2" eb="5">
      <t>ジュウジシャ</t>
    </rPh>
    <rPh sb="5" eb="6">
      <t>スウ</t>
    </rPh>
    <phoneticPr fontId="4"/>
  </si>
  <si>
    <t>担任保育従事者氏名
（加配含む）
※クラス担任の前に
○をつけること。</t>
    <rPh sb="0" eb="2">
      <t>タンニン</t>
    </rPh>
    <rPh sb="2" eb="4">
      <t>ホイク</t>
    </rPh>
    <rPh sb="4" eb="7">
      <t>ジュウジシャ</t>
    </rPh>
    <rPh sb="7" eb="9">
      <t>シメイ</t>
    </rPh>
    <rPh sb="11" eb="13">
      <t>カハイ</t>
    </rPh>
    <rPh sb="13" eb="14">
      <t>フク</t>
    </rPh>
    <rPh sb="21" eb="23">
      <t>タンニン</t>
    </rPh>
    <rPh sb="24" eb="25">
      <t>マエ</t>
    </rPh>
    <phoneticPr fontId="4"/>
  </si>
  <si>
    <t>保育従事者Bの月労働時間数
(雇用契約による時間数）</t>
    <rPh sb="0" eb="2">
      <t>ホイク</t>
    </rPh>
    <rPh sb="2" eb="5">
      <t>ジュウジシャ</t>
    </rPh>
    <rPh sb="7" eb="8">
      <t>ツキ</t>
    </rPh>
    <rPh sb="8" eb="10">
      <t>ロウドウ</t>
    </rPh>
    <rPh sb="10" eb="13">
      <t>ジカンスウ</t>
    </rPh>
    <rPh sb="15" eb="17">
      <t>コヨウ</t>
    </rPh>
    <rPh sb="17" eb="19">
      <t>ケイヤク</t>
    </rPh>
    <rPh sb="22" eb="25">
      <t>ジカンスウ</t>
    </rPh>
    <phoneticPr fontId="4"/>
  </si>
  <si>
    <t>※「基準配置保育従事者」は、前頁3（2）の表とは必ずしも一致しない。</t>
    <phoneticPr fontId="4"/>
  </si>
  <si>
    <t>フリー
保育従事者</t>
    <rPh sb="4" eb="6">
      <t>ホイク</t>
    </rPh>
    <rPh sb="6" eb="9">
      <t>ジュウジシャ</t>
    </rPh>
    <phoneticPr fontId="4"/>
  </si>
  <si>
    <t>「保育従事者数」「担任保育従事者氏名（加配含む）」のA：常勤、B：非常勤を記入すること。　※正規・非正規を問わず</t>
    <phoneticPr fontId="4"/>
  </si>
  <si>
    <t>「保育従事者数」と「担任保育従事者氏名」は、A、Bごとに一致させること。フリー保育従事者は該当欄に記入すること。</t>
    <rPh sb="39" eb="41">
      <t>ホイク</t>
    </rPh>
    <rPh sb="41" eb="44">
      <t>ジュウジシャ</t>
    </rPh>
    <rPh sb="45" eb="48">
      <t>ガイトウラン</t>
    </rPh>
    <rPh sb="49" eb="51">
      <t>キニュウ</t>
    </rPh>
    <phoneticPr fontId="4"/>
  </si>
  <si>
    <t>各クラスには常勤保育従事者(A)を原則各1名以上配置しているか。</t>
    <rPh sb="6" eb="8">
      <t>ジョウキン</t>
    </rPh>
    <rPh sb="17" eb="19">
      <t>ゲ</t>
    </rPh>
    <phoneticPr fontId="4"/>
  </si>
  <si>
    <t>0歳児クラスで基準保育従事者数が2名以上の場合、常勤保育従事者(A)を原則2名以上配置しているか。</t>
    <rPh sb="24" eb="26">
      <t>ジョウキン</t>
    </rPh>
    <rPh sb="35" eb="37">
      <t>ゲンソク</t>
    </rPh>
    <phoneticPr fontId="4"/>
  </si>
  <si>
    <t>－小規模型事業所内保育事業　運営No.4－</t>
    <phoneticPr fontId="10"/>
  </si>
  <si>
    <t>前年度入所率は利用定員の範囲内か。</t>
    <rPh sb="7" eb="9">
      <t>リヨウ</t>
    </rPh>
    <phoneticPr fontId="4"/>
  </si>
  <si>
    <r>
      <t>（Ａ）</t>
    </r>
    <r>
      <rPr>
        <sz val="10"/>
        <rFont val="ＭＳ Ｐ明朝"/>
        <family val="1"/>
        <charset val="128"/>
      </rPr>
      <t>÷（利用定員×月数）×100＝</t>
    </r>
    <rPh sb="5" eb="7">
      <t>リヨウ</t>
    </rPh>
    <phoneticPr fontId="4"/>
  </si>
  <si>
    <t>－小規模型事業所内保育事業　運営No.5－</t>
    <phoneticPr fontId="10"/>
  </si>
  <si>
    <t>時間帯による児童・保育従事者の状況</t>
    <phoneticPr fontId="4"/>
  </si>
  <si>
    <t>児童・保育従事者の状況</t>
    <rPh sb="0" eb="2">
      <t>ジドウ</t>
    </rPh>
    <rPh sb="3" eb="5">
      <t>ホイク</t>
    </rPh>
    <rPh sb="5" eb="8">
      <t>ジュウジシャ</t>
    </rPh>
    <rPh sb="9" eb="11">
      <t>ジョウキョウ</t>
    </rPh>
    <phoneticPr fontId="10"/>
  </si>
  <si>
    <t>時間帯における保育従事者数</t>
    <rPh sb="0" eb="3">
      <t>ジカンタイ</t>
    </rPh>
    <rPh sb="7" eb="9">
      <t>ホイク</t>
    </rPh>
    <rPh sb="9" eb="12">
      <t>ジュウジシャ</t>
    </rPh>
    <rPh sb="12" eb="13">
      <t>スウ</t>
    </rPh>
    <phoneticPr fontId="10"/>
  </si>
  <si>
    <t>実配置保育従事者数</t>
    <rPh sb="0" eb="1">
      <t>ジツ</t>
    </rPh>
    <rPh sb="1" eb="3">
      <t>ハイチ</t>
    </rPh>
    <rPh sb="3" eb="5">
      <t>ホイク</t>
    </rPh>
    <rPh sb="5" eb="8">
      <t>ジュウジシャ</t>
    </rPh>
    <rPh sb="8" eb="9">
      <t>ゲンスウ</t>
    </rPh>
    <phoneticPr fontId="10"/>
  </si>
  <si>
    <t>基準配置保育従事者数</t>
    <rPh sb="0" eb="2">
      <t>キジュン</t>
    </rPh>
    <rPh sb="2" eb="4">
      <t>ハイチ</t>
    </rPh>
    <rPh sb="4" eb="6">
      <t>ホイク</t>
    </rPh>
    <rPh sb="6" eb="9">
      <t>ジュウジシャ</t>
    </rPh>
    <rPh sb="9" eb="10">
      <t>スウ</t>
    </rPh>
    <phoneticPr fontId="4"/>
  </si>
  <si>
    <t>家庭的保育条例「小規模型事業所内保育事業」（職員）の条第2項</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4"/>
  </si>
  <si>
    <t>留意事項通知　別紙8 Ⅳ-4-（2）-（ア）</t>
    <phoneticPr fontId="4"/>
  </si>
  <si>
    <t>→事業所内保育事業については、原則として、土曜日を含む週6日間の開所が求められる事業である。</t>
    <rPh sb="1" eb="4">
      <t>ジギョウショ</t>
    </rPh>
    <rPh sb="4" eb="5">
      <t>ナイ</t>
    </rPh>
    <rPh sb="5" eb="7">
      <t>ホイク</t>
    </rPh>
    <rPh sb="7" eb="9">
      <t>ジギョウ</t>
    </rPh>
    <rPh sb="15" eb="17">
      <t>ゲンソク</t>
    </rPh>
    <rPh sb="21" eb="24">
      <t>ドヨウビ</t>
    </rPh>
    <rPh sb="25" eb="26">
      <t>フク</t>
    </rPh>
    <rPh sb="27" eb="28">
      <t>シュウ</t>
    </rPh>
    <rPh sb="29" eb="31">
      <t>ニチカン</t>
    </rPh>
    <rPh sb="32" eb="34">
      <t>カイショ</t>
    </rPh>
    <rPh sb="35" eb="36">
      <t>モトム</t>
    </rPh>
    <rPh sb="40" eb="42">
      <t>ジギョウ</t>
    </rPh>
    <phoneticPr fontId="4"/>
  </si>
  <si>
    <t>－小規模型事業所内保育事業　運営No.6－</t>
    <phoneticPr fontId="10"/>
  </si>
  <si>
    <t>年月日・期間等</t>
    <rPh sb="0" eb="3">
      <t>ネンガッピ</t>
    </rPh>
    <rPh sb="4" eb="6">
      <t>キカン</t>
    </rPh>
    <rPh sb="6" eb="7">
      <t>トウ</t>
    </rPh>
    <phoneticPr fontId="10"/>
  </si>
  <si>
    <t>休園に係る保護者への説明・連絡等の方法を記入すること。</t>
    <rPh sb="17" eb="19">
      <t>ホウホウ</t>
    </rPh>
    <rPh sb="20" eb="22">
      <t>キニュウ</t>
    </rPh>
    <phoneticPr fontId="4"/>
  </si>
  <si>
    <t>－小規模型事業所内保育事業　運営No.7－</t>
    <phoneticPr fontId="10"/>
  </si>
  <si>
    <t>別表（運営調書No.8)に監査調書提出月の勤務割振り状況を記入すること。</t>
    <rPh sb="5" eb="7">
      <t>チョウショ</t>
    </rPh>
    <phoneticPr fontId="4"/>
  </si>
  <si>
    <t>（直近の届出年月日：</t>
    <rPh sb="1" eb="3">
      <t>チョッキン</t>
    </rPh>
    <rPh sb="4" eb="6">
      <t>トドケデ</t>
    </rPh>
    <rPh sb="6" eb="7">
      <t>ネン</t>
    </rPh>
    <rPh sb="7" eb="9">
      <t>ガッピ</t>
    </rPh>
    <phoneticPr fontId="10"/>
  </si>
  <si>
    <t>－小規模型事業所内保育事業　運営No.8－</t>
    <phoneticPr fontId="10"/>
  </si>
  <si>
    <t>配置保育従事者数確認表</t>
    <rPh sb="0" eb="2">
      <t>ハイチ</t>
    </rPh>
    <rPh sb="2" eb="4">
      <t>ホイク</t>
    </rPh>
    <rPh sb="4" eb="7">
      <t>ジュウジシャ</t>
    </rPh>
    <rPh sb="7" eb="8">
      <t>スウ</t>
    </rPh>
    <rPh sb="8" eb="10">
      <t>カクニン</t>
    </rPh>
    <rPh sb="10" eb="11">
      <t>ヒョウ</t>
    </rPh>
    <phoneticPr fontId="4"/>
  </si>
  <si>
    <t>必要保育従事者数</t>
    <rPh sb="0" eb="2">
      <t>ヒツヨウ</t>
    </rPh>
    <rPh sb="2" eb="4">
      <t>ホイク</t>
    </rPh>
    <rPh sb="4" eb="7">
      <t>ジュウジシャ</t>
    </rPh>
    <rPh sb="7" eb="8">
      <t>スウ</t>
    </rPh>
    <phoneticPr fontId="4"/>
  </si>
  <si>
    <t>N</t>
    <phoneticPr fontId="10"/>
  </si>
  <si>
    <t>（</t>
  </si>
  <si>
    <t>－小規模型事業所内保育事業　運営No.9－</t>
    <phoneticPr fontId="10"/>
  </si>
  <si>
    <t>高年齢者雇用安定法改正法の適用状況について</t>
    <phoneticPr fontId="4"/>
  </si>
  <si>
    <t>職員の健康管理の状況について</t>
    <phoneticPr fontId="4"/>
  </si>
  <si>
    <t>前年度の定期健康診断の実施状況について</t>
    <rPh sb="0" eb="3">
      <t>ゼンエンド</t>
    </rPh>
    <phoneticPr fontId="4"/>
  </si>
  <si>
    <t>労働安全衛生法第66条第5項但し書き（健康診断）</t>
    <rPh sb="6" eb="7">
      <t>ホウ</t>
    </rPh>
    <rPh sb="7" eb="8">
      <t>ダイ</t>
    </rPh>
    <rPh sb="11" eb="12">
      <t>ダイ</t>
    </rPh>
    <rPh sb="13" eb="14">
      <t>コウ</t>
    </rPh>
    <rPh sb="14" eb="15">
      <t>タダ</t>
    </rPh>
    <rPh sb="16" eb="17">
      <t>ガ</t>
    </rPh>
    <phoneticPr fontId="10"/>
  </si>
  <si>
    <r>
      <t>健康診断書の有効期限：</t>
    </r>
    <r>
      <rPr>
        <u/>
        <sz val="9"/>
        <rFont val="ＭＳ Ｐ明朝"/>
        <family val="1"/>
        <charset val="128"/>
      </rPr>
      <t>受診時から
3か月を経過していないもの</t>
    </r>
    <rPh sb="8" eb="10">
      <t>キゲン</t>
    </rPh>
    <rPh sb="11" eb="13">
      <t>ジュシン</t>
    </rPh>
    <rPh sb="21" eb="23">
      <t>ケイカ</t>
    </rPh>
    <phoneticPr fontId="4"/>
  </si>
  <si>
    <t>－小規模型事業所内保育事業　運営No.10－</t>
    <phoneticPr fontId="4"/>
  </si>
  <si>
    <t>－小規模型事業所内保育事業　運営No.11-①（記入例）－</t>
    <rPh sb="24" eb="27">
      <t>キニュウレイ</t>
    </rPh>
    <phoneticPr fontId="10"/>
  </si>
  <si>
    <r>
      <t>備考　</t>
    </r>
    <r>
      <rPr>
        <b/>
        <u/>
        <sz val="9"/>
        <rFont val="ＭＳ Ｐゴシック"/>
        <family val="3"/>
        <charset val="128"/>
      </rPr>
      <t>※（注）3、5参照</t>
    </r>
    <rPh sb="0" eb="2">
      <t>ビコウ</t>
    </rPh>
    <phoneticPr fontId="10"/>
  </si>
  <si>
    <r>
      <t>諸手当 D   (円) 　</t>
    </r>
    <r>
      <rPr>
        <b/>
        <u/>
        <sz val="9"/>
        <rFont val="ＭＳ Ｐゴシック"/>
        <family val="3"/>
        <charset val="128"/>
      </rPr>
      <t>※（注）2参照</t>
    </r>
    <phoneticPr fontId="4"/>
  </si>
  <si>
    <t>親族関係、雇用形態変更時期、職種変更時期、産休・育休等休職、代替、退職、法人内異動、その他事業兼務状況等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サンキュウ</t>
    </rPh>
    <rPh sb="24" eb="26">
      <t>イクキュウ</t>
    </rPh>
    <rPh sb="26" eb="27">
      <t>トウ</t>
    </rPh>
    <rPh sb="27" eb="29">
      <t>キュウショク</t>
    </rPh>
    <rPh sb="30" eb="32">
      <t>ダイタイ</t>
    </rPh>
    <rPh sb="33" eb="35">
      <t>タイショク</t>
    </rPh>
    <rPh sb="36" eb="39">
      <t>ホウジンナイ</t>
    </rPh>
    <rPh sb="39" eb="41">
      <t>イドウ</t>
    </rPh>
    <rPh sb="44" eb="45">
      <t>タ</t>
    </rPh>
    <rPh sb="45" eb="47">
      <t>ジギョウ</t>
    </rPh>
    <rPh sb="47" eb="49">
      <t>ケンム</t>
    </rPh>
    <rPh sb="49" eb="51">
      <t>ジョウキョウ</t>
    </rPh>
    <rPh sb="51" eb="52">
      <t>トウ</t>
    </rPh>
    <phoneticPr fontId="10"/>
  </si>
  <si>
    <t>副主任保育従事者</t>
    <rPh sb="0" eb="3">
      <t>フクシュニン</t>
    </rPh>
    <rPh sb="3" eb="5">
      <t>ホイク</t>
    </rPh>
    <rPh sb="5" eb="8">
      <t>ジュウジシャ</t>
    </rPh>
    <phoneticPr fontId="4"/>
  </si>
  <si>
    <r>
      <t>本表（別表1）は、監査を実施する年度の4月1日現在で記入すること。ただし、</t>
    </r>
    <r>
      <rPr>
        <b/>
        <u/>
        <sz val="9"/>
        <rFont val="ＭＳ Ｐゴシック"/>
        <family val="3"/>
        <charset val="128"/>
      </rPr>
      <t>年度中途の採用者及び年度途中の休職・退職者並びに非正規職員から正規職員に移行した職員</t>
    </r>
    <r>
      <rPr>
        <b/>
        <u/>
        <sz val="9"/>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</si>
  <si>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t>「諸手当」欄には、支給されている全ての手当の名称及び金額を記入すること。名称が記載されていない手当については、網掛けの欄に手当の名称を記入し、その額についても記入すること。</t>
    <rPh sb="36" eb="38">
      <t>メイショウ</t>
    </rPh>
    <rPh sb="39" eb="41">
      <t>キサイ</t>
    </rPh>
    <rPh sb="47" eb="49">
      <t>テアテ</t>
    </rPh>
    <rPh sb="55" eb="57">
      <t>アミカ</t>
    </rPh>
    <rPh sb="59" eb="60">
      <t>ラン</t>
    </rPh>
    <rPh sb="61" eb="63">
      <t>テアテ</t>
    </rPh>
    <rPh sb="64" eb="66">
      <t>メイショウ</t>
    </rPh>
    <rPh sb="67" eb="69">
      <t>キニュウ</t>
    </rPh>
    <rPh sb="73" eb="74">
      <t>ガク</t>
    </rPh>
    <rPh sb="79" eb="85">
      <t>キニュ</t>
    </rPh>
    <phoneticPr fontId="10"/>
  </si>
  <si>
    <t>他施設・事業所、その他事業又は別事業（放課後児童健全育成事業・児童デイサービス等）において兼務している場合、備考欄にその旨記載すること。</t>
    <rPh sb="0" eb="3">
      <t>タシセツ</t>
    </rPh>
    <rPh sb="4" eb="7">
      <t>ジギョウショ</t>
    </rPh>
    <rPh sb="10" eb="11">
      <t>タ</t>
    </rPh>
    <rPh sb="11" eb="13">
      <t>ジギョウ</t>
    </rPh>
    <rPh sb="13" eb="14">
      <t>マタ</t>
    </rPh>
    <rPh sb="15" eb="18">
      <t>ベツジギョウ</t>
    </rPh>
    <rPh sb="31" eb="33">
      <t>ジドウ</t>
    </rPh>
    <rPh sb="39" eb="40">
      <t>トウ</t>
    </rPh>
    <rPh sb="45" eb="47">
      <t>ケンム</t>
    </rPh>
    <rPh sb="51" eb="53">
      <t>バアイ</t>
    </rPh>
    <rPh sb="54" eb="56">
      <t>ビコウ</t>
    </rPh>
    <rPh sb="56" eb="57">
      <t>ラン</t>
    </rPh>
    <rPh sb="60" eb="61">
      <t>ムネ</t>
    </rPh>
    <rPh sb="61" eb="63">
      <t>キサイ</t>
    </rPh>
    <phoneticPr fontId="10"/>
  </si>
  <si>
    <t>－小規模型事業所内保育事業　運営No.11-①－</t>
    <phoneticPr fontId="10"/>
  </si>
  <si>
    <t>採　 用
（異動）
年月日</t>
    <rPh sb="0" eb="1">
      <t>サイ</t>
    </rPh>
    <rPh sb="3" eb="4">
      <t>ヨウ</t>
    </rPh>
    <rPh sb="6" eb="8">
      <t>イドウ</t>
    </rPh>
    <rPh sb="10" eb="13">
      <t>ネンガッピ</t>
    </rPh>
    <phoneticPr fontId="10"/>
  </si>
  <si>
    <t>－小規模型事業所内保育事業　運営No.11-②－</t>
    <phoneticPr fontId="10"/>
  </si>
  <si>
    <t>－小規模型事業所内保育事業　運営No.12-①（記入例）－</t>
    <rPh sb="24" eb="27">
      <t>キ</t>
    </rPh>
    <phoneticPr fontId="10"/>
  </si>
  <si>
    <r>
      <t>備考　</t>
    </r>
    <r>
      <rPr>
        <b/>
        <u/>
        <sz val="9"/>
        <rFont val="ＭＳ Ｐゴシック"/>
        <family val="3"/>
        <charset val="128"/>
      </rPr>
      <t>※（注）4、6参照</t>
    </r>
    <rPh sb="0" eb="2">
      <t>ビコウ</t>
    </rPh>
    <rPh sb="4" eb="7">
      <t>チュウ</t>
    </rPh>
    <rPh sb="10" eb="12">
      <t>サンショウ</t>
    </rPh>
    <phoneticPr fontId="10"/>
  </si>
  <si>
    <r>
      <t>諸手当 D   (円) 　</t>
    </r>
    <r>
      <rPr>
        <b/>
        <u/>
        <sz val="9"/>
        <rFont val="ＭＳ Ｐゴシック"/>
        <family val="3"/>
        <charset val="128"/>
      </rPr>
      <t>※（注）3参照</t>
    </r>
    <phoneticPr fontId="4"/>
  </si>
  <si>
    <t>親族関係、雇用形態変更時期、職種変更時期、産休・育休等休職、代替、退職、法人内異動、その他事業兼務状況等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サンキュウ</t>
    </rPh>
    <rPh sb="24" eb="27">
      <t>イクキュウナド</t>
    </rPh>
    <rPh sb="27" eb="29">
      <t>キュウショク</t>
    </rPh>
    <rPh sb="30" eb="32">
      <t>ダイタイ</t>
    </rPh>
    <rPh sb="33" eb="35">
      <t>タイショク</t>
    </rPh>
    <rPh sb="36" eb="38">
      <t>ホウジン</t>
    </rPh>
    <rPh sb="38" eb="39">
      <t>ナイ</t>
    </rPh>
    <rPh sb="39" eb="41">
      <t>イドウ</t>
    </rPh>
    <rPh sb="44" eb="45">
      <t>タ</t>
    </rPh>
    <rPh sb="45" eb="47">
      <t>ジギョウ</t>
    </rPh>
    <rPh sb="47" eb="49">
      <t>ケンム</t>
    </rPh>
    <rPh sb="49" eb="51">
      <t>ジョウキョウ</t>
    </rPh>
    <rPh sb="51" eb="52">
      <t>トウ</t>
    </rPh>
    <phoneticPr fontId="10"/>
  </si>
  <si>
    <r>
      <t>本表（別表2）は、監査を実施する年度の4月1日現在で記入すること。ただし、</t>
    </r>
    <r>
      <rPr>
        <b/>
        <u/>
        <sz val="9"/>
        <rFont val="ＭＳ Ｐゴシック"/>
        <family val="3"/>
        <charset val="128"/>
      </rPr>
      <t>年度中途の採用者及び年度途中の休職・退職者並びに正規職員から非正規職員に移行した職員</t>
    </r>
    <r>
      <rPr>
        <b/>
        <u/>
        <sz val="9"/>
        <rFont val="ＭＳ Ｐ明朝"/>
        <family val="1"/>
        <charset val="128"/>
      </rPr>
      <t>に関しても本表（別表2）に記入すること。</t>
    </r>
    <phoneticPr fontId="4"/>
  </si>
  <si>
    <t>－小規模型事業所内保育事業　運営No.12-①－</t>
    <phoneticPr fontId="10"/>
  </si>
  <si>
    <t>－小規模型事業所内保育事業　運営No.12-②－</t>
    <phoneticPr fontId="10"/>
  </si>
  <si>
    <t>－小規模型事業所内保育事業　運営No.13－</t>
    <phoneticPr fontId="10"/>
  </si>
  <si>
    <t>「児童福祉施設における食事の提供に関する援助及び指導について」(令和2年3月31日子発0331第1号 外)</t>
    <rPh sb="32" eb="34">
      <t>レイワ</t>
    </rPh>
    <rPh sb="35" eb="36">
      <t>ネン</t>
    </rPh>
    <rPh sb="37" eb="38">
      <t>ガツ</t>
    </rPh>
    <rPh sb="40" eb="41">
      <t>ニチ</t>
    </rPh>
    <rPh sb="41" eb="42">
      <t>コ</t>
    </rPh>
    <rPh sb="42" eb="43">
      <t>ハツ</t>
    </rPh>
    <rPh sb="51" eb="52">
      <t>ソト</t>
    </rPh>
    <phoneticPr fontId="10"/>
  </si>
  <si>
    <t>事業所内研修は、保育従事者及び保育事業所の自己評価の状況を反映した研修内容となっているか。</t>
    <phoneticPr fontId="4"/>
  </si>
  <si>
    <t>－小規模型事業所内保育事業　運営No.14－</t>
    <phoneticPr fontId="10"/>
  </si>
  <si>
    <t>研修は保育従事者及び保育事業所の自己評価の状況を反映しているか。</t>
    <phoneticPr fontId="4"/>
  </si>
  <si>
    <t>－小規模型事業所内保育事業　運営No.15－</t>
    <phoneticPr fontId="10"/>
  </si>
  <si>
    <r>
      <t xml:space="preserve">保育従事者　 </t>
    </r>
    <r>
      <rPr>
        <b/>
        <sz val="10"/>
        <rFont val="ＭＳ Ｐ明朝"/>
        <family val="1"/>
        <charset val="128"/>
      </rPr>
      <t>※新設事業所は本年度分＜監査調書提出月前月まで＞</t>
    </r>
    <phoneticPr fontId="4"/>
  </si>
  <si>
    <t>参加
保育従事者名</t>
    <rPh sb="0" eb="2">
      <t>サンカ</t>
    </rPh>
    <rPh sb="3" eb="5">
      <t>ホイク</t>
    </rPh>
    <rPh sb="5" eb="8">
      <t>ジュウジシャ</t>
    </rPh>
    <rPh sb="8" eb="9">
      <t>メイ</t>
    </rPh>
    <phoneticPr fontId="10"/>
  </si>
  <si>
    <r>
      <t>事務員、調理員等（保育従事者以外の職）　</t>
    </r>
    <r>
      <rPr>
        <b/>
        <sz val="10"/>
        <rFont val="ＭＳ Ｐ明朝"/>
        <family val="1"/>
        <charset val="128"/>
      </rPr>
      <t>※新設事業所は本年度分＜監査調書提出月前月まで＞</t>
    </r>
    <phoneticPr fontId="4"/>
  </si>
  <si>
    <t>－小規模型事業所内保育事業　運営No.16－</t>
    <phoneticPr fontId="10"/>
  </si>
  <si>
    <t>通勤手当、住居手当又は扶養手当は、届出書、家賃証明書等挙証資料に基づき適切に認定しているか。</t>
    <rPh sb="9" eb="10">
      <t>マタ</t>
    </rPh>
    <phoneticPr fontId="10"/>
  </si>
  <si>
    <t>－小規模型事業所内保育事業　運営No.17－</t>
    <phoneticPr fontId="4"/>
  </si>
  <si>
    <t>－小規模型事業所内保育事業　運営No.18－</t>
    <phoneticPr fontId="10"/>
  </si>
  <si>
    <t>児童処遇関係、給食業務関係</t>
    <rPh sb="0" eb="2">
      <t>ジドウ</t>
    </rPh>
    <rPh sb="2" eb="4">
      <t>ショグウ</t>
    </rPh>
    <rPh sb="4" eb="5">
      <t>セキ</t>
    </rPh>
    <rPh sb="5" eb="6">
      <t>ガカリ</t>
    </rPh>
    <phoneticPr fontId="10"/>
  </si>
  <si>
    <t>調理業務従事者等（離乳食を調理する保育従事者を含む）について、月に1回以上の検便を実施しているか。</t>
    <rPh sb="0" eb="2">
      <t>チョウリ</t>
    </rPh>
    <rPh sb="2" eb="4">
      <t>ギョウム</t>
    </rPh>
    <rPh sb="4" eb="7">
      <t>ジュウジシャ</t>
    </rPh>
    <rPh sb="7" eb="8">
      <t>トウ</t>
    </rPh>
    <rPh sb="17" eb="22">
      <t>ホイクジュウジシャ</t>
    </rPh>
    <rPh sb="31" eb="32">
      <t>ツキ</t>
    </rPh>
    <rPh sb="34" eb="37">
      <t>カイイジョウ</t>
    </rPh>
    <rPh sb="35" eb="37">
      <t>イジョウ</t>
    </rPh>
    <phoneticPr fontId="4"/>
  </si>
  <si>
    <t>調理業務従事者の定期的な健康診断、月に1回以上の検便が適切になされていることを確認しているか。</t>
    <rPh sb="8" eb="11">
      <t>テイキテキ</t>
    </rPh>
    <rPh sb="17" eb="18">
      <t>ツキ</t>
    </rPh>
    <rPh sb="20" eb="21">
      <t>カイ</t>
    </rPh>
    <rPh sb="21" eb="23">
      <t>イジョウ</t>
    </rPh>
    <phoneticPr fontId="4"/>
  </si>
  <si>
    <t>－小規模型事業所内保育事業　運営No.19－</t>
    <phoneticPr fontId="10"/>
  </si>
  <si>
    <t>事業所内保育事業所に、加熱、保存等の調理機能を有する設備を備えているか。</t>
    <rPh sb="0" eb="4">
      <t>ジギョウショナイ</t>
    </rPh>
    <phoneticPr fontId="4"/>
  </si>
  <si>
    <t>調理衣、頭巾の着用</t>
    <rPh sb="0" eb="2">
      <t>チョウリ</t>
    </rPh>
    <rPh sb="2" eb="3">
      <t>イ</t>
    </rPh>
    <rPh sb="4" eb="6">
      <t>ズキン</t>
    </rPh>
    <rPh sb="7" eb="9">
      <t>チャクヨウ</t>
    </rPh>
    <phoneticPr fontId="4"/>
  </si>
  <si>
    <t>排水設備の設置</t>
    <rPh sb="0" eb="2">
      <t>ハイスイ</t>
    </rPh>
    <rPh sb="2" eb="4">
      <t>セツビ</t>
    </rPh>
    <rPh sb="5" eb="7">
      <t>セッチ</t>
    </rPh>
    <phoneticPr fontId="4"/>
  </si>
  <si>
    <t>食事時間前に、調理業務従事者以外の者が実施すること。</t>
    <rPh sb="9" eb="11">
      <t>ギョウム</t>
    </rPh>
    <phoneticPr fontId="10"/>
  </si>
  <si>
    <t>「いる」場合、検食時間・検食者の職氏名・検食記録の有無を記入すること。</t>
    <rPh sb="4" eb="6">
      <t>バアイ</t>
    </rPh>
    <phoneticPr fontId="4"/>
  </si>
  <si>
    <t>－小規模型事業所内保育事業　運営No.20－</t>
    <phoneticPr fontId="10"/>
  </si>
  <si>
    <t>「いる」場合、どのような評価方法及び改善策を講じているか記入すること。</t>
    <rPh sb="28" eb="34">
      <t>キニュウ</t>
    </rPh>
    <phoneticPr fontId="4"/>
  </si>
  <si>
    <t>「いる」場合、どのように実施しているか記入すること。（調理方法、配膳方法、喫食時の対応方法など。）</t>
    <rPh sb="19" eb="21">
      <t>キニュウ</t>
    </rPh>
    <phoneticPr fontId="4"/>
  </si>
  <si>
    <t>－小規模型事業所内保育事業　運営No.21－</t>
    <phoneticPr fontId="10"/>
  </si>
  <si>
    <t>給食業務関係、児童の健康管理・安全管理</t>
    <rPh sb="0" eb="2">
      <t>キュウショク</t>
    </rPh>
    <rPh sb="2" eb="4">
      <t>ギョウム</t>
    </rPh>
    <rPh sb="4" eb="6">
      <t>カンケイ</t>
    </rPh>
    <phoneticPr fontId="10"/>
  </si>
  <si>
    <t>「いる」場合、保管方法について記入すること。</t>
    <rPh sb="7" eb="11">
      <t>ホカンホウホウ</t>
    </rPh>
    <rPh sb="15" eb="17">
      <t>キニュウ</t>
    </rPh>
    <phoneticPr fontId="4"/>
  </si>
  <si>
    <t>家庭的保育条例「小規模型事業所内保育事業」（職員）の条第1項</t>
    <rPh sb="8" eb="11">
      <t>ショウキボ</t>
    </rPh>
    <rPh sb="11" eb="12">
      <t>ガタ</t>
    </rPh>
    <rPh sb="12" eb="15">
      <t>ジギョウショ</t>
    </rPh>
    <rPh sb="15" eb="16">
      <t>ナイ</t>
    </rPh>
    <rPh sb="16" eb="18">
      <t>ホイク</t>
    </rPh>
    <rPh sb="18" eb="20">
      <t>ジギョウ</t>
    </rPh>
    <phoneticPr fontId="4"/>
  </si>
  <si>
    <t>嘱託医の契約書は整備されているか。　</t>
    <phoneticPr fontId="4"/>
  </si>
  <si>
    <t>－小規模型事業所内保育事業　運営No.22－</t>
    <phoneticPr fontId="10"/>
  </si>
  <si>
    <t>感染症等の発生の状況について</t>
    <phoneticPr fontId="4"/>
  </si>
  <si>
    <t>病気回復後の登園の際､治癒の確認をどのように行っているか記入すること｡</t>
    <rPh sb="28" eb="30">
      <t>キニュウ</t>
    </rPh>
    <phoneticPr fontId="4"/>
  </si>
  <si>
    <t>感染症等の対策状況について</t>
    <phoneticPr fontId="4"/>
  </si>
  <si>
    <t>－小規模型事業所内保育事業　運営No.23－</t>
    <phoneticPr fontId="10"/>
  </si>
  <si>
    <t>対象児童年齢及び確認周期について記入すること。</t>
    <rPh sb="16" eb="23">
      <t>キニュウ</t>
    </rPh>
    <phoneticPr fontId="4"/>
  </si>
  <si>
    <t>具体的対策について記入すること。</t>
    <rPh sb="9" eb="15">
      <t>キニュ</t>
    </rPh>
    <phoneticPr fontId="4"/>
  </si>
  <si>
    <t>前年度において、児童虐待防止に関する職員研修会を実施したか。</t>
    <rPh sb="0" eb="3">
      <t>ゼンネンド</t>
    </rPh>
    <phoneticPr fontId="4"/>
  </si>
  <si>
    <t>「いる」場合、研修内容について具体的に記入すること。</t>
    <rPh sb="7" eb="11">
      <t>ケンシュウナイヨウ</t>
    </rPh>
    <phoneticPr fontId="4"/>
  </si>
  <si>
    <t>児童虐待の疑いのある児童を発見した場合、市町村・関係機関等への通告義務があるが、通告を行っているか。</t>
    <rPh sb="5" eb="6">
      <t>ウタガ</t>
    </rPh>
    <rPh sb="20" eb="23">
      <t>シチョウソン</t>
    </rPh>
    <rPh sb="24" eb="28">
      <t>カンケイキカン</t>
    </rPh>
    <rPh sb="28" eb="29">
      <t>トウ</t>
    </rPh>
    <rPh sb="31" eb="33">
      <t>ツウコク</t>
    </rPh>
    <rPh sb="33" eb="35">
      <t>ギム</t>
    </rPh>
    <rPh sb="40" eb="42">
      <t>ツウコク</t>
    </rPh>
    <rPh sb="43" eb="44">
      <t>オコナ</t>
    </rPh>
    <phoneticPr fontId="4"/>
  </si>
  <si>
    <t>－小規模型事業所内保育事業　運営No.24－</t>
    <phoneticPr fontId="10"/>
  </si>
  <si>
    <t>自動警報装置、防犯監視システム等を設置している場合、作動状況の点検等を行っているか｡</t>
    <rPh sb="23" eb="25">
      <t>バアイ</t>
    </rPh>
    <rPh sb="26" eb="28">
      <t>サドウ</t>
    </rPh>
    <rPh sb="28" eb="30">
      <t>ジョウキョウ</t>
    </rPh>
    <rPh sb="31" eb="33">
      <t>テンケン</t>
    </rPh>
    <rPh sb="33" eb="34">
      <t>トウ</t>
    </rPh>
    <rPh sb="35" eb="36">
      <t>オコナ</t>
    </rPh>
    <phoneticPr fontId="4"/>
  </si>
  <si>
    <t>所外活動に対する安全確保について</t>
    <phoneticPr fontId="4"/>
  </si>
  <si>
    <t>－小規模型事業所内保育事業　運営No.25－</t>
    <phoneticPr fontId="10"/>
  </si>
  <si>
    <t>事故の概要（年齢、発生状況等）</t>
    <rPh sb="0" eb="1">
      <t>コト</t>
    </rPh>
    <rPh sb="1" eb="2">
      <t>ユエ</t>
    </rPh>
    <rPh sb="3" eb="4">
      <t>オオムネ</t>
    </rPh>
    <rPh sb="4" eb="5">
      <t>ヨウ</t>
    </rPh>
    <rPh sb="6" eb="8">
      <t>ネンレイ</t>
    </rPh>
    <rPh sb="9" eb="13">
      <t>ハッセイジョウキョウ</t>
    </rPh>
    <rPh sb="13" eb="14">
      <t>トウ</t>
    </rPh>
    <phoneticPr fontId="10"/>
  </si>
  <si>
    <t>「保育所及び認可外保育施設における事故防止の徹底等について」(平成25年3月8日雇児保発0308第1号)</t>
    <rPh sb="19" eb="21">
      <t>ボウシ</t>
    </rPh>
    <rPh sb="22" eb="24">
      <t>テッテイ</t>
    </rPh>
    <rPh sb="24" eb="25">
      <t>トウ</t>
    </rPh>
    <rPh sb="31" eb="33">
      <t>ヘイセイ</t>
    </rPh>
    <rPh sb="35" eb="36">
      <t>ネン</t>
    </rPh>
    <rPh sb="37" eb="38">
      <t>ガツ</t>
    </rPh>
    <rPh sb="39" eb="40">
      <t>ニチ</t>
    </rPh>
    <phoneticPr fontId="4"/>
  </si>
  <si>
    <t>職員の共通理解と事業所内の体制について</t>
    <phoneticPr fontId="4"/>
  </si>
  <si>
    <t>保育所保育指針第3章3(2)、4</t>
    <rPh sb="0" eb="2">
      <t>ホイク</t>
    </rPh>
    <rPh sb="2" eb="3">
      <t>ショ</t>
    </rPh>
    <rPh sb="3" eb="5">
      <t>ホイク</t>
    </rPh>
    <rPh sb="5" eb="7">
      <t>シシン</t>
    </rPh>
    <rPh sb="7" eb="8">
      <t>ダイ</t>
    </rPh>
    <rPh sb="9" eb="10">
      <t>ショウ</t>
    </rPh>
    <phoneticPr fontId="10"/>
  </si>
  <si>
    <t>－小規模型事業所内保育事業　運営No.26－</t>
    <phoneticPr fontId="10"/>
  </si>
  <si>
    <t>事故の発生・不審者の立入りなどに備え、職員の役割分担・連絡体制等が確保されているか。</t>
    <rPh sb="22" eb="26">
      <t>ヤクワリブンタン</t>
    </rPh>
    <rPh sb="27" eb="29">
      <t>レンラク</t>
    </rPh>
    <phoneticPr fontId="4"/>
  </si>
  <si>
    <t>避難及び消火に対する訓練について</t>
    <phoneticPr fontId="4"/>
  </si>
  <si>
    <t>訓練の実施状況について記入及びチェックすること。</t>
    <rPh sb="0" eb="2">
      <t>クンレン</t>
    </rPh>
    <rPh sb="11" eb="13">
      <t>キニュウ</t>
    </rPh>
    <rPh sb="13" eb="14">
      <t>オヨ</t>
    </rPh>
    <phoneticPr fontId="4"/>
  </si>
  <si>
    <t>消防署の立ち会い訓練は、その他に記入すること。</t>
    <rPh sb="14" eb="15">
      <t>タ</t>
    </rPh>
    <phoneticPr fontId="4"/>
  </si>
  <si>
    <t>保護者への連絡体制（非常時連絡表）は、整備しているか。</t>
    <phoneticPr fontId="4"/>
  </si>
  <si>
    <t>－小規模型事業所内保育事業　運営No.27－</t>
    <phoneticPr fontId="10"/>
  </si>
  <si>
    <t>非常災害対策の状況、福祉サービスの質の向上の取組み</t>
    <rPh sb="0" eb="2">
      <t>ヒジョウ</t>
    </rPh>
    <rPh sb="2" eb="4">
      <t>サイガイ</t>
    </rPh>
    <rPh sb="4" eb="6">
      <t>タイサク</t>
    </rPh>
    <rPh sb="7" eb="9">
      <t>ジョウキョウ</t>
    </rPh>
    <rPh sb="10" eb="12">
      <t>フクシ</t>
    </rPh>
    <rPh sb="17" eb="18">
      <t>シツ</t>
    </rPh>
    <rPh sb="19" eb="21">
      <t>コウジョウ</t>
    </rPh>
    <rPh sb="22" eb="24">
      <t>トリク</t>
    </rPh>
    <phoneticPr fontId="10"/>
  </si>
  <si>
    <t>＜講じている場合＞</t>
    <rPh sb="1" eb="2">
      <t>コウ</t>
    </rPh>
    <phoneticPr fontId="4"/>
  </si>
  <si>
    <t>－小規模型事業所内保育事業　運営No.28－</t>
    <phoneticPr fontId="10"/>
  </si>
  <si>
    <t>福祉サービスの質の向上の取組み、会計関係、処遇改善等加算</t>
    <rPh sb="0" eb="2">
      <t>フクシ</t>
    </rPh>
    <rPh sb="7" eb="8">
      <t>シツ</t>
    </rPh>
    <rPh sb="9" eb="11">
      <t>コウジョウ</t>
    </rPh>
    <rPh sb="12" eb="14">
      <t>トリク</t>
    </rPh>
    <rPh sb="16" eb="18">
      <t>カイケイ</t>
    </rPh>
    <rPh sb="18" eb="20">
      <t>カンケイ</t>
    </rPh>
    <rPh sb="21" eb="28">
      <t>ショグウ</t>
    </rPh>
    <phoneticPr fontId="10"/>
  </si>
  <si>
    <t>特定教育・保育等に要する費用の額の算定に関する基準等の実施上の留意事項について(最終改正：令和5年5月19日 こ成保38 )</t>
    <rPh sb="56" eb="57">
      <t>セイ</t>
    </rPh>
    <rPh sb="57" eb="58">
      <t>ホ</t>
    </rPh>
    <phoneticPr fontId="4"/>
  </si>
  <si>
    <r>
      <t xml:space="preserve">公定価格に関するFAQ(よくある質問)(Ver.22)
</t>
    </r>
    <r>
      <rPr>
        <sz val="11"/>
        <rFont val="ＭＳ Ｐ明朝"/>
        <family val="1"/>
        <charset val="128"/>
      </rPr>
      <t xml:space="preserve">※掲載URL（こども家庭庁ホームページ内） → </t>
    </r>
    <rPh sb="29" eb="31">
      <t>ケイサイ</t>
    </rPh>
    <rPh sb="38" eb="41">
      <t>カテイチョウ</t>
    </rPh>
    <rPh sb="47" eb="48">
      <t>ナイ</t>
    </rPh>
    <phoneticPr fontId="4"/>
  </si>
  <si>
    <t>https://www.cfa.go.jp/policies/kokoseido/</t>
    <phoneticPr fontId="4"/>
  </si>
  <si>
    <t xml:space="preserve">施設型給付費等に係る処遇改善等加算について（最終改正：令和5年6月7日 こ成保39 ) </t>
    <rPh sb="0" eb="2">
      <t>シセツ</t>
    </rPh>
    <rPh sb="2" eb="3">
      <t>ガタ</t>
    </rPh>
    <rPh sb="3" eb="5">
      <t>キュウフ</t>
    </rPh>
    <rPh sb="5" eb="6">
      <t>ヒ</t>
    </rPh>
    <rPh sb="6" eb="7">
      <t>トウ</t>
    </rPh>
    <rPh sb="8" eb="9">
      <t>カカ</t>
    </rPh>
    <rPh sb="10" eb="12">
      <t>ショグウ</t>
    </rPh>
    <rPh sb="12" eb="14">
      <t>カイゼン</t>
    </rPh>
    <rPh sb="14" eb="15">
      <t>トウ</t>
    </rPh>
    <rPh sb="15" eb="17">
      <t>カサン</t>
    </rPh>
    <rPh sb="22" eb="24">
      <t>サイシュウ</t>
    </rPh>
    <rPh sb="24" eb="26">
      <t>カイセイ</t>
    </rPh>
    <rPh sb="27" eb="29">
      <t>レイワ</t>
    </rPh>
    <rPh sb="30" eb="31">
      <t>ネン</t>
    </rPh>
    <rPh sb="32" eb="33">
      <t>ガツ</t>
    </rPh>
    <rPh sb="34" eb="35">
      <t>ニチ</t>
    </rPh>
    <rPh sb="37" eb="38">
      <t>セイ</t>
    </rPh>
    <rPh sb="38" eb="39">
      <t>ホ</t>
    </rPh>
    <phoneticPr fontId="4"/>
  </si>
  <si>
    <r>
      <t xml:space="preserve">教育・保育施設等における事故防止及び事故発生時の対応のためのガイドライン
</t>
    </r>
    <r>
      <rPr>
        <sz val="11"/>
        <rFont val="ＭＳ Ｐ明朝"/>
        <family val="1"/>
        <charset val="128"/>
      </rPr>
      <t>※掲載URL（こども家庭庁ホームページ内） →</t>
    </r>
    <rPh sb="0" eb="2">
      <t>キョウイク</t>
    </rPh>
    <rPh sb="3" eb="5">
      <t>ホイク</t>
    </rPh>
    <rPh sb="5" eb="7">
      <t>シセツ</t>
    </rPh>
    <rPh sb="7" eb="8">
      <t>トウ</t>
    </rPh>
    <rPh sb="12" eb="16">
      <t>ジコボウシ</t>
    </rPh>
    <rPh sb="16" eb="17">
      <t>オヨ</t>
    </rPh>
    <rPh sb="18" eb="23">
      <t>ジコハッセイジ</t>
    </rPh>
    <rPh sb="24" eb="26">
      <t>タイオウ</t>
    </rPh>
    <rPh sb="38" eb="40">
      <t>ケイサイ</t>
    </rPh>
    <rPh sb="47" eb="50">
      <t>カテイチョウ</t>
    </rPh>
    <rPh sb="56" eb="57">
      <t>ナイ</t>
    </rPh>
    <phoneticPr fontId="4"/>
  </si>
  <si>
    <t>https://www.cfa.go.jp/policies/child-safety/effort/guideline/</t>
    <phoneticPr fontId="4"/>
  </si>
  <si>
    <t>小数点第1位四捨五入</t>
    <phoneticPr fontId="4"/>
  </si>
  <si>
    <t>副施設長、地域子ども・子育て支援交付金や市町村単独補助金など、実施事業で人件費を賄っている職員はその他に計上する。</t>
    <rPh sb="0" eb="4">
      <t>フクシセ</t>
    </rPh>
    <rPh sb="5" eb="7">
      <t>チイキ</t>
    </rPh>
    <rPh sb="7" eb="8">
      <t>コ</t>
    </rPh>
    <rPh sb="50" eb="51">
      <t>タ</t>
    </rPh>
    <rPh sb="52" eb="54">
      <t>ケイジョウ</t>
    </rPh>
    <phoneticPr fontId="4"/>
  </si>
  <si>
    <r>
      <t>保育士の算定に当たっては、当該小規模型事業所保育事業A型に勤務する保健師、看護師又は准看護師を1人に限り保育士とみなすことができる。ただし、久米島町については、</t>
    </r>
    <r>
      <rPr>
        <u/>
        <sz val="10"/>
        <rFont val="ＭＳ Ｐ明朝"/>
        <family val="1"/>
        <charset val="128"/>
      </rPr>
      <t>准看護師</t>
    </r>
    <r>
      <rPr>
        <sz val="10"/>
        <rFont val="ＭＳ Ｐ明朝"/>
        <family val="1"/>
        <charset val="128"/>
      </rPr>
      <t>を除く。</t>
    </r>
    <rPh sb="70" eb="73">
      <t>クメジマ</t>
    </rPh>
    <rPh sb="73" eb="74">
      <t>チョウ</t>
    </rPh>
    <phoneticPr fontId="4"/>
  </si>
  <si>
    <t>小数点第1位四捨五入</t>
    <phoneticPr fontId="4"/>
  </si>
  <si>
    <t>4月1日又は事業開始初日現在利用定員：</t>
    <rPh sb="1" eb="2">
      <t>ガツ</t>
    </rPh>
    <rPh sb="3" eb="4">
      <t>ニチ</t>
    </rPh>
    <rPh sb="4" eb="5">
      <t>マタ</t>
    </rPh>
    <rPh sb="6" eb="8">
      <t>ジギョウ</t>
    </rPh>
    <rPh sb="8" eb="10">
      <t>カイシ</t>
    </rPh>
    <rPh sb="10" eb="12">
      <t>ショニチ</t>
    </rPh>
    <rPh sb="12" eb="14">
      <t>ゲンザイ</t>
    </rPh>
    <rPh sb="14" eb="16">
      <t>リヨウ</t>
    </rPh>
    <rPh sb="16" eb="18">
      <t>テイイン</t>
    </rPh>
    <phoneticPr fontId="10"/>
  </si>
  <si>
    <t>人(</t>
    <rPh sb="0" eb="1">
      <t>ヒト</t>
    </rPh>
    <phoneticPr fontId="10"/>
  </si>
  <si>
    <t>→「契約期間」、「有期労働契約の更新の機会の有無・更新の条件」「仕事をする場所と仕事の内容」「始業・終業の時刻や所定労働時間外労働の有無、休憩･休日・休暇」「賃金」「退職に関する事項」などについては、文書で明示することが義務付けられている。</t>
    <rPh sb="50" eb="51">
      <t>オ</t>
    </rPh>
    <phoneticPr fontId="10"/>
  </si>
  <si>
    <t>子育て支援員(地域型保育)</t>
  </si>
  <si>
    <t>看護師</t>
  </si>
  <si>
    <t>児童虐待防止および事故発生の防止に関する研修を実施した場合は必ず記載すること。</t>
    <phoneticPr fontId="4"/>
  </si>
  <si>
    <t>児童虐待防止および事故発生の防止に関する研修を受講した場合は必ず記載すること。</t>
    <phoneticPr fontId="4"/>
  </si>
  <si>
    <t>「保育所における感染症対策ガイドライン（2018 年改訂版）（2022（令和4）年10月一部改訂）の一部修正について」（令和5年5月2日こ成基第２２号）</t>
    <phoneticPr fontId="10"/>
  </si>
  <si>
    <t>虐待等の未然防止に向けた保育現場の負担軽減と巡回支援の強化について（R5.5.12事務連絡）</t>
    <rPh sb="0" eb="3">
      <t>ギャクタイトウ</t>
    </rPh>
    <rPh sb="4" eb="8">
      <t>ミゼンボウシ</t>
    </rPh>
    <rPh sb="9" eb="10">
      <t>ム</t>
    </rPh>
    <rPh sb="12" eb="16">
      <t>ホイクゲンバ</t>
    </rPh>
    <rPh sb="17" eb="21">
      <t>フタンケイゲン</t>
    </rPh>
    <rPh sb="22" eb="24">
      <t>ジュンカイ</t>
    </rPh>
    <rPh sb="24" eb="26">
      <t>シエン</t>
    </rPh>
    <rPh sb="27" eb="29">
      <t>キョウカ</t>
    </rPh>
    <rPh sb="41" eb="45">
      <t>ジムレンラク</t>
    </rPh>
    <phoneticPr fontId="4"/>
  </si>
  <si>
    <t>保育所等の園外活動時等における園児の見落とし等の発生防止に向けた取組の徹底について</t>
    <phoneticPr fontId="4"/>
  </si>
  <si>
    <t>児童の事故が発生した場合に、速やかに保護者又は市町村へ連絡を行う等の必要な措置を講じているか。</t>
    <rPh sb="23" eb="26">
      <t>シチョウソン</t>
    </rPh>
    <phoneticPr fontId="4"/>
  </si>
  <si>
    <t>不審者対応の定期的な訓練を行っているか。</t>
    <rPh sb="0" eb="3">
      <t>フシンシャ</t>
    </rPh>
    <rPh sb="3" eb="5">
      <t>タイオウ</t>
    </rPh>
    <rPh sb="6" eb="9">
      <t>テイキテキ</t>
    </rPh>
    <rPh sb="10" eb="12">
      <t>クンレン</t>
    </rPh>
    <rPh sb="13" eb="14">
      <t>オコナ</t>
    </rPh>
    <phoneticPr fontId="4"/>
  </si>
  <si>
    <t>救急対応について</t>
    <rPh sb="0" eb="4">
      <t>キュウキュウタイオウ</t>
    </rPh>
    <phoneticPr fontId="4"/>
  </si>
  <si>
    <t>実技講習を定期的に受けているか。</t>
    <rPh sb="0" eb="4">
      <t>ジツギコウシュウ</t>
    </rPh>
    <rPh sb="5" eb="8">
      <t>テイキテキ</t>
    </rPh>
    <rPh sb="9" eb="10">
      <t>ウ</t>
    </rPh>
    <phoneticPr fontId="4"/>
  </si>
  <si>
    <t>保育所内での訓練を行っているか。</t>
    <rPh sb="0" eb="3">
      <t>ホイクショ</t>
    </rPh>
    <rPh sb="3" eb="4">
      <t>ナイ</t>
    </rPh>
    <rPh sb="6" eb="8">
      <t>クンレン</t>
    </rPh>
    <rPh sb="9" eb="10">
      <t>オコナ</t>
    </rPh>
    <phoneticPr fontId="4"/>
  </si>
  <si>
    <t>令和５年○月○日</t>
    <rPh sb="0" eb="2">
      <t>レイワ</t>
    </rPh>
    <rPh sb="3" eb="4">
      <t>ネン</t>
    </rPh>
    <rPh sb="5" eb="6">
      <t>ガツ</t>
    </rPh>
    <rPh sb="7" eb="8">
      <t>ニチ</t>
    </rPh>
    <phoneticPr fontId="4"/>
  </si>
  <si>
    <t>南部広域市町村圏事務組合</t>
    <rPh sb="0" eb="2">
      <t>ナンブ</t>
    </rPh>
    <rPh sb="2" eb="4">
      <t>コウイキ</t>
    </rPh>
    <rPh sb="4" eb="8">
      <t>シチョウソンケン</t>
    </rPh>
    <rPh sb="8" eb="10">
      <t>ジム</t>
    </rPh>
    <rPh sb="10" eb="12">
      <t>クミアイ</t>
    </rPh>
    <phoneticPr fontId="4"/>
  </si>
  <si>
    <t>理事会理事長　　知念　覚　　様</t>
    <rPh sb="0" eb="3">
      <t>リジカイ</t>
    </rPh>
    <rPh sb="3" eb="6">
      <t>リジチョウ</t>
    </rPh>
    <rPh sb="8" eb="10">
      <t>チネン</t>
    </rPh>
    <rPh sb="11" eb="12">
      <t>サト</t>
    </rPh>
    <rPh sb="14" eb="15">
      <t>サマ</t>
    </rPh>
    <phoneticPr fontId="4"/>
  </si>
  <si>
    <t>事 業 所 所 在 地</t>
    <rPh sb="0" eb="1">
      <t>コト</t>
    </rPh>
    <rPh sb="2" eb="3">
      <t>ギョウ</t>
    </rPh>
    <rPh sb="4" eb="5">
      <t>ジョ</t>
    </rPh>
    <rPh sb="6" eb="7">
      <t>ショ</t>
    </rPh>
    <rPh sb="8" eb="9">
      <t>ザイ</t>
    </rPh>
    <rPh sb="10" eb="11">
      <t>チ</t>
    </rPh>
    <phoneticPr fontId="4"/>
  </si>
  <si>
    <t>○○○○○○○</t>
    <phoneticPr fontId="4"/>
  </si>
  <si>
    <t>事業主(法人等)の名称</t>
    <rPh sb="0" eb="3">
      <t>ジギョウヌシ</t>
    </rPh>
    <rPh sb="4" eb="6">
      <t>ホウジン</t>
    </rPh>
    <rPh sb="6" eb="7">
      <t>トウ</t>
    </rPh>
    <rPh sb="9" eb="11">
      <t>メイショウ</t>
    </rPh>
    <phoneticPr fontId="4"/>
  </si>
  <si>
    <t>社会福祉法人　○○○○○○○</t>
    <rPh sb="0" eb="2">
      <t>シャカイ</t>
    </rPh>
    <rPh sb="2" eb="4">
      <t>フクシ</t>
    </rPh>
    <rPh sb="4" eb="6">
      <t>ホウジン</t>
    </rPh>
    <phoneticPr fontId="4"/>
  </si>
  <si>
    <t>理事長　　○○　○○</t>
    <rPh sb="0" eb="3">
      <t>リジチョウ</t>
    </rPh>
    <phoneticPr fontId="4"/>
  </si>
  <si>
    <t>TEL: 000-000-0000</t>
    <phoneticPr fontId="4"/>
  </si>
  <si>
    <t>FAX: 000-000-0000</t>
    <phoneticPr fontId="4"/>
  </si>
  <si>
    <t>担当:</t>
    <rPh sb="0" eb="2">
      <t>タントウ</t>
    </rPh>
    <phoneticPr fontId="4"/>
  </si>
  <si>
    <t>　令和５年度家庭的保育事業者等指導監査の実施に際し、下記の通り書類を送付いたしますので、</t>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4"/>
  </si>
  <si>
    <t>ご査収の程宜しくお願い申し上げます。</t>
    <rPh sb="1" eb="3">
      <t>サシュウ</t>
    </rPh>
    <rPh sb="4" eb="5">
      <t>ホド</t>
    </rPh>
    <rPh sb="5" eb="6">
      <t>ヨロ</t>
    </rPh>
    <rPh sb="9" eb="10">
      <t>ネガ</t>
    </rPh>
    <rPh sb="11" eb="12">
      <t>モウ</t>
    </rPh>
    <rPh sb="13" eb="14">
      <t>ア</t>
    </rPh>
    <phoneticPr fontId="4"/>
  </si>
  <si>
    <t>敬具</t>
    <rPh sb="0" eb="2">
      <t>ケイグ</t>
    </rPh>
    <phoneticPr fontId="4"/>
  </si>
  <si>
    <t>記</t>
    <phoneticPr fontId="4"/>
  </si>
  <si>
    <t>2. 添付資料（ 正・副 ）</t>
    <rPh sb="3" eb="5">
      <t>テンプ</t>
    </rPh>
    <rPh sb="5" eb="7">
      <t>シリョウ</t>
    </rPh>
    <phoneticPr fontId="4"/>
  </si>
  <si>
    <t>以上</t>
    <rPh sb="0" eb="2">
      <t>イジョウ</t>
    </rPh>
    <phoneticPr fontId="4"/>
  </si>
  <si>
    <t>（記載例）</t>
    <rPh sb="1" eb="4">
      <t>キサイレイ</t>
    </rPh>
    <phoneticPr fontId="4"/>
  </si>
  <si>
    <t>那覇市旭町１１６番地３７</t>
    <rPh sb="0" eb="3">
      <t>ナハシ</t>
    </rPh>
    <rPh sb="3" eb="5">
      <t>アサヒマチ</t>
    </rPh>
    <rPh sb="8" eb="10">
      <t>バンチ</t>
    </rPh>
    <phoneticPr fontId="4"/>
  </si>
  <si>
    <t>社会福祉法人　なんぶ広域会</t>
    <rPh sb="0" eb="2">
      <t>シャカイ</t>
    </rPh>
    <rPh sb="2" eb="4">
      <t>フクシ</t>
    </rPh>
    <rPh sb="4" eb="6">
      <t>ホウジン</t>
    </rPh>
    <rPh sb="10" eb="12">
      <t>コウイキ</t>
    </rPh>
    <rPh sb="12" eb="13">
      <t>カイ</t>
    </rPh>
    <phoneticPr fontId="4"/>
  </si>
  <si>
    <t>理事長　　保育　太郎</t>
    <rPh sb="0" eb="3">
      <t>リジチョウ</t>
    </rPh>
    <rPh sb="5" eb="7">
      <t>ホイク</t>
    </rPh>
    <rPh sb="8" eb="10">
      <t>タロウ</t>
    </rPh>
    <phoneticPr fontId="4"/>
  </si>
  <si>
    <t>個人事業主にあっては、個人名を記載してください。</t>
    <rPh sb="0" eb="2">
      <t>コジン</t>
    </rPh>
    <rPh sb="2" eb="5">
      <t>ジギョウヌシ</t>
    </rPh>
    <rPh sb="11" eb="14">
      <t>コジンメイ</t>
    </rPh>
    <rPh sb="15" eb="17">
      <t>キサイ</t>
    </rPh>
    <phoneticPr fontId="4"/>
  </si>
  <si>
    <r>
      <t xml:space="preserve">TEL: </t>
    </r>
    <r>
      <rPr>
        <sz val="13"/>
        <color rgb="FFFF0000"/>
        <rFont val="UD デジタル 教科書体 NK-R"/>
        <family val="1"/>
        <charset val="128"/>
      </rPr>
      <t>098-860-1234</t>
    </r>
    <phoneticPr fontId="4"/>
  </si>
  <si>
    <t>※法人名・理事長名は記載不要</t>
    <rPh sb="1" eb="3">
      <t>ホウジン</t>
    </rPh>
    <rPh sb="3" eb="4">
      <t>メイ</t>
    </rPh>
    <rPh sb="5" eb="8">
      <t>リジチョウ</t>
    </rPh>
    <rPh sb="8" eb="9">
      <t>メイ</t>
    </rPh>
    <rPh sb="10" eb="12">
      <t>キサイ</t>
    </rPh>
    <rPh sb="12" eb="14">
      <t>フヨウ</t>
    </rPh>
    <phoneticPr fontId="4"/>
  </si>
  <si>
    <r>
      <t xml:space="preserve">FAX: </t>
    </r>
    <r>
      <rPr>
        <sz val="13"/>
        <color rgb="FFFF0000"/>
        <rFont val="UD デジタル 教科書体 NK-R"/>
        <family val="1"/>
        <charset val="128"/>
      </rPr>
      <t>098-860-1235</t>
    </r>
    <phoneticPr fontId="4"/>
  </si>
  <si>
    <r>
      <t>担当:　</t>
    </r>
    <r>
      <rPr>
        <sz val="13"/>
        <color rgb="FFFF0000"/>
        <rFont val="UD デジタル 教科書体 NK-R"/>
        <family val="1"/>
        <charset val="128"/>
      </rPr>
      <t>大城</t>
    </r>
    <rPh sb="0" eb="2">
      <t>タントウ</t>
    </rPh>
    <rPh sb="4" eb="6">
      <t>オオシロ</t>
    </rPh>
    <phoneticPr fontId="4"/>
  </si>
  <si>
    <r>
      <t>運営調書および添付資料は、
それぞれ</t>
    </r>
    <r>
      <rPr>
        <b/>
        <u/>
        <sz val="12"/>
        <rFont val="UD デジタル 教科書体 NK-R"/>
        <family val="1"/>
        <charset val="128"/>
      </rPr>
      <t>２部ずつ</t>
    </r>
    <r>
      <rPr>
        <sz val="12"/>
        <rFont val="UD デジタル 教科書体 NK-R"/>
        <family val="1"/>
        <charset val="128"/>
      </rPr>
      <t>提出をお願いします。</t>
    </r>
    <phoneticPr fontId="4"/>
  </si>
  <si>
    <t>令和５年度　小規模型事業所内保育事業　運営調書等の提出について</t>
    <rPh sb="0" eb="2">
      <t>レイワ</t>
    </rPh>
    <rPh sb="3" eb="5">
      <t>ネンド</t>
    </rPh>
    <rPh sb="6" eb="9">
      <t>ショウキボ</t>
    </rPh>
    <rPh sb="9" eb="10">
      <t>ガタ</t>
    </rPh>
    <rPh sb="10" eb="13">
      <t>ジギョウショ</t>
    </rPh>
    <rPh sb="13" eb="14">
      <t>ナイ</t>
    </rPh>
    <rPh sb="14" eb="16">
      <t>ホイク</t>
    </rPh>
    <rPh sb="16" eb="18">
      <t>ジギョウ</t>
    </rPh>
    <rPh sb="19" eb="21">
      <t>ウンエイ</t>
    </rPh>
    <rPh sb="21" eb="23">
      <t>チョウショ</t>
    </rPh>
    <rPh sb="23" eb="24">
      <t>トウ</t>
    </rPh>
    <rPh sb="25" eb="27">
      <t>テイシュツ</t>
    </rPh>
    <phoneticPr fontId="4"/>
  </si>
  <si>
    <t>1. 小規模型事業所内保育事業　運営調書（ 正・副 ）</t>
    <rPh sb="3" eb="6">
      <t>ショウキボ</t>
    </rPh>
    <rPh sb="6" eb="7">
      <t>ガタ</t>
    </rPh>
    <rPh sb="7" eb="10">
      <t>ジギョウショ</t>
    </rPh>
    <rPh sb="10" eb="11">
      <t>ナイ</t>
    </rPh>
    <rPh sb="11" eb="13">
      <t>ホイク</t>
    </rPh>
    <rPh sb="13" eb="15">
      <t>ジギョウ</t>
    </rPh>
    <rPh sb="16" eb="18">
      <t>ウンエイ</t>
    </rPh>
    <rPh sb="18" eb="20">
      <t>チョウショ</t>
    </rPh>
    <rPh sb="22" eb="23">
      <t>セイ</t>
    </rPh>
    <rPh sb="24" eb="25">
      <t>フク</t>
    </rPh>
    <phoneticPr fontId="4"/>
  </si>
  <si>
    <t>・</t>
    <phoneticPr fontId="4"/>
  </si>
  <si>
    <t>留意事項通知　別紙8　Ⅱ-1-(2)-(イ)</t>
    <rPh sb="0" eb="2">
      <t>リュウイ</t>
    </rPh>
    <rPh sb="2" eb="4">
      <t>ジコウ</t>
    </rPh>
    <rPh sb="4" eb="6">
      <t>ツウチ</t>
    </rPh>
    <rPh sb="7" eb="9">
      <t>ベッシ</t>
    </rPh>
    <phoneticPr fontId="4"/>
  </si>
  <si>
    <t>家庭的保育例規等（実務を担当する幹部職員）の条</t>
    <rPh sb="5" eb="7">
      <t>レイキ</t>
    </rPh>
    <rPh sb="7" eb="8">
      <t>トウ</t>
    </rPh>
    <rPh sb="9" eb="11">
      <t>ジツム</t>
    </rPh>
    <rPh sb="12" eb="14">
      <t>タントウ</t>
    </rPh>
    <rPh sb="16" eb="18">
      <t>カンブ</t>
    </rPh>
    <rPh sb="18" eb="20">
      <t>ショクイン</t>
    </rPh>
    <rPh sb="22" eb="23">
      <t>ジョウ</t>
    </rPh>
    <phoneticPr fontId="4"/>
  </si>
  <si>
    <t>継続雇用制度の対象者を限定する基準の適用対象を、厚生年金報酬比例部分の支給開始年齢以上の者とする。（平成37年3月31日までの経過措置）</t>
    <phoneticPr fontId="4"/>
  </si>
  <si>
    <t>退職者及び転出者（法人内異動を含む。）　</t>
    <rPh sb="15" eb="16">
      <t>フク</t>
    </rPh>
    <phoneticPr fontId="4"/>
  </si>
  <si>
    <t>下記の事項のうち、変更があった項目についてチェックすること。</t>
    <phoneticPr fontId="4"/>
  </si>
  <si>
    <t>・ 変更があった事項について、市へ届出は提出しているか。</t>
    <rPh sb="2" eb="4">
      <t>ヘンコウ</t>
    </rPh>
    <rPh sb="8" eb="10">
      <t>ジコウ</t>
    </rPh>
    <rPh sb="15" eb="16">
      <t>シ</t>
    </rPh>
    <rPh sb="17" eb="19">
      <t>トドケデ</t>
    </rPh>
    <rPh sb="20" eb="22">
      <t>テイシュツ</t>
    </rPh>
    <phoneticPr fontId="4"/>
  </si>
  <si>
    <t>児童福祉法施行規則第36条の36第3項及び第4項</t>
    <rPh sb="0" eb="2">
      <t>ジドウ</t>
    </rPh>
    <rPh sb="2" eb="4">
      <t>フクシ</t>
    </rPh>
    <rPh sb="4" eb="5">
      <t>ホウ</t>
    </rPh>
    <rPh sb="5" eb="7">
      <t>セコウ</t>
    </rPh>
    <rPh sb="7" eb="9">
      <t>キソク</t>
    </rPh>
    <rPh sb="9" eb="10">
      <t>ダイ</t>
    </rPh>
    <rPh sb="12" eb="13">
      <t>ジョウ</t>
    </rPh>
    <rPh sb="16" eb="17">
      <t>ダイ</t>
    </rPh>
    <rPh sb="18" eb="19">
      <t>コウ</t>
    </rPh>
    <rPh sb="19" eb="20">
      <t>オヨ</t>
    </rPh>
    <rPh sb="21" eb="22">
      <t>ダイ</t>
    </rPh>
    <rPh sb="23" eb="24">
      <t>コウ</t>
    </rPh>
    <phoneticPr fontId="4"/>
  </si>
  <si>
    <t>・ 直近の変更年月日</t>
    <rPh sb="2" eb="4">
      <t>チョッキン</t>
    </rPh>
    <rPh sb="5" eb="7">
      <t>ヘンコウ</t>
    </rPh>
    <rPh sb="7" eb="10">
      <t>ネンガッピ</t>
    </rPh>
    <phoneticPr fontId="4"/>
  </si>
  <si>
    <t>家庭的保育例規等（変更の届出）</t>
    <rPh sb="0" eb="5">
      <t>カテイテキホイク</t>
    </rPh>
    <rPh sb="5" eb="7">
      <t>レイキ</t>
    </rPh>
    <rPh sb="7" eb="8">
      <t>トウ</t>
    </rPh>
    <rPh sb="9" eb="11">
      <t>ヘンコウ</t>
    </rPh>
    <rPh sb="12" eb="14">
      <t>トドケデ</t>
    </rPh>
    <phoneticPr fontId="4"/>
  </si>
  <si>
    <t>jdjasoi</t>
    <phoneticPr fontId="4"/>
  </si>
  <si>
    <t>3歳未満児について、個別的な計画を立てる等子どもの状態に即した配慮をしているか。</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</si>
</sst>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176" formatCode="&quot;¥&quot;#,##0_);[Red]\(&quot;¥&quot;#,##0\)"/>
    <numFmt numFmtId="177" formatCode="#,##0.0_ "/>
    <numFmt numFmtId="178" formatCode="#,##0_ "/>
    <numFmt numFmtId="179" formatCode="#,##0.00_ "/>
    <numFmt numFmtId="180" formatCode="0.0_ "/>
    <numFmt numFmtId="181" formatCode="[$-411]ge\.m\.d;@"/>
    <numFmt numFmtId="182" formatCode="#,###"/>
    <numFmt numFmtId="183" formatCode="#,##0&quot;月&quot;\ "/>
    <numFmt numFmtId="184" formatCode="#,###\ "/>
    <numFmt numFmtId="185" formatCode="#,##0\ \ "/>
    <numFmt numFmtId="186" formatCode="#,##0.0&quot;％&quot;"/>
    <numFmt numFmtId="187" formatCode="#,##0.00\ "/>
    <numFmt numFmtId="188" formatCode="&quot;人 × &quot;#,##0.00&quot; ＝&quot;"/>
    <numFmt numFmtId="189" formatCode="&quot;（ &quot;#,##0&quot; ）&quot;"/>
    <numFmt numFmtId="190" formatCode="#,##0.0"/>
    <numFmt numFmtId="191" formatCode="#,##0&quot;歳児&quot;"/>
    <numFmt numFmtId="192" formatCode="m/d;@"/>
    <numFmt numFmtId="193" formatCode="\(#,##0\)"/>
    <numFmt numFmtId="194" formatCode="\(\ #,###\ \)"/>
    <numFmt numFmtId="195" formatCode="#,##0.0_);\(#,##0.0\)"/>
    <numFmt numFmtId="196" formatCode="00"/>
    <numFmt numFmtId="197" formatCode="0.0"/>
    <numFmt numFmtId="198" formatCode="ge/m/d\(aaa\)"/>
    <numFmt numFmtId="199" formatCode="ge\.m\.d;\(aaa\)"/>
    <numFmt numFmtId="200" formatCode="#,##0\ "/>
    <numFmt numFmtId="201" formatCode="h:mm;@"/>
    <numFmt numFmtId="202" formatCode="&quot;計&quot;#,##0&quot;人&quot;"/>
    <numFmt numFmtId="203" formatCode="#,##0.#"/>
    <numFmt numFmtId="204" formatCode="#,###\ \ "/>
    <numFmt numFmtId="205" formatCode="&quot;（ &quot;#,###&quot; ）&quot;"/>
    <numFmt numFmtId="206" formatCode="#,##0_);\(#,##0\)"/>
    <numFmt numFmtId="207" formatCode="\(#,##0.00\)"/>
    <numFmt numFmtId="208" formatCode="#,###.0"/>
    <numFmt numFmtId="209" formatCode="##&quot;名&quot;"/>
    <numFmt numFmtId="210" formatCode="[$-411]ggge&quot;年&quot;m&quot;月&quot;d&quot;日&quot;;@"/>
    <numFmt numFmtId="211" formatCode="d"/>
    <numFmt numFmtId="212" formatCode="#"/>
    <numFmt numFmtId="213" formatCode="h&quot;時&quot;mm&quot;分&quot;;@"/>
    <numFmt numFmtId="214" formatCode="0_ "/>
    <numFmt numFmtId="215" formatCode="0_);[Red]\(0\)"/>
    <numFmt numFmtId="216" formatCode="#,##0.0&quot;人&quot;"/>
    <numFmt numFmtId="217" formatCode="&quot;÷   &quot;#,###&quot; ＝&quot;"/>
    <numFmt numFmtId="218" formatCode="&quot;÷  &quot;#,###&quot; ＝&quot;"/>
    <numFmt numFmtId="219" formatCode="##&quot;人&quot;"/>
    <numFmt numFmtId="220" formatCode="#,###&quot;歳児&quot;"/>
    <numFmt numFmtId="221" formatCode="#0&quot;歳児&quot;"/>
    <numFmt numFmtId="222" formatCode="#,##0.#####"/>
    <numFmt numFmtId="223" formatCode="&quot;÷ &quot;#,###&quot;＝&quot;"/>
  </numFmts>
  <fonts count="114">
    <font>
      <sz val="11"/>
      <name val="ＭＳ Ｐゴシック"/>
      <family val="3"/>
      <charset val="128"/>
    </font>
    <font>
      <sz val="11"/>
      <color theme="1"/>
      <name val="ＭＳ Ｐゴシック"/>
      <family val="2"/>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sz val="9"/>
      <name val="ＭＳ Ｐ明朝"/>
      <family val="1"/>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sz val="9"/>
      <name val="ＭＳ 明朝"/>
      <family val="1"/>
      <charset val="128"/>
    </font>
    <font>
      <sz val="10"/>
      <color indexed="10"/>
      <name val="ＭＳ Ｐ明朝"/>
      <family val="1"/>
      <charset val="128"/>
    </font>
    <font>
      <sz val="9"/>
      <color indexed="81"/>
      <name val="ＭＳ Ｐ明朝"/>
      <family val="1"/>
      <charset val="128"/>
    </font>
    <font>
      <b/>
      <sz val="9"/>
      <name val="ＭＳ Ｐゴシック"/>
      <family val="3"/>
      <charset val="128"/>
    </font>
    <font>
      <u/>
      <sz val="9"/>
      <name val="ＭＳ Ｐゴシック"/>
      <family val="3"/>
      <charset val="128"/>
    </font>
    <font>
      <sz val="7"/>
      <name val="ＭＳ Ｐ明朝"/>
      <family val="1"/>
      <charset val="128"/>
    </font>
    <font>
      <sz val="8"/>
      <color indexed="81"/>
      <name val="ＭＳ Ｐ明朝"/>
      <family val="1"/>
      <charset val="128"/>
    </font>
    <font>
      <b/>
      <sz val="8"/>
      <color indexed="81"/>
      <name val="ＭＳ Ｐゴシック"/>
      <family val="3"/>
      <charset val="128"/>
    </font>
    <font>
      <sz val="14"/>
      <name val="ＭＳ Ｐ明朝"/>
      <family val="1"/>
      <charset val="128"/>
    </font>
    <font>
      <u/>
      <sz val="9"/>
      <name val="ＭＳ Ｐ明朝"/>
      <family val="1"/>
      <charset val="128"/>
    </font>
    <font>
      <sz val="8"/>
      <color indexed="81"/>
      <name val="ＭＳ Ｐゴシック"/>
      <family val="3"/>
      <charset val="128"/>
    </font>
    <font>
      <sz val="9"/>
      <color rgb="FFFF0000"/>
      <name val="ＭＳ Ｐ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9"/>
      <color rgb="FF000000"/>
      <name val="MS UI Gothic"/>
      <family val="3"/>
      <charset val="128"/>
    </font>
    <font>
      <sz val="10"/>
      <color theme="1"/>
      <name val="ＭＳ Ｐ明朝"/>
      <family val="1"/>
      <charset val="128"/>
    </font>
    <font>
      <b/>
      <sz val="10"/>
      <color theme="1"/>
      <name val="ＭＳ Ｐ明朝"/>
      <family val="1"/>
      <charset val="128"/>
    </font>
    <font>
      <b/>
      <sz val="11"/>
      <color theme="1"/>
      <name val="ＭＳ Ｐゴシック"/>
      <family val="3"/>
      <charset val="128"/>
    </font>
    <font>
      <b/>
      <sz val="11"/>
      <color theme="1"/>
      <name val="ＭＳ Ｐ明朝"/>
      <family val="1"/>
      <charset val="128"/>
    </font>
    <font>
      <sz val="12"/>
      <color theme="1"/>
      <name val="ＭＳ ゴシック"/>
      <family val="3"/>
      <charset val="128"/>
    </font>
    <font>
      <sz val="11"/>
      <color theme="1"/>
      <name val="ＭＳ Ｐゴシック"/>
      <family val="3"/>
      <charset val="128"/>
    </font>
    <font>
      <sz val="10"/>
      <color theme="1"/>
      <name val="ＭＳ Ｐゴシック"/>
      <family val="3"/>
      <charset val="128"/>
    </font>
    <font>
      <sz val="12"/>
      <color theme="1"/>
      <name val="ＭＳ Ｐ明朝"/>
      <family val="1"/>
      <charset val="128"/>
    </font>
    <font>
      <sz val="10"/>
      <color theme="1"/>
      <name val="ＭＳ 明朝"/>
      <family val="1"/>
      <charset val="128"/>
    </font>
    <font>
      <b/>
      <sz val="8"/>
      <color theme="1"/>
      <name val="ＭＳ Ｐゴシック"/>
      <family val="3"/>
      <charset val="128"/>
    </font>
    <font>
      <b/>
      <sz val="8"/>
      <color theme="1"/>
      <name val="ＭＳ 明朝"/>
      <family val="1"/>
      <charset val="128"/>
    </font>
    <font>
      <sz val="9"/>
      <color theme="1"/>
      <name val="ＭＳ 明朝"/>
      <family val="1"/>
      <charset val="128"/>
    </font>
    <font>
      <sz val="10"/>
      <color theme="1"/>
      <name val="ＭＳ ゴシック"/>
      <family val="3"/>
      <charset val="128"/>
    </font>
    <font>
      <sz val="8.5"/>
      <name val="ＭＳ Ｐ明朝"/>
      <family val="1"/>
      <charset val="128"/>
    </font>
    <font>
      <sz val="9"/>
      <name val="ＭＳ Ｐ明朝"/>
      <family val="3"/>
      <charset val="128"/>
    </font>
    <font>
      <b/>
      <sz val="8"/>
      <name val="ＭＳ Ｐゴシック"/>
      <family val="3"/>
      <charset val="128"/>
    </font>
    <font>
      <b/>
      <sz val="8"/>
      <name val="ＭＳ 明朝"/>
      <family val="1"/>
      <charset val="128"/>
    </font>
    <font>
      <b/>
      <u/>
      <sz val="10"/>
      <name val="ＭＳ Ｐ明朝"/>
      <family val="1"/>
      <charset val="128"/>
    </font>
    <font>
      <sz val="10"/>
      <name val="HG創英角ｺﾞｼｯｸUB"/>
      <family val="3"/>
      <charset val="128"/>
    </font>
    <font>
      <i/>
      <sz val="9"/>
      <name val="ＭＳ Ｐ明朝"/>
      <family val="1"/>
      <charset val="128"/>
    </font>
    <font>
      <sz val="9"/>
      <color indexed="81"/>
      <name val="MS P ゴシック"/>
      <family val="3"/>
      <charset val="128"/>
    </font>
    <font>
      <b/>
      <sz val="11"/>
      <name val="ＭＳ Ｐ明朝"/>
      <family val="3"/>
      <charset val="128"/>
    </font>
    <font>
      <u/>
      <sz val="8"/>
      <name val="ＭＳ Ｐ明朝"/>
      <family val="1"/>
      <charset val="128"/>
    </font>
    <font>
      <sz val="11"/>
      <name val="ＭＳ Ｐ明朝"/>
      <family val="3"/>
      <charset val="128"/>
    </font>
    <font>
      <sz val="6.5"/>
      <name val="ＭＳ Ｐ明朝"/>
      <family val="1"/>
      <charset val="128"/>
    </font>
    <font>
      <sz val="10"/>
      <name val="ＭＳ Ｐ明朝"/>
      <family val="3"/>
      <charset val="128"/>
    </font>
    <font>
      <sz val="10"/>
      <name val="ＭＳ Ｐゴシック"/>
      <family val="1"/>
      <charset val="128"/>
    </font>
    <font>
      <u/>
      <sz val="8.5"/>
      <name val="ＭＳ Ｐ明朝"/>
      <family val="1"/>
      <charset val="128"/>
    </font>
    <font>
      <sz val="20"/>
      <name val="ＭＳ Ｐ明朝"/>
      <family val="1"/>
      <charset val="128"/>
    </font>
    <font>
      <b/>
      <u/>
      <sz val="9"/>
      <color indexed="81"/>
      <name val="ＭＳ Ｐ明朝"/>
      <family val="1"/>
      <charset val="128"/>
    </font>
    <font>
      <b/>
      <sz val="14"/>
      <name val="ＭＳ Ｐ明朝"/>
      <family val="1"/>
      <charset val="128"/>
    </font>
    <font>
      <b/>
      <sz val="16"/>
      <name val="ＭＳ Ｐ明朝"/>
      <family val="1"/>
      <charset val="128"/>
    </font>
    <font>
      <b/>
      <u/>
      <sz val="9"/>
      <name val="ＭＳ Ｐゴシック"/>
      <family val="3"/>
      <charset val="128"/>
    </font>
    <font>
      <sz val="10"/>
      <name val="HGｺﾞｼｯｸM"/>
      <family val="3"/>
      <charset val="128"/>
    </font>
    <font>
      <sz val="9"/>
      <name val="HGｺﾞｼｯｸM"/>
      <family val="3"/>
      <charset val="128"/>
    </font>
    <font>
      <u/>
      <sz val="11"/>
      <color theme="10"/>
      <name val="ＭＳ Ｐゴシック"/>
      <family val="3"/>
      <charset val="128"/>
    </font>
    <font>
      <sz val="12"/>
      <name val="HGｺﾞｼｯｸM"/>
      <family val="3"/>
      <charset val="128"/>
    </font>
    <font>
      <b/>
      <sz val="8"/>
      <name val="HGｺﾞｼｯｸM"/>
      <family val="3"/>
      <charset val="128"/>
    </font>
    <font>
      <sz val="10"/>
      <color theme="0"/>
      <name val="ＭＳ Ｐ明朝"/>
      <family val="1"/>
      <charset val="128"/>
    </font>
    <font>
      <sz val="9"/>
      <name val="HGP創英角ﾎﾟｯﾌﾟ体"/>
      <family val="3"/>
      <charset val="128"/>
    </font>
    <font>
      <b/>
      <sz val="11"/>
      <name val="游ゴシック Medium"/>
      <family val="3"/>
      <charset val="128"/>
    </font>
    <font>
      <b/>
      <sz val="9"/>
      <color rgb="FFFF0000"/>
      <name val="ＭＳ Ｐゴシック"/>
      <family val="3"/>
      <charset val="128"/>
    </font>
    <font>
      <sz val="6"/>
      <name val="游ゴシック Medium"/>
      <family val="2"/>
      <charset val="128"/>
    </font>
    <font>
      <b/>
      <u/>
      <sz val="9"/>
      <name val="ＭＳ Ｐ明朝"/>
      <family val="1"/>
      <charset val="128"/>
    </font>
    <font>
      <u/>
      <sz val="11"/>
      <name val="ＭＳ Ｐゴシック"/>
      <family val="3"/>
      <charset val="128"/>
    </font>
    <font>
      <u/>
      <sz val="11"/>
      <name val="ＭＳ Ｐ明朝"/>
      <family val="1"/>
      <charset val="128"/>
    </font>
    <font>
      <sz val="11"/>
      <name val="UD デジタル 教科書体 NK-R"/>
      <family val="1"/>
      <charset val="128"/>
    </font>
    <font>
      <sz val="12"/>
      <name val="UD デジタル 教科書体 NK-R"/>
      <family val="1"/>
      <charset val="128"/>
    </font>
    <font>
      <sz val="11"/>
      <name val="游ゴシック"/>
      <family val="3"/>
      <charset val="128"/>
    </font>
    <font>
      <sz val="14"/>
      <name val="UD デジタル 教科書体 NK-R"/>
      <family val="1"/>
      <charset val="128"/>
    </font>
    <font>
      <b/>
      <sz val="20"/>
      <name val="UD デジタル 教科書体 NK-R"/>
      <family val="1"/>
      <charset val="128"/>
    </font>
    <font>
      <sz val="13"/>
      <name val="UD デジタル 教科書体 NK-R"/>
      <family val="1"/>
      <charset val="128"/>
    </font>
    <font>
      <sz val="18"/>
      <name val="游ゴシック"/>
      <family val="3"/>
      <charset val="128"/>
    </font>
    <font>
      <sz val="18"/>
      <name val="UD デジタル 教科書体 NK-R"/>
      <family val="1"/>
      <charset val="128"/>
    </font>
    <font>
      <sz val="12"/>
      <name val="游ゴシック"/>
      <family val="3"/>
      <charset val="128"/>
    </font>
    <font>
      <b/>
      <sz val="18"/>
      <name val="游ゴシック"/>
      <family val="3"/>
      <charset val="128"/>
    </font>
    <font>
      <b/>
      <sz val="10"/>
      <name val="UD デジタル 教科書体 NK-R"/>
      <family val="1"/>
      <charset val="128"/>
    </font>
    <font>
      <b/>
      <sz val="10"/>
      <name val="游ゴシック"/>
      <family val="3"/>
      <charset val="128"/>
    </font>
    <font>
      <sz val="16"/>
      <name val="UD デジタル 教科書体 NK-R"/>
      <family val="1"/>
      <charset val="128"/>
    </font>
    <font>
      <sz val="13"/>
      <name val="游ゴシック"/>
      <family val="3"/>
      <charset val="128"/>
    </font>
    <font>
      <sz val="14"/>
      <name val="游ゴシック"/>
      <family val="3"/>
      <charset val="128"/>
    </font>
    <font>
      <sz val="12"/>
      <color rgb="FFFF0000"/>
      <name val="UD デジタル 教科書体 NK-R"/>
      <family val="1"/>
      <charset val="128"/>
    </font>
    <font>
      <sz val="13"/>
      <color rgb="FFFF0000"/>
      <name val="UD デジタル 教科書体 NK-R"/>
      <family val="1"/>
      <charset val="128"/>
    </font>
    <font>
      <b/>
      <u/>
      <sz val="12"/>
      <name val="UD デジタル 教科書体 NK-R"/>
      <family val="1"/>
      <charset val="128"/>
    </font>
  </fonts>
  <fills count="19">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0" tint="-0.14996795556505021"/>
        <bgColor indexed="64"/>
      </patternFill>
    </fill>
    <fill>
      <patternFill patternType="solid">
        <fgColor rgb="FFCCFFFF"/>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FFCC"/>
        <bgColor indexed="64"/>
      </patternFill>
    </fill>
    <fill>
      <patternFill patternType="solid">
        <fgColor rgb="FFFFFF99"/>
        <bgColor indexed="64"/>
      </patternFill>
    </fill>
    <fill>
      <patternFill patternType="solid">
        <fgColor rgb="FFFF99FF"/>
        <bgColor indexed="64"/>
      </patternFill>
    </fill>
    <fill>
      <patternFill patternType="solid">
        <fgColor rgb="FFCCFFCC"/>
        <bgColor indexed="64"/>
      </patternFill>
    </fill>
    <fill>
      <patternFill patternType="solid">
        <fgColor rgb="FFFFCC66"/>
        <bgColor indexed="64"/>
      </patternFill>
    </fill>
    <fill>
      <patternFill patternType="solid">
        <fgColor rgb="FFCCCCFF"/>
        <bgColor indexed="64"/>
      </patternFill>
    </fill>
    <fill>
      <patternFill patternType="solid">
        <fgColor rgb="FFCCECFF"/>
        <bgColor indexed="64"/>
      </patternFill>
    </fill>
    <fill>
      <patternFill patternType="solid">
        <fgColor theme="8" tint="0.79998168889431442"/>
        <bgColor indexed="64"/>
      </patternFill>
    </fill>
  </fills>
  <borders count="295">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top style="hair">
        <color indexed="64"/>
      </top>
      <bottom style="medium">
        <color indexed="64"/>
      </bottom>
      <diagonal/>
    </border>
    <border>
      <left style="double">
        <color indexed="64"/>
      </left>
      <right/>
      <top style="hair">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dashed">
        <color indexed="64"/>
      </right>
      <top/>
      <bottom/>
      <diagonal/>
    </border>
    <border>
      <left style="dashed">
        <color indexed="64"/>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bottom style="thin">
        <color indexed="64"/>
      </bottom>
      <diagonal/>
    </border>
    <border>
      <left/>
      <right/>
      <top style="thin">
        <color indexed="64"/>
      </top>
      <bottom style="medium">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style="double">
        <color indexed="64"/>
      </left>
      <right style="thin">
        <color indexed="64"/>
      </right>
      <top/>
      <bottom/>
      <diagonal/>
    </border>
    <border>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double">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style="dotted">
        <color indexed="64"/>
      </left>
      <right/>
      <top style="thin">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style="thin">
        <color indexed="64"/>
      </left>
      <right style="thin">
        <color indexed="64"/>
      </right>
      <top/>
      <bottom style="hair">
        <color indexed="64"/>
      </bottom>
      <diagonal/>
    </border>
    <border>
      <left/>
      <right style="dotted">
        <color indexed="64"/>
      </right>
      <top style="thin">
        <color indexed="64"/>
      </top>
      <bottom style="hair">
        <color indexed="64"/>
      </bottom>
      <diagonal/>
    </border>
    <border>
      <left/>
      <right style="dotted">
        <color indexed="64"/>
      </right>
      <top style="hair">
        <color indexed="64"/>
      </top>
      <bottom style="hair">
        <color indexed="64"/>
      </bottom>
      <diagonal/>
    </border>
    <border>
      <left/>
      <right style="dotted">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double">
        <color indexed="64"/>
      </right>
      <top style="hair">
        <color indexed="64"/>
      </top>
      <bottom style="thin">
        <color indexed="64"/>
      </bottom>
      <diagonal/>
    </border>
    <border diagonalDown="1">
      <left style="thin">
        <color indexed="64"/>
      </left>
      <right/>
      <top style="thin">
        <color indexed="64"/>
      </top>
      <bottom style="hair">
        <color indexed="64"/>
      </bottom>
      <diagonal style="hair">
        <color indexed="64"/>
      </diagonal>
    </border>
    <border diagonalDown="1">
      <left/>
      <right/>
      <top style="thin">
        <color indexed="64"/>
      </top>
      <bottom style="hair">
        <color indexed="64"/>
      </bottom>
      <diagonal style="hair">
        <color indexed="64"/>
      </diagonal>
    </border>
    <border diagonalDown="1">
      <left/>
      <right style="thin">
        <color indexed="64"/>
      </right>
      <top style="thin">
        <color indexed="64"/>
      </top>
      <bottom style="hair">
        <color indexed="64"/>
      </bottom>
      <diagonal style="hair">
        <color indexed="64"/>
      </diagonal>
    </border>
    <border diagonalDown="1">
      <left style="thin">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thin">
        <color indexed="64"/>
      </right>
      <top style="hair">
        <color indexed="64"/>
      </top>
      <bottom style="hair">
        <color indexed="64"/>
      </bottom>
      <diagonal style="hair">
        <color indexed="64"/>
      </diagonal>
    </border>
    <border>
      <left style="thin">
        <color indexed="64"/>
      </left>
      <right style="thin">
        <color indexed="64"/>
      </right>
      <top style="hair">
        <color indexed="64"/>
      </top>
      <bottom style="medium">
        <color indexed="64"/>
      </bottom>
      <diagonal/>
    </border>
    <border>
      <left style="medium">
        <color indexed="64"/>
      </left>
      <right/>
      <top style="double">
        <color indexed="64"/>
      </top>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thin">
        <color indexed="64"/>
      </bottom>
      <diagonal/>
    </border>
    <border>
      <left style="medium">
        <color indexed="64"/>
      </left>
      <right style="thin">
        <color indexed="64"/>
      </right>
      <top style="thin">
        <color indexed="64"/>
      </top>
      <bottom/>
      <diagonal/>
    </border>
    <border>
      <left/>
      <right style="double">
        <color indexed="64"/>
      </right>
      <top style="thin">
        <color indexed="64"/>
      </top>
      <bottom style="thin">
        <color indexed="64"/>
      </bottom>
      <diagonal/>
    </border>
    <border>
      <left/>
      <right style="hair">
        <color indexed="64"/>
      </right>
      <top/>
      <bottom style="double">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thin">
        <color indexed="64"/>
      </right>
      <top style="thin">
        <color indexed="64"/>
      </top>
      <bottom style="double">
        <color indexed="64"/>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right style="dashDotDot">
        <color auto="1"/>
      </right>
      <top/>
      <bottom style="dashDotDot">
        <color auto="1"/>
      </bottom>
      <diagonal/>
    </border>
    <border>
      <left style="dashDotDot">
        <color auto="1"/>
      </left>
      <right/>
      <top style="dashDotDot">
        <color auto="1"/>
      </top>
      <bottom/>
      <diagonal/>
    </border>
    <border>
      <left style="dashDotDot">
        <color auto="1"/>
      </left>
      <right/>
      <top/>
      <bottom style="dashDotDot">
        <color auto="1"/>
      </bottom>
      <diagonal/>
    </border>
    <border>
      <left/>
      <right/>
      <top/>
      <bottom style="dashDotDot">
        <color auto="1"/>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double">
        <color indexed="64"/>
      </left>
      <right/>
      <top style="medium">
        <color indexed="64"/>
      </top>
      <bottom/>
      <diagonal style="thin">
        <color indexed="64"/>
      </diagonal>
    </border>
    <border diagonalDown="1">
      <left style="double">
        <color indexed="64"/>
      </left>
      <right/>
      <top/>
      <bottom style="medium">
        <color indexed="64"/>
      </bottom>
      <diagonal style="thin">
        <color indexed="64"/>
      </diagonal>
    </border>
    <border>
      <left style="medium">
        <color indexed="64"/>
      </left>
      <right/>
      <top style="hair">
        <color indexed="64"/>
      </top>
      <bottom style="thin">
        <color indexed="64"/>
      </bottom>
      <diagonal/>
    </border>
    <border>
      <left style="medium">
        <color indexed="64"/>
      </left>
      <right/>
      <top/>
      <bottom style="hair">
        <color indexed="64"/>
      </bottom>
      <diagonal/>
    </border>
    <border diagonalDown="1">
      <left/>
      <right style="thin">
        <color indexed="64"/>
      </right>
      <top style="medium">
        <color indexed="64"/>
      </top>
      <bottom/>
      <diagonal style="thin">
        <color indexed="64"/>
      </diagonal>
    </border>
    <border diagonalDown="1">
      <left/>
      <right style="thin">
        <color indexed="64"/>
      </right>
      <top/>
      <bottom style="medium">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rgb="FFFF0000"/>
      </left>
      <right style="thin">
        <color rgb="FFFF0000"/>
      </right>
      <top style="thin">
        <color auto="1"/>
      </top>
      <bottom style="thin">
        <color auto="1"/>
      </bottom>
      <diagonal/>
    </border>
    <border>
      <left style="thin">
        <color rgb="FFFF0000"/>
      </left>
      <right/>
      <top style="thin">
        <color auto="1"/>
      </top>
      <bottom style="thin">
        <color auto="1"/>
      </bottom>
      <diagonal/>
    </border>
    <border>
      <left/>
      <right style="thin">
        <color rgb="FFFF0000"/>
      </right>
      <top style="thin">
        <color auto="1"/>
      </top>
      <bottom style="thin">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left style="thin">
        <color auto="1"/>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style="thin">
        <color auto="1"/>
      </left>
      <right style="thin">
        <color rgb="FFFF0000"/>
      </right>
      <top style="thin">
        <color auto="1"/>
      </top>
      <bottom/>
      <diagonal/>
    </border>
    <border>
      <left style="thin">
        <color rgb="FFFF0000"/>
      </left>
      <right style="thin">
        <color rgb="FFFF0000"/>
      </right>
      <top style="thin">
        <color auto="1"/>
      </top>
      <bottom/>
      <diagonal/>
    </border>
    <border>
      <left style="thin">
        <color rgb="FFFF0000"/>
      </left>
      <right style="thin">
        <color auto="1"/>
      </right>
      <top style="thin">
        <color auto="1"/>
      </top>
      <bottom/>
      <diagonal/>
    </border>
    <border>
      <left/>
      <right style="thin">
        <color rgb="FFFF0000"/>
      </right>
      <top style="thin">
        <color auto="1"/>
      </top>
      <bottom/>
      <diagonal/>
    </border>
    <border>
      <left style="thin">
        <color rgb="FFFF0000"/>
      </left>
      <right/>
      <top style="thin">
        <color auto="1"/>
      </top>
      <bottom/>
      <diagonal/>
    </border>
    <border>
      <left style="thin">
        <color auto="1"/>
      </left>
      <right style="thin">
        <color rgb="FFFF0000"/>
      </right>
      <top/>
      <bottom style="thin">
        <color auto="1"/>
      </bottom>
      <diagonal/>
    </border>
    <border>
      <left style="thin">
        <color rgb="FFFF0000"/>
      </left>
      <right style="thin">
        <color rgb="FFFF0000"/>
      </right>
      <top/>
      <bottom style="thin">
        <color auto="1"/>
      </bottom>
      <diagonal/>
    </border>
    <border>
      <left style="thin">
        <color rgb="FFFF0000"/>
      </left>
      <right style="thin">
        <color auto="1"/>
      </right>
      <top/>
      <bottom style="thin">
        <color auto="1"/>
      </bottom>
      <diagonal/>
    </border>
    <border>
      <left/>
      <right style="thin">
        <color rgb="FFFF0000"/>
      </right>
      <top/>
      <bottom style="thin">
        <color auto="1"/>
      </bottom>
      <diagonal/>
    </border>
    <border>
      <left style="thin">
        <color rgb="FFFF0000"/>
      </left>
      <right/>
      <top/>
      <bottom style="thin">
        <color auto="1"/>
      </bottom>
      <diagonal/>
    </border>
    <border>
      <left style="thin">
        <color auto="1"/>
      </left>
      <right style="thin">
        <color rgb="FFFF0000"/>
      </right>
      <top style="hair">
        <color indexed="64"/>
      </top>
      <bottom style="hair">
        <color indexed="64"/>
      </bottom>
      <diagonal/>
    </border>
    <border>
      <left style="thin">
        <color rgb="FFFF0000"/>
      </left>
      <right style="thin">
        <color rgb="FFFF0000"/>
      </right>
      <top style="hair">
        <color indexed="64"/>
      </top>
      <bottom style="hair">
        <color indexed="64"/>
      </bottom>
      <diagonal/>
    </border>
    <border>
      <left style="thin">
        <color rgb="FFFF0000"/>
      </left>
      <right style="thin">
        <color auto="1"/>
      </right>
      <top style="hair">
        <color indexed="64"/>
      </top>
      <bottom style="hair">
        <color indexed="64"/>
      </bottom>
      <diagonal/>
    </border>
    <border>
      <left/>
      <right style="thin">
        <color rgb="FFFF0000"/>
      </right>
      <top style="hair">
        <color indexed="64"/>
      </top>
      <bottom style="hair">
        <color indexed="64"/>
      </bottom>
      <diagonal/>
    </border>
    <border>
      <left style="thin">
        <color rgb="FFFF0000"/>
      </left>
      <right/>
      <top style="hair">
        <color indexed="64"/>
      </top>
      <bottom style="hair">
        <color indexed="64"/>
      </bottom>
      <diagonal/>
    </border>
    <border diagonalDown="1">
      <left style="thin">
        <color indexed="64"/>
      </left>
      <right/>
      <top style="hair">
        <color indexed="64"/>
      </top>
      <bottom style="thin">
        <color indexed="64"/>
      </bottom>
      <diagonal style="hair">
        <color indexed="64"/>
      </diagonal>
    </border>
    <border diagonalDown="1">
      <left/>
      <right style="thin">
        <color indexed="64"/>
      </right>
      <top style="hair">
        <color indexed="64"/>
      </top>
      <bottom style="thin">
        <color indexed="64"/>
      </bottom>
      <diagonal style="hair">
        <color indexed="64"/>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9">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xf numFmtId="0" fontId="9" fillId="0" borderId="0" applyFill="0">
      <alignment vertical="center"/>
    </xf>
    <xf numFmtId="0" fontId="9" fillId="0" borderId="0">
      <alignment vertical="center"/>
    </xf>
    <xf numFmtId="0" fontId="2" fillId="0" borderId="0">
      <alignment vertical="center"/>
    </xf>
    <xf numFmtId="0" fontId="9" fillId="0" borderId="0" applyFill="0">
      <alignment vertical="center"/>
    </xf>
    <xf numFmtId="0" fontId="9" fillId="0" borderId="0">
      <alignment vertical="center"/>
    </xf>
    <xf numFmtId="0" fontId="2" fillId="0" borderId="0">
      <alignment vertical="center"/>
    </xf>
    <xf numFmtId="38" fontId="2" fillId="0" borderId="0" applyFont="0" applyFill="0" applyBorder="0" applyAlignment="0" applyProtection="0"/>
    <xf numFmtId="0" fontId="1" fillId="0" borderId="0">
      <alignment vertical="center"/>
    </xf>
    <xf numFmtId="0" fontId="2" fillId="0" borderId="0"/>
    <xf numFmtId="0" fontId="85" fillId="0" borderId="0" applyNumberFormat="0" applyFill="0" applyBorder="0" applyAlignment="0" applyProtection="0">
      <alignment vertical="center"/>
    </xf>
    <xf numFmtId="176" fontId="2" fillId="0" borderId="0" applyFont="0" applyFill="0" applyBorder="0" applyAlignment="0" applyProtection="0">
      <alignment vertical="center"/>
    </xf>
    <xf numFmtId="0" fontId="2" fillId="0" borderId="0"/>
    <xf numFmtId="0" fontId="2" fillId="0" borderId="0">
      <alignment vertical="center"/>
    </xf>
  </cellStyleXfs>
  <cellXfs count="4430">
    <xf numFmtId="0" fontId="0" fillId="0" borderId="0" xfId="0">
      <alignment vertical="center"/>
    </xf>
    <xf numFmtId="0" fontId="11" fillId="0" borderId="0" xfId="9" applyFont="1" applyFill="1">
      <alignment vertical="center"/>
    </xf>
    <xf numFmtId="0" fontId="9" fillId="0" borderId="0" xfId="9" applyFill="1" applyAlignment="1">
      <alignment vertical="center" wrapText="1"/>
    </xf>
    <xf numFmtId="0" fontId="12" fillId="0" borderId="0" xfId="9" applyFont="1" applyFill="1">
      <alignment vertical="center"/>
    </xf>
    <xf numFmtId="0" fontId="15" fillId="0" borderId="0" xfId="9" applyFont="1" applyFill="1">
      <alignment vertical="center"/>
    </xf>
    <xf numFmtId="0" fontId="20" fillId="0" borderId="0" xfId="9" applyFont="1" applyFill="1">
      <alignment vertical="center"/>
    </xf>
    <xf numFmtId="0" fontId="12" fillId="0" borderId="0" xfId="9" applyFont="1" applyFill="1" applyAlignment="1">
      <alignment horizontal="right" vertical="center"/>
    </xf>
    <xf numFmtId="176" fontId="9" fillId="0" borderId="0" xfId="3" applyFont="1" applyFill="1" applyBorder="1" applyAlignment="1">
      <alignment vertical="center"/>
    </xf>
    <xf numFmtId="0" fontId="9" fillId="0" borderId="3" xfId="9" applyFill="1" applyBorder="1">
      <alignment vertical="center"/>
    </xf>
    <xf numFmtId="0" fontId="9" fillId="0" borderId="3" xfId="9" applyFill="1" applyBorder="1" applyAlignment="1">
      <alignment vertical="center" wrapText="1"/>
    </xf>
    <xf numFmtId="0" fontId="25" fillId="0" borderId="25" xfId="9" applyFont="1" applyFill="1" applyBorder="1">
      <alignment vertical="center"/>
    </xf>
    <xf numFmtId="0" fontId="15" fillId="0" borderId="25" xfId="9" applyFont="1" applyFill="1" applyBorder="1">
      <alignment vertical="center"/>
    </xf>
    <xf numFmtId="0" fontId="9" fillId="0" borderId="25" xfId="9" applyFill="1" applyBorder="1">
      <alignment vertical="center"/>
    </xf>
    <xf numFmtId="0" fontId="9" fillId="0" borderId="0" xfId="9" applyFill="1">
      <alignment vertical="center"/>
    </xf>
    <xf numFmtId="0" fontId="11" fillId="0" borderId="2" xfId="9" applyFont="1" applyFill="1" applyBorder="1" applyAlignment="1">
      <alignment horizontal="left" vertical="center"/>
    </xf>
    <xf numFmtId="0" fontId="9" fillId="0" borderId="1" xfId="9" applyFill="1" applyBorder="1" applyAlignment="1">
      <alignment horizontal="left" vertical="center"/>
    </xf>
    <xf numFmtId="0" fontId="9" fillId="0" borderId="13" xfId="9" applyFill="1" applyBorder="1">
      <alignment vertical="center"/>
    </xf>
    <xf numFmtId="0" fontId="9" fillId="0" borderId="2" xfId="9" applyFill="1" applyBorder="1">
      <alignment vertical="center"/>
    </xf>
    <xf numFmtId="0" fontId="9" fillId="0" borderId="1" xfId="9" applyFill="1" applyBorder="1">
      <alignment vertical="center"/>
    </xf>
    <xf numFmtId="0" fontId="27" fillId="0" borderId="1" xfId="9" applyFont="1" applyFill="1" applyBorder="1" applyAlignment="1">
      <alignment horizontal="left" vertical="center"/>
    </xf>
    <xf numFmtId="0" fontId="17" fillId="0" borderId="0" xfId="9" applyFont="1" applyFill="1" applyAlignment="1">
      <alignment horizontal="left" vertical="center"/>
    </xf>
    <xf numFmtId="0" fontId="15" fillId="0" borderId="25" xfId="9" applyFont="1" applyFill="1" applyBorder="1" applyAlignment="1">
      <alignment horizontal="left" vertical="center"/>
    </xf>
    <xf numFmtId="0" fontId="9" fillId="0" borderId="4" xfId="9" applyFill="1" applyBorder="1" applyAlignment="1">
      <alignment horizontal="left" vertical="center"/>
    </xf>
    <xf numFmtId="0" fontId="9" fillId="0" borderId="3" xfId="9" applyFill="1" applyBorder="1" applyAlignment="1">
      <alignment horizontal="left" vertical="center"/>
    </xf>
    <xf numFmtId="0" fontId="9" fillId="0" borderId="9" xfId="9" applyFill="1" applyBorder="1">
      <alignment vertical="center"/>
    </xf>
    <xf numFmtId="0" fontId="9" fillId="0" borderId="11" xfId="9" applyFill="1" applyBorder="1">
      <alignment vertical="center"/>
    </xf>
    <xf numFmtId="0" fontId="12" fillId="0" borderId="25" xfId="9" applyFont="1" applyFill="1" applyBorder="1" applyAlignment="1">
      <alignment horizontal="right" vertical="center"/>
    </xf>
    <xf numFmtId="0" fontId="12" fillId="0" borderId="13" xfId="9" applyFont="1" applyFill="1" applyBorder="1">
      <alignment vertical="center"/>
    </xf>
    <xf numFmtId="0" fontId="12" fillId="0" borderId="13" xfId="9" applyFont="1" applyFill="1" applyBorder="1" applyAlignment="1">
      <alignment horizontal="center" vertical="center"/>
    </xf>
    <xf numFmtId="0" fontId="36" fillId="0" borderId="0" xfId="9" applyFont="1" applyFill="1">
      <alignment vertical="center"/>
    </xf>
    <xf numFmtId="0" fontId="15" fillId="0" borderId="0" xfId="9" applyFont="1" applyFill="1" applyAlignment="1">
      <alignment vertical="center" wrapText="1"/>
    </xf>
    <xf numFmtId="0" fontId="25" fillId="0" borderId="2" xfId="9" applyFont="1" applyFill="1" applyBorder="1" applyAlignment="1">
      <alignment horizontal="left" vertical="center"/>
    </xf>
    <xf numFmtId="0" fontId="12" fillId="0" borderId="3" xfId="9" applyFont="1" applyFill="1" applyBorder="1" applyAlignment="1">
      <alignment horizontal="center" vertical="center"/>
    </xf>
    <xf numFmtId="0" fontId="11" fillId="0" borderId="3" xfId="9" applyFont="1" applyFill="1" applyBorder="1">
      <alignment vertical="center"/>
    </xf>
    <xf numFmtId="0" fontId="20" fillId="0" borderId="3" xfId="9" applyFont="1" applyFill="1" applyBorder="1" applyAlignment="1">
      <alignment horizontal="center" vertical="center"/>
    </xf>
    <xf numFmtId="0" fontId="11" fillId="0" borderId="0" xfId="9" applyFont="1" applyFill="1" applyAlignment="1">
      <alignment horizontal="left" vertical="center"/>
    </xf>
    <xf numFmtId="0" fontId="16" fillId="0" borderId="0" xfId="9" applyFont="1" applyFill="1">
      <alignment vertical="center"/>
    </xf>
    <xf numFmtId="0" fontId="25" fillId="0" borderId="0" xfId="9" applyFont="1" applyFill="1" applyAlignment="1">
      <alignment horizontal="left" vertical="center"/>
    </xf>
    <xf numFmtId="0" fontId="29" fillId="0" borderId="0" xfId="9" applyFont="1" applyFill="1" applyAlignment="1">
      <alignment horizontal="left" vertical="center"/>
    </xf>
    <xf numFmtId="0" fontId="20" fillId="0" borderId="0" xfId="9" applyFont="1" applyFill="1" applyAlignment="1">
      <alignment horizontal="right" vertical="center"/>
    </xf>
    <xf numFmtId="0" fontId="3" fillId="0" borderId="13" xfId="9" applyFont="1" applyFill="1" applyBorder="1" applyAlignment="1">
      <alignment horizontal="center" vertical="center"/>
    </xf>
    <xf numFmtId="0" fontId="17" fillId="0" borderId="16" xfId="9" applyFont="1" applyFill="1" applyBorder="1">
      <alignment vertical="center"/>
    </xf>
    <xf numFmtId="0" fontId="13" fillId="0" borderId="12" xfId="9" applyFont="1" applyFill="1" applyBorder="1">
      <alignment vertical="center"/>
    </xf>
    <xf numFmtId="0" fontId="9" fillId="0" borderId="12" xfId="9" applyFill="1" applyBorder="1">
      <alignment vertical="center"/>
    </xf>
    <xf numFmtId="0" fontId="15" fillId="0" borderId="8" xfId="9" applyFont="1" applyFill="1" applyBorder="1">
      <alignment vertical="center"/>
    </xf>
    <xf numFmtId="0" fontId="17" fillId="0" borderId="1" xfId="9" applyFont="1" applyFill="1" applyBorder="1" applyAlignment="1">
      <alignment horizontal="left" vertical="center"/>
    </xf>
    <xf numFmtId="0" fontId="2" fillId="0" borderId="2" xfId="0" applyFont="1" applyBorder="1">
      <alignment vertical="center"/>
    </xf>
    <xf numFmtId="0" fontId="20" fillId="0" borderId="25" xfId="9" applyFont="1" applyFill="1" applyBorder="1">
      <alignment vertical="center"/>
    </xf>
    <xf numFmtId="0" fontId="20" fillId="0" borderId="25" xfId="9" applyFont="1" applyFill="1" applyBorder="1" applyAlignment="1">
      <alignment horizontal="center" vertical="center"/>
    </xf>
    <xf numFmtId="0" fontId="15" fillId="0" borderId="2" xfId="9" applyFont="1" applyFill="1" applyBorder="1">
      <alignment vertical="center"/>
    </xf>
    <xf numFmtId="0" fontId="15" fillId="0" borderId="27" xfId="9" applyFont="1" applyFill="1" applyBorder="1" applyAlignment="1">
      <alignment horizontal="left" vertical="center"/>
    </xf>
    <xf numFmtId="0" fontId="15" fillId="0" borderId="3" xfId="9" applyFont="1" applyFill="1" applyBorder="1">
      <alignment vertical="center"/>
    </xf>
    <xf numFmtId="0" fontId="20" fillId="0" borderId="5" xfId="0" applyFont="1" applyBorder="1">
      <alignment vertical="center"/>
    </xf>
    <xf numFmtId="0" fontId="9" fillId="0" borderId="0" xfId="9" applyFill="1" applyAlignment="1">
      <alignment horizontal="center" vertical="center"/>
    </xf>
    <xf numFmtId="0" fontId="36" fillId="0" borderId="18" xfId="9" applyFont="1" applyFill="1" applyBorder="1" applyAlignment="1">
      <alignment horizontal="right" vertical="center"/>
    </xf>
    <xf numFmtId="0" fontId="3" fillId="0" borderId="12" xfId="9" applyFont="1" applyFill="1" applyBorder="1" applyAlignment="1">
      <alignment horizontal="center" vertical="center"/>
    </xf>
    <xf numFmtId="0" fontId="9" fillId="0" borderId="0" xfId="9" applyFill="1" applyAlignment="1">
      <alignment vertical="top"/>
    </xf>
    <xf numFmtId="0" fontId="3" fillId="0" borderId="0" xfId="9" applyFont="1" applyFill="1" applyAlignment="1">
      <alignment horizontal="center" vertical="center"/>
    </xf>
    <xf numFmtId="0" fontId="46" fillId="0" borderId="0" xfId="0" applyFont="1" applyAlignment="1">
      <alignment horizontal="left" vertical="top" wrapText="1"/>
    </xf>
    <xf numFmtId="0" fontId="46" fillId="0" borderId="0" xfId="0" applyFont="1" applyAlignment="1">
      <alignment vertical="top"/>
    </xf>
    <xf numFmtId="0" fontId="46" fillId="0" borderId="0" xfId="0" applyFont="1" applyAlignment="1">
      <alignment vertical="center" shrinkToFit="1"/>
    </xf>
    <xf numFmtId="0" fontId="46" fillId="0" borderId="0" xfId="0" applyFont="1" applyAlignment="1">
      <alignment vertical="top" shrinkToFit="1"/>
    </xf>
    <xf numFmtId="0" fontId="46" fillId="0" borderId="25" xfId="0" applyFont="1" applyBorder="1" applyAlignment="1">
      <alignment horizontal="left" vertical="top" wrapText="1"/>
    </xf>
    <xf numFmtId="0" fontId="46" fillId="0" borderId="25" xfId="0" applyFont="1" applyBorder="1" applyAlignment="1">
      <alignment vertical="top"/>
    </xf>
    <xf numFmtId="0" fontId="46" fillId="0" borderId="25" xfId="0" applyFont="1" applyBorder="1" applyAlignment="1">
      <alignment vertical="top" shrinkToFit="1"/>
    </xf>
    <xf numFmtId="0" fontId="9" fillId="0" borderId="0" xfId="9" applyFill="1" applyAlignment="1">
      <alignment vertical="top" wrapText="1"/>
    </xf>
    <xf numFmtId="0" fontId="50" fillId="0" borderId="0" xfId="9" applyFont="1" applyFill="1">
      <alignment vertical="center"/>
    </xf>
    <xf numFmtId="0" fontId="50" fillId="0" borderId="0" xfId="9" applyFont="1" applyFill="1" applyAlignment="1">
      <alignment horizontal="left" vertical="center"/>
    </xf>
    <xf numFmtId="0" fontId="52" fillId="0" borderId="1" xfId="9" applyFont="1" applyFill="1" applyBorder="1">
      <alignment vertical="center"/>
    </xf>
    <xf numFmtId="0" fontId="53" fillId="0" borderId="0" xfId="9" applyFont="1" applyFill="1">
      <alignment vertical="center"/>
    </xf>
    <xf numFmtId="0" fontId="54" fillId="0" borderId="0" xfId="9" applyFont="1" applyFill="1">
      <alignment vertical="center"/>
    </xf>
    <xf numFmtId="0" fontId="50" fillId="0" borderId="19" xfId="9" applyFont="1" applyFill="1" applyBorder="1" applyAlignment="1">
      <alignment horizontal="left" vertical="center"/>
    </xf>
    <xf numFmtId="0" fontId="54" fillId="0" borderId="2" xfId="9" applyFont="1" applyFill="1" applyBorder="1" applyAlignment="1">
      <alignment horizontal="left" vertical="center"/>
    </xf>
    <xf numFmtId="0" fontId="50" fillId="0" borderId="1" xfId="9" applyFont="1" applyFill="1" applyBorder="1" applyAlignment="1">
      <alignment horizontal="left" vertical="center"/>
    </xf>
    <xf numFmtId="0" fontId="50" fillId="0" borderId="13" xfId="9" applyFont="1" applyFill="1" applyBorder="1">
      <alignment vertical="center"/>
    </xf>
    <xf numFmtId="0" fontId="50" fillId="0" borderId="25" xfId="9" applyFont="1" applyFill="1" applyBorder="1">
      <alignment vertical="center"/>
    </xf>
    <xf numFmtId="0" fontId="50" fillId="0" borderId="2" xfId="9" applyFont="1" applyFill="1" applyBorder="1">
      <alignment vertical="center"/>
    </xf>
    <xf numFmtId="0" fontId="50" fillId="0" borderId="0" xfId="0" applyFont="1" applyAlignment="1">
      <alignment horizontal="center" vertical="center"/>
    </xf>
    <xf numFmtId="0" fontId="50" fillId="0" borderId="1" xfId="9" applyFont="1" applyFill="1" applyBorder="1">
      <alignment vertical="center"/>
    </xf>
    <xf numFmtId="0" fontId="48" fillId="0" borderId="0" xfId="9" applyFont="1" applyFill="1" applyAlignment="1">
      <alignment horizontal="left" vertical="center"/>
    </xf>
    <xf numFmtId="0" fontId="48" fillId="0" borderId="25" xfId="9" applyFont="1" applyFill="1" applyBorder="1" applyAlignment="1">
      <alignment horizontal="center" vertical="center"/>
    </xf>
    <xf numFmtId="0" fontId="52" fillId="0" borderId="1" xfId="9" applyFont="1" applyFill="1" applyBorder="1" applyAlignment="1">
      <alignment horizontal="left" vertical="center"/>
    </xf>
    <xf numFmtId="0" fontId="53" fillId="0" borderId="0" xfId="9" applyFont="1" applyFill="1" applyAlignment="1">
      <alignment horizontal="left" vertical="center"/>
    </xf>
    <xf numFmtId="0" fontId="48" fillId="0" borderId="25" xfId="9" applyFont="1" applyFill="1" applyBorder="1" applyAlignment="1">
      <alignment horizontal="left" vertical="center"/>
    </xf>
    <xf numFmtId="0" fontId="56" fillId="0" borderId="0" xfId="9" applyFont="1" applyFill="1" applyAlignment="1">
      <alignment horizontal="center" vertical="center"/>
    </xf>
    <xf numFmtId="0" fontId="46" fillId="0" borderId="0" xfId="9" applyFont="1" applyFill="1" applyAlignment="1">
      <alignment horizontal="center" vertical="center"/>
    </xf>
    <xf numFmtId="0" fontId="50" fillId="0" borderId="25" xfId="9" applyFont="1" applyFill="1" applyBorder="1" applyAlignment="1">
      <alignment horizontal="left" vertical="center"/>
    </xf>
    <xf numFmtId="0" fontId="51" fillId="0" borderId="63" xfId="9" applyFont="1" applyFill="1" applyBorder="1">
      <alignment vertical="center"/>
    </xf>
    <xf numFmtId="0" fontId="50" fillId="0" borderId="63" xfId="9" applyFont="1" applyFill="1" applyBorder="1">
      <alignment vertical="center"/>
    </xf>
    <xf numFmtId="0" fontId="50" fillId="0" borderId="63" xfId="9" applyFont="1" applyFill="1" applyBorder="1" applyAlignment="1">
      <alignment vertical="center" wrapText="1"/>
    </xf>
    <xf numFmtId="0" fontId="50" fillId="0" borderId="63" xfId="9" applyFont="1" applyFill="1" applyBorder="1" applyAlignment="1">
      <alignment horizontal="left" vertical="center"/>
    </xf>
    <xf numFmtId="0" fontId="50" fillId="0" borderId="0" xfId="9" applyFont="1" applyFill="1" applyAlignment="1">
      <alignment vertical="center" wrapText="1"/>
    </xf>
    <xf numFmtId="0" fontId="50" fillId="0" borderId="13" xfId="9" applyFont="1" applyFill="1" applyBorder="1" applyAlignment="1">
      <alignment horizontal="left" vertical="center"/>
    </xf>
    <xf numFmtId="0" fontId="50" fillId="0" borderId="25" xfId="9" applyFont="1" applyFill="1" applyBorder="1" applyAlignment="1">
      <alignment horizontal="right" vertical="center"/>
    </xf>
    <xf numFmtId="0" fontId="48" fillId="0" borderId="0" xfId="9" applyFont="1" applyFill="1" applyAlignment="1">
      <alignment horizontal="left" vertical="top"/>
    </xf>
    <xf numFmtId="0" fontId="48" fillId="0" borderId="11" xfId="9" applyFont="1" applyFill="1" applyBorder="1" applyAlignment="1">
      <alignment horizontal="left" vertical="top"/>
    </xf>
    <xf numFmtId="0" fontId="50" fillId="0" borderId="8" xfId="9" applyFont="1" applyFill="1" applyBorder="1" applyAlignment="1">
      <alignment horizontal="left" vertical="center"/>
    </xf>
    <xf numFmtId="0" fontId="50" fillId="0" borderId="8" xfId="9" applyFont="1" applyFill="1" applyBorder="1" applyAlignment="1">
      <alignment horizontal="center" vertical="center" textRotation="255"/>
    </xf>
    <xf numFmtId="187" fontId="50" fillId="0" borderId="79" xfId="9" applyNumberFormat="1" applyFont="1" applyFill="1" applyBorder="1" applyAlignment="1">
      <alignment horizontal="center" vertical="center"/>
    </xf>
    <xf numFmtId="187" fontId="50" fillId="0" borderId="7" xfId="9" applyNumberFormat="1" applyFont="1" applyFill="1" applyBorder="1" applyAlignment="1">
      <alignment horizontal="center" vertical="center"/>
    </xf>
    <xf numFmtId="0" fontId="48" fillId="0" borderId="46" xfId="9" applyFont="1" applyFill="1" applyBorder="1" applyAlignment="1">
      <alignment horizontal="left" vertical="center"/>
    </xf>
    <xf numFmtId="179" fontId="50" fillId="0" borderId="79" xfId="9" applyNumberFormat="1" applyFont="1" applyFill="1" applyBorder="1" applyAlignment="1">
      <alignment horizontal="center" vertical="center"/>
    </xf>
    <xf numFmtId="0" fontId="50" fillId="0" borderId="90" xfId="9" applyFont="1" applyFill="1" applyBorder="1">
      <alignment vertical="center"/>
    </xf>
    <xf numFmtId="0" fontId="57" fillId="0" borderId="90" xfId="9" applyFont="1" applyFill="1" applyBorder="1">
      <alignment vertical="center"/>
    </xf>
    <xf numFmtId="182" fontId="50" fillId="0" borderId="44" xfId="9" applyNumberFormat="1" applyFont="1" applyFill="1" applyBorder="1" applyAlignment="1">
      <alignment horizontal="right" vertical="center"/>
    </xf>
    <xf numFmtId="0" fontId="50" fillId="0" borderId="93" xfId="9" applyFont="1" applyFill="1" applyBorder="1" applyAlignment="1">
      <alignment horizontal="left" vertical="center"/>
    </xf>
    <xf numFmtId="0" fontId="50" fillId="0" borderId="46" xfId="9" applyFont="1" applyFill="1" applyBorder="1" applyAlignment="1">
      <alignment horizontal="left" vertical="center"/>
    </xf>
    <xf numFmtId="0" fontId="50" fillId="0" borderId="91" xfId="9" applyFont="1" applyFill="1" applyBorder="1" applyAlignment="1">
      <alignment horizontal="left" vertical="center"/>
    </xf>
    <xf numFmtId="0" fontId="50" fillId="0" borderId="45" xfId="9" applyFont="1" applyFill="1" applyBorder="1" applyAlignment="1">
      <alignment horizontal="left" vertical="center"/>
    </xf>
    <xf numFmtId="0" fontId="50" fillId="0" borderId="92" xfId="9" applyFont="1" applyFill="1" applyBorder="1" applyAlignment="1">
      <alignment horizontal="left" vertical="center"/>
    </xf>
    <xf numFmtId="179" fontId="50" fillId="0" borderId="57" xfId="9" applyNumberFormat="1" applyFont="1" applyFill="1" applyBorder="1" applyAlignment="1">
      <alignment horizontal="right" vertical="center"/>
    </xf>
    <xf numFmtId="0" fontId="50" fillId="0" borderId="30" xfId="9" applyFont="1" applyFill="1" applyBorder="1" applyAlignment="1">
      <alignment horizontal="left" vertical="center"/>
    </xf>
    <xf numFmtId="179" fontId="50" fillId="0" borderId="32" xfId="9" applyNumberFormat="1" applyFont="1" applyFill="1" applyBorder="1">
      <alignment vertical="center"/>
    </xf>
    <xf numFmtId="0" fontId="50" fillId="0" borderId="31" xfId="9" applyFont="1" applyFill="1" applyBorder="1" applyAlignment="1">
      <alignment horizontal="left" vertical="center"/>
    </xf>
    <xf numFmtId="0" fontId="54" fillId="0" borderId="31" xfId="9" applyFont="1" applyFill="1" applyBorder="1">
      <alignment vertical="center"/>
    </xf>
    <xf numFmtId="4" fontId="50" fillId="0" borderId="31" xfId="9" applyNumberFormat="1" applyFont="1" applyFill="1" applyBorder="1" applyAlignment="1">
      <alignment horizontal="left" vertical="center"/>
    </xf>
    <xf numFmtId="0" fontId="50" fillId="0" borderId="11" xfId="9" applyFont="1" applyFill="1" applyBorder="1" applyAlignment="1">
      <alignment horizontal="left" vertical="center"/>
    </xf>
    <xf numFmtId="0" fontId="58" fillId="0" borderId="0" xfId="0" applyFont="1">
      <alignment vertical="center"/>
    </xf>
    <xf numFmtId="0" fontId="58" fillId="0" borderId="1" xfId="0" applyFont="1" applyBorder="1">
      <alignment vertical="center"/>
    </xf>
    <xf numFmtId="0" fontId="59" fillId="0" borderId="0" xfId="0" applyFont="1" applyAlignment="1">
      <alignment vertical="top" wrapText="1"/>
    </xf>
    <xf numFmtId="0" fontId="58" fillId="0" borderId="2" xfId="0" applyFont="1" applyBorder="1">
      <alignment vertical="center"/>
    </xf>
    <xf numFmtId="0" fontId="60" fillId="0" borderId="0" xfId="0" applyFont="1" applyAlignment="1">
      <alignment horizontal="left" vertical="center" wrapText="1"/>
    </xf>
    <xf numFmtId="0" fontId="61" fillId="0" borderId="25" xfId="0" applyFont="1" applyBorder="1" applyAlignment="1">
      <alignment horizontal="right" vertical="top" shrinkToFit="1"/>
    </xf>
    <xf numFmtId="0" fontId="62" fillId="0" borderId="0" xfId="9" applyFont="1" applyFill="1" applyAlignment="1">
      <alignment horizontal="right" vertical="center"/>
    </xf>
    <xf numFmtId="0" fontId="46" fillId="0" borderId="0" xfId="9" applyFont="1" applyFill="1" applyAlignment="1">
      <alignment horizontal="left" vertical="center"/>
    </xf>
    <xf numFmtId="0" fontId="48" fillId="0" borderId="0" xfId="0" applyFont="1" applyAlignment="1">
      <alignment horizontal="center" vertical="center" wrapText="1"/>
    </xf>
    <xf numFmtId="0" fontId="48" fillId="0" borderId="2" xfId="0" applyFont="1" applyBorder="1" applyAlignment="1">
      <alignment horizontal="center" vertical="center" wrapText="1"/>
    </xf>
    <xf numFmtId="0" fontId="58" fillId="0" borderId="25" xfId="0" applyFont="1" applyBorder="1">
      <alignment vertical="center"/>
    </xf>
    <xf numFmtId="0" fontId="48" fillId="0" borderId="0" xfId="0" applyFont="1" applyAlignment="1">
      <alignment vertical="top" wrapText="1"/>
    </xf>
    <xf numFmtId="0" fontId="48" fillId="0" borderId="2" xfId="0" applyFont="1" applyBorder="1" applyAlignment="1">
      <alignment vertical="top" wrapText="1"/>
    </xf>
    <xf numFmtId="0" fontId="48" fillId="0" borderId="0" xfId="9" applyFont="1" applyFill="1">
      <alignment vertical="center"/>
    </xf>
    <xf numFmtId="0" fontId="48" fillId="0" borderId="0" xfId="0" applyFont="1" applyAlignment="1">
      <alignment vertical="top"/>
    </xf>
    <xf numFmtId="0" fontId="48" fillId="0" borderId="2" xfId="0" applyFont="1" applyBorder="1" applyAlignment="1">
      <alignment vertical="top"/>
    </xf>
    <xf numFmtId="0" fontId="46" fillId="0" borderId="25" xfId="0" applyFont="1" applyBorder="1" applyAlignment="1">
      <alignment horizontal="center" vertical="center" shrinkToFit="1"/>
    </xf>
    <xf numFmtId="0" fontId="48" fillId="0" borderId="25" xfId="9" applyFont="1" applyFill="1" applyBorder="1" applyAlignment="1">
      <alignment horizontal="right" vertical="top" shrinkToFit="1"/>
    </xf>
    <xf numFmtId="0" fontId="48" fillId="0" borderId="25" xfId="9" applyFont="1" applyFill="1" applyBorder="1" applyAlignment="1">
      <alignment horizontal="left" vertical="top" shrinkToFit="1"/>
    </xf>
    <xf numFmtId="0" fontId="48" fillId="0" borderId="0" xfId="0" applyFont="1" applyAlignment="1">
      <alignment vertical="center" wrapText="1"/>
    </xf>
    <xf numFmtId="0" fontId="48" fillId="0" borderId="0" xfId="0" applyFont="1" applyAlignment="1">
      <alignment horizontal="left" vertical="top"/>
    </xf>
    <xf numFmtId="0" fontId="50" fillId="0" borderId="4" xfId="9" applyFont="1" applyFill="1" applyBorder="1" applyAlignment="1">
      <alignment horizontal="left" vertical="center"/>
    </xf>
    <xf numFmtId="0" fontId="50" fillId="0" borderId="3" xfId="9" applyFont="1" applyFill="1" applyBorder="1" applyAlignment="1">
      <alignment horizontal="left" vertical="center"/>
    </xf>
    <xf numFmtId="0" fontId="50" fillId="0" borderId="3" xfId="9" applyFont="1" applyFill="1" applyBorder="1">
      <alignment vertical="center"/>
    </xf>
    <xf numFmtId="0" fontId="50" fillId="0" borderId="3" xfId="9" applyFont="1" applyFill="1" applyBorder="1" applyAlignment="1">
      <alignment horizontal="center" vertical="center"/>
    </xf>
    <xf numFmtId="0" fontId="50" fillId="0" borderId="27" xfId="9" applyFont="1" applyFill="1" applyBorder="1" applyAlignment="1">
      <alignment horizontal="left" vertical="center"/>
    </xf>
    <xf numFmtId="0" fontId="48" fillId="0" borderId="25" xfId="9" applyFont="1" applyFill="1" applyBorder="1" applyAlignment="1">
      <alignment horizontal="center" vertical="top" shrinkToFit="1"/>
    </xf>
    <xf numFmtId="0" fontId="44" fillId="0" borderId="25" xfId="9" applyFont="1" applyFill="1" applyBorder="1" applyAlignment="1">
      <alignment horizontal="center" vertical="top" shrinkToFit="1"/>
    </xf>
    <xf numFmtId="49" fontId="46" fillId="0" borderId="0" xfId="0" applyNumberFormat="1" applyFont="1" applyAlignment="1">
      <alignment horizontal="center" vertical="center" shrinkToFit="1"/>
    </xf>
    <xf numFmtId="0" fontId="50" fillId="0" borderId="44" xfId="9" applyFont="1" applyFill="1" applyBorder="1" applyAlignment="1">
      <alignment horizontal="left" vertical="center"/>
    </xf>
    <xf numFmtId="0" fontId="50" fillId="0" borderId="44" xfId="9" applyFont="1" applyFill="1" applyBorder="1">
      <alignment vertical="center"/>
    </xf>
    <xf numFmtId="0" fontId="50" fillId="0" borderId="44" xfId="9" applyFont="1" applyFill="1" applyBorder="1" applyAlignment="1">
      <alignment horizontal="center" vertical="center"/>
    </xf>
    <xf numFmtId="0" fontId="50" fillId="0" borderId="0" xfId="9" applyFont="1" applyFill="1" applyAlignment="1">
      <alignment horizontal="center" vertical="center"/>
    </xf>
    <xf numFmtId="0" fontId="48" fillId="0" borderId="0" xfId="9" applyFont="1" applyFill="1" applyAlignment="1">
      <alignment horizontal="right" vertical="center"/>
    </xf>
    <xf numFmtId="0" fontId="50" fillId="0" borderId="32" xfId="9" applyFont="1" applyFill="1" applyBorder="1" applyAlignment="1">
      <alignment horizontal="center" vertical="center"/>
    </xf>
    <xf numFmtId="0" fontId="50" fillId="0" borderId="31" xfId="9" applyFont="1" applyFill="1" applyBorder="1" applyAlignment="1">
      <alignment horizontal="center" vertical="center"/>
    </xf>
    <xf numFmtId="182" fontId="50" fillId="0" borderId="0" xfId="9" applyNumberFormat="1" applyFont="1" applyFill="1" applyAlignment="1">
      <alignment horizontal="center" vertical="center"/>
    </xf>
    <xf numFmtId="0" fontId="50" fillId="0" borderId="0" xfId="0" applyFont="1">
      <alignment vertical="center"/>
    </xf>
    <xf numFmtId="0" fontId="48" fillId="0" borderId="0" xfId="0" applyFont="1" applyAlignment="1">
      <alignment vertical="top" shrinkToFit="1"/>
    </xf>
    <xf numFmtId="0" fontId="45" fillId="0" borderId="0" xfId="9" applyFont="1" applyFill="1" applyAlignment="1">
      <alignment horizontal="left" vertical="top" wrapText="1"/>
    </xf>
    <xf numFmtId="0" fontId="45" fillId="0" borderId="2" xfId="9" applyFont="1" applyFill="1" applyBorder="1" applyAlignment="1">
      <alignment horizontal="left" vertical="top" wrapText="1"/>
    </xf>
    <xf numFmtId="0" fontId="9" fillId="0" borderId="5" xfId="9" applyFill="1" applyBorder="1">
      <alignment vertical="center"/>
    </xf>
    <xf numFmtId="0" fontId="20" fillId="0" borderId="0" xfId="9" applyFont="1" applyFill="1" applyAlignment="1">
      <alignment horizontal="left" vertical="center"/>
    </xf>
    <xf numFmtId="0" fontId="15" fillId="0" borderId="2" xfId="0" applyFont="1" applyBorder="1" applyAlignment="1">
      <alignment horizontal="left" vertical="top"/>
    </xf>
    <xf numFmtId="0" fontId="33" fillId="0" borderId="2" xfId="0" applyFont="1" applyBorder="1" applyAlignment="1">
      <alignment horizontal="left" vertical="top" wrapText="1"/>
    </xf>
    <xf numFmtId="0" fontId="20" fillId="0" borderId="2" xfId="0" applyFont="1" applyBorder="1" applyAlignment="1">
      <alignment vertical="top" wrapText="1"/>
    </xf>
    <xf numFmtId="0" fontId="3" fillId="0" borderId="0" xfId="9" applyFont="1" applyFill="1">
      <alignment vertical="center"/>
    </xf>
    <xf numFmtId="0" fontId="36" fillId="0" borderId="0" xfId="9" applyFont="1" applyFill="1" applyAlignment="1">
      <alignment horizontal="right" vertical="center"/>
    </xf>
    <xf numFmtId="0" fontId="16" fillId="0" borderId="25" xfId="9" applyFont="1" applyFill="1" applyBorder="1">
      <alignment vertical="center"/>
    </xf>
    <xf numFmtId="0" fontId="15" fillId="0" borderId="25" xfId="9" applyFont="1" applyFill="1" applyBorder="1" applyAlignment="1">
      <alignment horizontal="center" vertical="center"/>
    </xf>
    <xf numFmtId="0" fontId="15" fillId="0" borderId="0" xfId="9" applyFont="1" applyFill="1" applyAlignment="1">
      <alignment vertical="top"/>
    </xf>
    <xf numFmtId="0" fontId="15" fillId="0" borderId="2" xfId="9" applyFont="1" applyFill="1" applyBorder="1" applyAlignment="1">
      <alignment vertical="top" wrapText="1"/>
    </xf>
    <xf numFmtId="0" fontId="15" fillId="0" borderId="25" xfId="9" applyFont="1" applyFill="1" applyBorder="1" applyAlignment="1">
      <alignment horizontal="right" vertical="center" shrinkToFit="1"/>
    </xf>
    <xf numFmtId="0" fontId="9" fillId="0" borderId="4" xfId="9" applyFill="1" applyBorder="1">
      <alignment vertical="center"/>
    </xf>
    <xf numFmtId="0" fontId="9" fillId="0" borderId="27" xfId="9" applyFill="1" applyBorder="1">
      <alignment vertical="center"/>
    </xf>
    <xf numFmtId="0" fontId="20" fillId="0" borderId="2" xfId="0" applyFont="1" applyBorder="1">
      <alignment vertical="center"/>
    </xf>
    <xf numFmtId="176" fontId="15" fillId="0" borderId="25" xfId="3" applyFont="1" applyFill="1" applyBorder="1" applyAlignment="1">
      <alignment vertical="center"/>
    </xf>
    <xf numFmtId="176" fontId="15" fillId="0" borderId="0" xfId="3" applyFont="1" applyFill="1" applyBorder="1" applyAlignment="1">
      <alignment vertical="center"/>
    </xf>
    <xf numFmtId="0" fontId="3" fillId="0" borderId="1" xfId="9" applyFont="1" applyFill="1" applyBorder="1" applyAlignment="1">
      <alignment horizontal="center" vertical="center"/>
    </xf>
    <xf numFmtId="0" fontId="3" fillId="0" borderId="25" xfId="9" applyFont="1" applyFill="1" applyBorder="1" applyAlignment="1">
      <alignment horizontal="center" vertical="center"/>
    </xf>
    <xf numFmtId="0" fontId="3" fillId="0" borderId="2" xfId="9" applyFont="1" applyFill="1" applyBorder="1" applyAlignment="1">
      <alignment horizontal="center" vertical="center"/>
    </xf>
    <xf numFmtId="0" fontId="15" fillId="0" borderId="7" xfId="9" applyFont="1" applyFill="1" applyBorder="1" applyAlignment="1">
      <alignment horizontal="right" vertical="center"/>
    </xf>
    <xf numFmtId="0" fontId="25" fillId="0" borderId="5" xfId="9" applyFont="1" applyFill="1" applyBorder="1" applyAlignment="1">
      <alignment horizontal="left" vertical="center"/>
    </xf>
    <xf numFmtId="0" fontId="29" fillId="0" borderId="2" xfId="9" applyFont="1" applyFill="1" applyBorder="1" applyAlignment="1">
      <alignment horizontal="left" vertical="center"/>
    </xf>
    <xf numFmtId="0" fontId="9" fillId="0" borderId="18" xfId="9" applyFill="1" applyBorder="1">
      <alignment vertical="center"/>
    </xf>
    <xf numFmtId="0" fontId="15" fillId="0" borderId="12" xfId="9" applyFont="1" applyFill="1" applyBorder="1">
      <alignment vertical="center"/>
    </xf>
    <xf numFmtId="0" fontId="15" fillId="0" borderId="6" xfId="9" applyFont="1" applyFill="1" applyBorder="1">
      <alignment vertical="center"/>
    </xf>
    <xf numFmtId="0" fontId="23" fillId="0" borderId="7" xfId="9" applyFont="1" applyFill="1" applyBorder="1" applyAlignment="1">
      <alignment horizontal="right" vertical="center"/>
    </xf>
    <xf numFmtId="0" fontId="9" fillId="0" borderId="7" xfId="9" applyFill="1" applyBorder="1">
      <alignment vertical="center"/>
    </xf>
    <xf numFmtId="198" fontId="15" fillId="0" borderId="0" xfId="0" applyNumberFormat="1" applyFont="1" applyAlignment="1">
      <alignment horizontal="right" vertical="center"/>
    </xf>
    <xf numFmtId="0" fontId="2" fillId="0" borderId="2" xfId="0" applyFont="1" applyBorder="1" applyAlignment="1">
      <alignment vertical="center" wrapText="1"/>
    </xf>
    <xf numFmtId="0" fontId="26" fillId="0" borderId="25" xfId="9" applyFont="1" applyFill="1" applyBorder="1" applyAlignment="1">
      <alignment horizontal="center" vertical="center"/>
    </xf>
    <xf numFmtId="0" fontId="26" fillId="0" borderId="0" xfId="9" applyFont="1" applyFill="1">
      <alignment vertical="center"/>
    </xf>
    <xf numFmtId="0" fontId="26" fillId="0" borderId="25" xfId="9" applyFont="1" applyFill="1" applyBorder="1" applyAlignment="1">
      <alignment horizontal="right" vertical="center"/>
    </xf>
    <xf numFmtId="0" fontId="11" fillId="0" borderId="5" xfId="9" applyFont="1" applyFill="1" applyBorder="1" applyAlignment="1">
      <alignment horizontal="left" vertical="center"/>
    </xf>
    <xf numFmtId="0" fontId="26" fillId="0" borderId="0" xfId="9" applyFont="1" applyFill="1" applyAlignment="1">
      <alignment horizontal="center" vertical="center"/>
    </xf>
    <xf numFmtId="0" fontId="23" fillId="0" borderId="0" xfId="9" applyFont="1" applyFill="1" applyAlignment="1">
      <alignment horizontal="right" vertical="center"/>
    </xf>
    <xf numFmtId="0" fontId="20" fillId="0" borderId="0" xfId="0" applyFont="1" applyAlignment="1">
      <alignment vertical="top"/>
    </xf>
    <xf numFmtId="0" fontId="20" fillId="0" borderId="2" xfId="0" applyFont="1" applyBorder="1" applyAlignment="1">
      <alignment vertical="top"/>
    </xf>
    <xf numFmtId="0" fontId="15" fillId="0" borderId="25" xfId="9" applyFont="1" applyFill="1" applyBorder="1" applyAlignment="1">
      <alignment vertical="top"/>
    </xf>
    <xf numFmtId="0" fontId="15" fillId="0" borderId="2" xfId="9" applyFont="1" applyFill="1" applyBorder="1" applyAlignment="1">
      <alignment vertical="center" wrapText="1"/>
    </xf>
    <xf numFmtId="0" fontId="2" fillId="0" borderId="0" xfId="0" applyFont="1" applyAlignment="1">
      <alignment vertical="top"/>
    </xf>
    <xf numFmtId="0" fontId="3" fillId="0" borderId="16" xfId="9" applyFont="1" applyFill="1" applyBorder="1" applyAlignment="1">
      <alignment horizontal="center" vertical="center"/>
    </xf>
    <xf numFmtId="0" fontId="2" fillId="0" borderId="0" xfId="0" applyFont="1">
      <alignment vertical="center"/>
    </xf>
    <xf numFmtId="0" fontId="15" fillId="0" borderId="1" xfId="9" applyFont="1" applyFill="1" applyBorder="1" applyAlignment="1">
      <alignment horizontal="left" vertical="center"/>
    </xf>
    <xf numFmtId="0" fontId="24" fillId="0" borderId="2" xfId="9" applyFont="1" applyFill="1" applyBorder="1" applyAlignment="1">
      <alignment horizontal="left" vertical="center"/>
    </xf>
    <xf numFmtId="0" fontId="24" fillId="0" borderId="0" xfId="9" applyFont="1" applyFill="1" applyAlignment="1">
      <alignment horizontal="left" vertical="center" wrapText="1"/>
    </xf>
    <xf numFmtId="0" fontId="9" fillId="0" borderId="0" xfId="0" applyFont="1">
      <alignment vertical="center"/>
    </xf>
    <xf numFmtId="0" fontId="15" fillId="0" borderId="25" xfId="9" applyFont="1" applyFill="1" applyBorder="1" applyAlignment="1">
      <alignment horizontal="left" vertical="top"/>
    </xf>
    <xf numFmtId="0" fontId="12" fillId="0" borderId="25" xfId="9" applyFont="1" applyFill="1" applyBorder="1" applyAlignment="1">
      <alignment horizontal="center" vertical="center"/>
    </xf>
    <xf numFmtId="0" fontId="24" fillId="0" borderId="7" xfId="9" applyFont="1" applyFill="1" applyBorder="1" applyAlignment="1">
      <alignment vertical="center" wrapText="1"/>
    </xf>
    <xf numFmtId="0" fontId="27" fillId="0" borderId="4" xfId="9" applyFont="1" applyFill="1" applyBorder="1" applyAlignment="1">
      <alignment horizontal="left" vertical="center"/>
    </xf>
    <xf numFmtId="0" fontId="15" fillId="0" borderId="6" xfId="9" applyFont="1" applyFill="1" applyBorder="1" applyAlignment="1">
      <alignment horizontal="left" vertical="center" shrinkToFit="1"/>
    </xf>
    <xf numFmtId="0" fontId="15" fillId="0" borderId="8" xfId="9" applyFont="1" applyFill="1" applyBorder="1" applyAlignment="1">
      <alignment horizontal="left" vertical="center" shrinkToFit="1"/>
    </xf>
    <xf numFmtId="0" fontId="15" fillId="0" borderId="10" xfId="9" applyFont="1" applyFill="1" applyBorder="1" applyAlignment="1">
      <alignment horizontal="left" vertical="center" shrinkToFit="1"/>
    </xf>
    <xf numFmtId="0" fontId="15" fillId="0" borderId="0" xfId="9" applyFont="1" applyFill="1" applyAlignment="1"/>
    <xf numFmtId="0" fontId="12" fillId="0" borderId="0" xfId="9" applyFont="1" applyFill="1" applyAlignment="1">
      <alignment vertical="top"/>
    </xf>
    <xf numFmtId="0" fontId="2" fillId="0" borderId="2" xfId="0" applyFont="1" applyBorder="1" applyAlignment="1">
      <alignment vertical="top" wrapText="1"/>
    </xf>
    <xf numFmtId="0" fontId="9" fillId="0" borderId="0" xfId="9" applyFill="1" applyProtection="1">
      <alignment vertical="center"/>
      <protection locked="0"/>
    </xf>
    <xf numFmtId="0" fontId="11" fillId="0" borderId="0" xfId="9" applyFont="1" applyFill="1" applyProtection="1">
      <alignment vertical="center"/>
      <protection locked="0"/>
    </xf>
    <xf numFmtId="0" fontId="11" fillId="0" borderId="2" xfId="9" applyFont="1" applyFill="1" applyBorder="1" applyAlignment="1" applyProtection="1">
      <alignment horizontal="left" vertical="center"/>
      <protection locked="0"/>
    </xf>
    <xf numFmtId="0" fontId="9" fillId="0" borderId="1" xfId="9" applyFill="1" applyBorder="1" applyAlignment="1" applyProtection="1">
      <alignment horizontal="left" vertical="center"/>
      <protection locked="0"/>
    </xf>
    <xf numFmtId="0" fontId="9" fillId="0" borderId="2" xfId="9" applyFill="1" applyBorder="1" applyProtection="1">
      <alignment vertical="center"/>
      <protection locked="0"/>
    </xf>
    <xf numFmtId="0" fontId="9" fillId="0" borderId="25" xfId="9" applyFill="1" applyBorder="1" applyProtection="1">
      <alignment vertical="center"/>
      <protection locked="0"/>
    </xf>
    <xf numFmtId="0" fontId="9" fillId="0" borderId="13" xfId="9" applyFill="1" applyBorder="1" applyProtection="1">
      <alignment vertical="center"/>
      <protection locked="0"/>
    </xf>
    <xf numFmtId="0" fontId="9" fillId="0" borderId="1" xfId="9" applyFill="1" applyBorder="1" applyProtection="1">
      <alignment vertical="center"/>
      <protection locked="0"/>
    </xf>
    <xf numFmtId="0" fontId="15" fillId="0" borderId="0" xfId="9" applyFont="1" applyFill="1" applyAlignment="1" applyProtection="1">
      <alignment horizontal="right" vertical="top"/>
      <protection locked="0"/>
    </xf>
    <xf numFmtId="0" fontId="20" fillId="0" borderId="0" xfId="9" applyFont="1" applyFill="1" applyAlignment="1" applyProtection="1">
      <alignment horizontal="center" vertical="center"/>
      <protection locked="0"/>
    </xf>
    <xf numFmtId="0" fontId="9" fillId="0" borderId="3" xfId="9" applyFill="1" applyBorder="1" applyProtection="1">
      <alignment vertical="center"/>
      <protection locked="0"/>
    </xf>
    <xf numFmtId="0" fontId="41" fillId="0" borderId="0" xfId="9" applyFont="1" applyFill="1" applyAlignment="1">
      <alignment horizontal="left" vertical="center" wrapText="1"/>
    </xf>
    <xf numFmtId="0" fontId="41" fillId="0" borderId="0" xfId="9" applyFont="1" applyFill="1" applyAlignment="1">
      <alignment horizontal="left" vertical="center"/>
    </xf>
    <xf numFmtId="0" fontId="15" fillId="0" borderId="3" xfId="9" applyFont="1" applyFill="1" applyBorder="1" applyAlignment="1">
      <alignment horizontal="left" vertical="center"/>
    </xf>
    <xf numFmtId="0" fontId="11" fillId="0" borderId="0" xfId="9" applyFont="1" applyFill="1" applyAlignment="1" applyProtection="1">
      <alignment horizontal="left" vertical="center"/>
      <protection locked="0"/>
    </xf>
    <xf numFmtId="0" fontId="15" fillId="0" borderId="0" xfId="9" applyFont="1" applyFill="1" applyProtection="1">
      <alignment vertical="center"/>
      <protection locked="0"/>
    </xf>
    <xf numFmtId="0" fontId="12" fillId="0" borderId="0" xfId="9" applyFont="1" applyFill="1" applyProtection="1">
      <alignment vertical="center"/>
      <protection locked="0"/>
    </xf>
    <xf numFmtId="0" fontId="15" fillId="0" borderId="0" xfId="9" applyFont="1" applyFill="1" applyAlignment="1" applyProtection="1">
      <alignment vertical="top" wrapText="1"/>
      <protection locked="0"/>
    </xf>
    <xf numFmtId="178" fontId="15" fillId="2" borderId="27" xfId="9" applyNumberFormat="1" applyFont="1" applyFill="1" applyBorder="1" applyAlignment="1" applyProtection="1">
      <alignment vertical="center" shrinkToFit="1"/>
      <protection locked="0"/>
    </xf>
    <xf numFmtId="178" fontId="15" fillId="2" borderId="3" xfId="9" applyNumberFormat="1" applyFont="1" applyFill="1" applyBorder="1" applyAlignment="1" applyProtection="1">
      <alignment vertical="center" shrinkToFit="1"/>
      <protection locked="0"/>
    </xf>
    <xf numFmtId="178" fontId="15" fillId="2" borderId="53" xfId="9" applyNumberFormat="1" applyFont="1" applyFill="1" applyBorder="1" applyAlignment="1" applyProtection="1">
      <alignment vertical="center" shrinkToFit="1"/>
      <protection locked="0"/>
    </xf>
    <xf numFmtId="178" fontId="15" fillId="2" borderId="52" xfId="9" applyNumberFormat="1" applyFont="1" applyFill="1" applyBorder="1" applyAlignment="1" applyProtection="1">
      <alignment vertical="center" shrinkToFit="1"/>
      <protection locked="0"/>
    </xf>
    <xf numFmtId="0" fontId="14" fillId="0" borderId="0" xfId="9" applyFont="1" applyFill="1" applyProtection="1">
      <alignment vertical="center"/>
      <protection locked="0"/>
    </xf>
    <xf numFmtId="0" fontId="15" fillId="0" borderId="13" xfId="9" applyFont="1" applyFill="1" applyBorder="1" applyProtection="1">
      <alignment vertical="center"/>
      <protection locked="0"/>
    </xf>
    <xf numFmtId="0" fontId="2" fillId="0" borderId="2" xfId="0" applyFont="1" applyBorder="1" applyProtection="1">
      <alignment vertical="center"/>
      <protection locked="0"/>
    </xf>
    <xf numFmtId="176" fontId="9" fillId="0" borderId="13" xfId="3" applyFont="1" applyFill="1" applyBorder="1" applyAlignment="1" applyProtection="1">
      <alignment vertical="center"/>
      <protection locked="0"/>
    </xf>
    <xf numFmtId="0" fontId="2" fillId="0" borderId="0" xfId="0" applyFont="1" applyAlignment="1" applyProtection="1">
      <alignment horizontal="center" vertical="center"/>
      <protection locked="0"/>
    </xf>
    <xf numFmtId="0" fontId="2" fillId="0" borderId="13" xfId="0" applyFont="1" applyBorder="1" applyAlignment="1" applyProtection="1">
      <alignment vertical="center" shrinkToFit="1"/>
      <protection locked="0"/>
    </xf>
    <xf numFmtId="0" fontId="11" fillId="0" borderId="5" xfId="9" applyFont="1" applyFill="1" applyBorder="1" applyAlignment="1" applyProtection="1">
      <alignment horizontal="left" vertical="center"/>
      <protection locked="0"/>
    </xf>
    <xf numFmtId="0" fontId="9" fillId="0" borderId="11" xfId="9" applyFill="1" applyBorder="1" applyProtection="1">
      <alignment vertical="center"/>
      <protection locked="0"/>
    </xf>
    <xf numFmtId="0" fontId="15" fillId="0" borderId="0" xfId="9" applyFont="1" applyFill="1" applyAlignment="1" applyProtection="1">
      <alignment vertical="top"/>
      <protection locked="0"/>
    </xf>
    <xf numFmtId="0" fontId="15" fillId="0" borderId="7" xfId="9" applyFont="1" applyFill="1" applyBorder="1" applyAlignment="1">
      <alignment horizontal="right" vertical="top" wrapText="1"/>
    </xf>
    <xf numFmtId="0" fontId="15" fillId="0" borderId="7" xfId="9" applyFont="1" applyFill="1" applyBorder="1" applyAlignment="1">
      <alignment horizontal="right" vertical="center" wrapText="1"/>
    </xf>
    <xf numFmtId="0" fontId="15" fillId="0" borderId="9" xfId="9" applyFont="1" applyFill="1" applyBorder="1">
      <alignment vertical="center"/>
    </xf>
    <xf numFmtId="0" fontId="15" fillId="0" borderId="118" xfId="9" applyFont="1" applyFill="1" applyBorder="1" applyAlignment="1" applyProtection="1">
      <alignment vertical="top" shrinkToFit="1"/>
      <protection locked="0"/>
    </xf>
    <xf numFmtId="49" fontId="15" fillId="0" borderId="0" xfId="9" applyNumberFormat="1" applyFont="1" applyFill="1" applyAlignment="1" applyProtection="1">
      <alignment horizontal="center" vertical="top" shrinkToFit="1"/>
      <protection locked="0"/>
    </xf>
    <xf numFmtId="0" fontId="15" fillId="0" borderId="7" xfId="9" applyFont="1" applyFill="1" applyBorder="1" applyAlignment="1" applyProtection="1">
      <alignment vertical="top" shrinkToFit="1"/>
      <protection locked="0"/>
    </xf>
    <xf numFmtId="49" fontId="15" fillId="0" borderId="8" xfId="9" applyNumberFormat="1" applyFont="1" applyFill="1" applyBorder="1" applyAlignment="1" applyProtection="1">
      <alignment horizontal="center" vertical="top" shrinkToFit="1"/>
      <protection locked="0"/>
    </xf>
    <xf numFmtId="0" fontId="24" fillId="0" borderId="19" xfId="9" applyFont="1" applyFill="1" applyBorder="1" applyAlignment="1">
      <alignment horizontal="left" vertical="center" wrapText="1"/>
    </xf>
    <xf numFmtId="0" fontId="15" fillId="0" borderId="25" xfId="9" applyFont="1" applyFill="1" applyBorder="1" applyAlignment="1">
      <alignment horizontal="right" vertical="top" shrinkToFit="1"/>
    </xf>
    <xf numFmtId="0" fontId="20" fillId="0" borderId="0" xfId="0" applyFont="1" applyAlignment="1">
      <alignment vertical="top" wrapText="1"/>
    </xf>
    <xf numFmtId="0" fontId="9" fillId="0" borderId="47" xfId="9" applyFill="1" applyBorder="1" applyAlignment="1">
      <alignment horizontal="left" vertical="center"/>
    </xf>
    <xf numFmtId="0" fontId="9" fillId="0" borderId="51" xfId="9" applyFill="1" applyBorder="1">
      <alignment vertical="center"/>
    </xf>
    <xf numFmtId="0" fontId="9" fillId="0" borderId="92" xfId="9" applyFill="1" applyBorder="1" applyAlignment="1">
      <alignment horizontal="left" vertical="center"/>
    </xf>
    <xf numFmtId="0" fontId="9" fillId="0" borderId="55" xfId="9" applyFill="1" applyBorder="1">
      <alignment vertical="center"/>
    </xf>
    <xf numFmtId="0" fontId="9" fillId="0" borderId="45" xfId="9" applyFill="1" applyBorder="1">
      <alignment vertical="center"/>
    </xf>
    <xf numFmtId="0" fontId="9" fillId="0" borderId="92" xfId="9" applyFill="1" applyBorder="1">
      <alignment vertical="center"/>
    </xf>
    <xf numFmtId="0" fontId="9" fillId="0" borderId="93" xfId="9" applyFill="1" applyBorder="1" applyAlignment="1">
      <alignment horizontal="left" vertical="center"/>
    </xf>
    <xf numFmtId="0" fontId="9" fillId="0" borderId="57" xfId="9" applyFill="1" applyBorder="1">
      <alignment vertical="center"/>
    </xf>
    <xf numFmtId="0" fontId="9" fillId="0" borderId="44" xfId="9" applyFill="1" applyBorder="1">
      <alignment vertical="center"/>
    </xf>
    <xf numFmtId="0" fontId="9" fillId="0" borderId="93" xfId="9" applyFill="1" applyBorder="1">
      <alignment vertical="center"/>
    </xf>
    <xf numFmtId="0" fontId="15" fillId="0" borderId="167" xfId="9" applyFont="1" applyFill="1" applyBorder="1" applyAlignment="1" applyProtection="1">
      <alignment vertical="top" shrinkToFit="1"/>
      <protection locked="0"/>
    </xf>
    <xf numFmtId="49" fontId="15" fillId="0" borderId="46" xfId="9" applyNumberFormat="1" applyFont="1" applyFill="1" applyBorder="1" applyAlignment="1" applyProtection="1">
      <alignment horizontal="center" vertical="top" shrinkToFit="1"/>
      <protection locked="0"/>
    </xf>
    <xf numFmtId="0" fontId="15" fillId="0" borderId="78" xfId="9" applyFont="1" applyFill="1" applyBorder="1" applyAlignment="1" applyProtection="1">
      <alignment vertical="top" shrinkToFit="1"/>
      <protection locked="0"/>
    </xf>
    <xf numFmtId="49" fontId="15" fillId="0" borderId="91" xfId="9" applyNumberFormat="1" applyFont="1" applyFill="1" applyBorder="1" applyAlignment="1" applyProtection="1">
      <alignment horizontal="center" vertical="top" shrinkToFit="1"/>
      <protection locked="0"/>
    </xf>
    <xf numFmtId="0" fontId="15" fillId="0" borderId="0" xfId="9" applyFont="1" applyFill="1" applyAlignment="1">
      <alignment horizontal="center" vertical="center" shrinkToFit="1"/>
    </xf>
    <xf numFmtId="0" fontId="15" fillId="0" borderId="90" xfId="9" applyFont="1" applyFill="1" applyBorder="1" applyAlignment="1">
      <alignment vertical="center" shrinkToFit="1"/>
    </xf>
    <xf numFmtId="0" fontId="15" fillId="0" borderId="2" xfId="0" applyFont="1" applyBorder="1">
      <alignment vertical="center"/>
    </xf>
    <xf numFmtId="0" fontId="15" fillId="0" borderId="27" xfId="9" applyFont="1" applyFill="1" applyBorder="1">
      <alignment vertical="center"/>
    </xf>
    <xf numFmtId="0" fontId="15" fillId="0" borderId="25" xfId="9" applyFont="1" applyFill="1" applyBorder="1" applyAlignment="1">
      <alignment horizontal="right" vertical="top" wrapText="1"/>
    </xf>
    <xf numFmtId="0" fontId="15" fillId="0" borderId="2" xfId="9" applyFont="1" applyFill="1" applyBorder="1" applyAlignment="1">
      <alignment horizontal="left" vertical="center"/>
    </xf>
    <xf numFmtId="0" fontId="15" fillId="0" borderId="2" xfId="9" applyFont="1" applyFill="1" applyBorder="1" applyAlignment="1">
      <alignment horizontal="left" vertical="top"/>
    </xf>
    <xf numFmtId="0" fontId="63" fillId="0" borderId="25" xfId="9" applyFont="1" applyFill="1" applyBorder="1" applyAlignment="1">
      <alignment horizontal="right" vertical="top"/>
    </xf>
    <xf numFmtId="0" fontId="9" fillId="0" borderId="0" xfId="9" applyFill="1" applyAlignment="1">
      <alignment horizontal="right" vertical="center"/>
    </xf>
    <xf numFmtId="0" fontId="15" fillId="2" borderId="7" xfId="9" applyFont="1" applyFill="1" applyBorder="1" applyAlignment="1" applyProtection="1">
      <alignment vertical="center" shrinkToFit="1"/>
      <protection locked="0"/>
    </xf>
    <xf numFmtId="0" fontId="15" fillId="2" borderId="0" xfId="9" applyFont="1" applyFill="1" applyAlignment="1" applyProtection="1">
      <alignment vertical="center" shrinkToFit="1"/>
      <protection locked="0"/>
    </xf>
    <xf numFmtId="0" fontId="15" fillId="2" borderId="53" xfId="9" applyFont="1" applyFill="1" applyBorder="1" applyAlignment="1" applyProtection="1">
      <alignment vertical="center" shrinkToFit="1"/>
      <protection locked="0"/>
    </xf>
    <xf numFmtId="0" fontId="15" fillId="2" borderId="3" xfId="9" applyFont="1" applyFill="1" applyBorder="1" applyAlignment="1" applyProtection="1">
      <alignment vertical="center" shrinkToFit="1"/>
      <protection locked="0"/>
    </xf>
    <xf numFmtId="0" fontId="5" fillId="0" borderId="1" xfId="9" applyFont="1" applyFill="1" applyBorder="1" applyAlignment="1" applyProtection="1">
      <alignment horizontal="left" vertical="center"/>
      <protection locked="0"/>
    </xf>
    <xf numFmtId="0" fontId="5" fillId="0" borderId="1" xfId="9" applyFont="1" applyFill="1" applyBorder="1" applyAlignment="1">
      <alignment horizontal="left" vertical="center"/>
    </xf>
    <xf numFmtId="0" fontId="63" fillId="0" borderId="2" xfId="9" applyFont="1" applyFill="1" applyBorder="1" applyAlignment="1">
      <alignment vertical="top" wrapText="1"/>
    </xf>
    <xf numFmtId="0" fontId="12" fillId="0" borderId="0" xfId="9" applyFont="1" applyFill="1" applyAlignment="1">
      <alignment vertical="center" shrinkToFit="1"/>
    </xf>
    <xf numFmtId="0" fontId="15" fillId="0" borderId="0" xfId="0" applyFont="1" applyAlignment="1">
      <alignment horizontal="left" vertical="top"/>
    </xf>
    <xf numFmtId="0" fontId="15" fillId="2" borderId="9" xfId="9" applyFont="1" applyFill="1" applyBorder="1" applyAlignment="1" applyProtection="1">
      <alignment vertical="center" shrinkToFit="1"/>
      <protection locked="0"/>
    </xf>
    <xf numFmtId="0" fontId="15" fillId="2" borderId="11" xfId="9" applyFont="1" applyFill="1" applyBorder="1" applyAlignment="1" applyProtection="1">
      <alignment vertical="center" shrinkToFit="1"/>
      <protection locked="0"/>
    </xf>
    <xf numFmtId="178" fontId="15" fillId="2" borderId="26" xfId="9" applyNumberFormat="1" applyFont="1" applyFill="1" applyBorder="1" applyAlignment="1" applyProtection="1">
      <alignment vertical="center" shrinkToFit="1"/>
      <protection locked="0"/>
    </xf>
    <xf numFmtId="178" fontId="15" fillId="2" borderId="11" xfId="9" applyNumberFormat="1" applyFont="1" applyFill="1" applyBorder="1" applyAlignment="1" applyProtection="1">
      <alignment vertical="center" shrinkToFit="1"/>
      <protection locked="0"/>
    </xf>
    <xf numFmtId="178" fontId="15" fillId="2" borderId="9" xfId="9" applyNumberFormat="1" applyFont="1" applyFill="1" applyBorder="1" applyAlignment="1" applyProtection="1">
      <alignment vertical="center" shrinkToFit="1"/>
      <protection locked="0"/>
    </xf>
    <xf numFmtId="178" fontId="15" fillId="2" borderId="10" xfId="9" applyNumberFormat="1" applyFont="1" applyFill="1" applyBorder="1" applyAlignment="1" applyProtection="1">
      <alignment vertical="center" shrinkToFit="1"/>
      <protection locked="0"/>
    </xf>
    <xf numFmtId="0" fontId="27" fillId="0" borderId="13" xfId="9" applyFont="1" applyFill="1" applyBorder="1" applyAlignment="1">
      <alignment horizontal="left" vertical="top"/>
    </xf>
    <xf numFmtId="0" fontId="15" fillId="0" borderId="2" xfId="9" applyFont="1" applyFill="1" applyBorder="1" applyAlignment="1">
      <alignment vertical="top" shrinkToFit="1"/>
    </xf>
    <xf numFmtId="0" fontId="26" fillId="0" borderId="0" xfId="9" applyFont="1" applyFill="1" applyAlignment="1">
      <alignment horizontal="left" vertical="center"/>
    </xf>
    <xf numFmtId="0" fontId="15" fillId="0" borderId="25" xfId="9" applyFont="1" applyFill="1" applyBorder="1" applyAlignment="1">
      <alignment horizontal="right" vertical="top"/>
    </xf>
    <xf numFmtId="0" fontId="15" fillId="0" borderId="0" xfId="9" applyFont="1" applyFill="1" applyAlignment="1">
      <alignment horizontal="left" vertical="top"/>
    </xf>
    <xf numFmtId="0" fontId="15" fillId="0" borderId="0" xfId="9" applyFont="1" applyFill="1" applyAlignment="1">
      <alignment horizontal="right" vertical="top"/>
    </xf>
    <xf numFmtId="0" fontId="20" fillId="0" borderId="25" xfId="9" applyFont="1" applyFill="1" applyBorder="1" applyAlignment="1">
      <alignment horizontal="right" vertical="top"/>
    </xf>
    <xf numFmtId="0" fontId="15" fillId="0" borderId="25" xfId="9" applyFont="1" applyFill="1" applyBorder="1" applyAlignment="1">
      <alignment horizontal="center" vertical="top"/>
    </xf>
    <xf numFmtId="0" fontId="15" fillId="0" borderId="25" xfId="9" applyFont="1" applyFill="1" applyBorder="1" applyAlignment="1">
      <alignment horizontal="right" vertical="center"/>
    </xf>
    <xf numFmtId="0" fontId="9" fillId="0" borderId="0" xfId="9" applyFill="1" applyAlignment="1">
      <alignment horizontal="left" vertical="center"/>
    </xf>
    <xf numFmtId="0" fontId="9" fillId="0" borderId="0" xfId="9" applyFill="1" applyAlignment="1">
      <alignment horizontal="left" vertical="top"/>
    </xf>
    <xf numFmtId="0" fontId="15" fillId="0" borderId="0" xfId="9" applyFont="1" applyFill="1" applyAlignment="1" applyProtection="1">
      <alignment horizontal="right" vertical="center"/>
      <protection locked="0"/>
    </xf>
    <xf numFmtId="0" fontId="15" fillId="0" borderId="5" xfId="9" applyFont="1" applyFill="1" applyBorder="1" applyAlignment="1">
      <alignment horizontal="left" vertical="top" wrapText="1"/>
    </xf>
    <xf numFmtId="0" fontId="5" fillId="0" borderId="0" xfId="9" applyFont="1" applyFill="1" applyAlignment="1">
      <alignment horizontal="left" vertical="center"/>
    </xf>
    <xf numFmtId="0" fontId="9" fillId="0" borderId="0" xfId="0" applyFont="1" applyAlignment="1">
      <alignment horizontal="left" vertical="center" wrapText="1"/>
    </xf>
    <xf numFmtId="0" fontId="15" fillId="0" borderId="2" xfId="0" applyFont="1" applyBorder="1" applyAlignment="1">
      <alignment vertical="top" wrapText="1"/>
    </xf>
    <xf numFmtId="0" fontId="36" fillId="0" borderId="12" xfId="9" applyFont="1" applyFill="1" applyBorder="1">
      <alignment vertical="center"/>
    </xf>
    <xf numFmtId="0" fontId="15" fillId="0" borderId="0" xfId="9" applyFont="1" applyFill="1" applyAlignment="1">
      <alignment vertical="top" wrapText="1"/>
    </xf>
    <xf numFmtId="0" fontId="15" fillId="0" borderId="0" xfId="0" applyFont="1" applyAlignment="1">
      <alignment vertical="top" wrapText="1"/>
    </xf>
    <xf numFmtId="0" fontId="9" fillId="0" borderId="0" xfId="0" applyFont="1" applyAlignment="1">
      <alignment horizontal="left" vertical="center"/>
    </xf>
    <xf numFmtId="0" fontId="27" fillId="0" borderId="0" xfId="9" applyFont="1" applyFill="1" applyAlignment="1">
      <alignment horizontal="left" vertical="center"/>
    </xf>
    <xf numFmtId="0" fontId="12" fillId="0" borderId="0" xfId="9" applyFont="1" applyFill="1" applyAlignment="1">
      <alignment horizontal="center" vertical="center"/>
    </xf>
    <xf numFmtId="0" fontId="2" fillId="0" borderId="2" xfId="0" applyFont="1" applyBorder="1" applyAlignment="1">
      <alignment horizontal="left" vertical="top"/>
    </xf>
    <xf numFmtId="0" fontId="23" fillId="0" borderId="0" xfId="9" applyFont="1" applyFill="1" applyAlignment="1">
      <alignment horizontal="left" vertical="center"/>
    </xf>
    <xf numFmtId="0" fontId="2" fillId="0" borderId="2" xfId="0" applyFont="1" applyBorder="1" applyAlignment="1">
      <alignment horizontal="left" vertical="top" wrapText="1"/>
    </xf>
    <xf numFmtId="49" fontId="3" fillId="0" borderId="0" xfId="9" applyNumberFormat="1" applyFont="1" applyFill="1" applyAlignment="1">
      <alignment horizontal="center" vertical="center"/>
    </xf>
    <xf numFmtId="0" fontId="15" fillId="0" borderId="0" xfId="9" applyFont="1" applyFill="1" applyAlignment="1">
      <alignment horizontal="left" vertical="top" wrapText="1"/>
    </xf>
    <xf numFmtId="0" fontId="20" fillId="0" borderId="0" xfId="9" applyFont="1" applyFill="1" applyAlignment="1">
      <alignment horizontal="center" vertical="center"/>
    </xf>
    <xf numFmtId="0" fontId="15" fillId="0" borderId="0" xfId="9" applyFont="1" applyFill="1" applyAlignment="1">
      <alignment horizontal="left" vertical="center"/>
    </xf>
    <xf numFmtId="0" fontId="12" fillId="0" borderId="0" xfId="9" applyFont="1" applyFill="1" applyAlignment="1">
      <alignment horizontal="left" vertical="center"/>
    </xf>
    <xf numFmtId="0" fontId="15" fillId="0" borderId="2" xfId="9" applyFont="1" applyFill="1" applyBorder="1" applyAlignment="1">
      <alignment horizontal="left" vertical="top" wrapText="1"/>
    </xf>
    <xf numFmtId="0" fontId="26" fillId="0" borderId="31" xfId="9" applyFont="1" applyFill="1" applyBorder="1" applyAlignment="1">
      <alignment horizontal="center" vertical="center"/>
    </xf>
    <xf numFmtId="0" fontId="26" fillId="0" borderId="186" xfId="9" applyFont="1" applyFill="1" applyBorder="1" applyAlignment="1">
      <alignment horizontal="center" vertical="center"/>
    </xf>
    <xf numFmtId="0" fontId="15" fillId="2" borderId="78" xfId="9" applyFont="1" applyFill="1" applyBorder="1" applyAlignment="1" applyProtection="1">
      <alignment vertical="center" shrinkToFit="1"/>
      <protection locked="0"/>
    </xf>
    <xf numFmtId="0" fontId="15" fillId="2" borderId="46" xfId="9" applyFont="1" applyFill="1" applyBorder="1" applyAlignment="1" applyProtection="1">
      <alignment vertical="center" shrinkToFit="1"/>
      <protection locked="0"/>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9" fillId="0" borderId="45" xfId="9" applyFill="1" applyBorder="1" applyAlignment="1">
      <alignment horizontal="center" vertical="center"/>
    </xf>
    <xf numFmtId="0" fontId="15" fillId="0" borderId="2" xfId="9" applyFont="1" applyFill="1" applyBorder="1" applyAlignment="1">
      <alignment horizontal="left" vertical="center" wrapText="1"/>
    </xf>
    <xf numFmtId="0" fontId="15" fillId="0" borderId="2" xfId="9" applyFont="1" applyFill="1" applyBorder="1" applyAlignment="1">
      <alignment horizontal="left" wrapText="1"/>
    </xf>
    <xf numFmtId="0" fontId="15" fillId="0" borderId="2" xfId="9" applyFont="1" applyFill="1" applyBorder="1" applyAlignment="1" applyProtection="1">
      <alignment horizontal="left" vertical="top" wrapText="1"/>
      <protection locked="0"/>
    </xf>
    <xf numFmtId="0" fontId="15" fillId="0" borderId="0" xfId="9" applyFont="1" applyFill="1" applyAlignment="1">
      <alignment horizontal="center" vertical="center"/>
    </xf>
    <xf numFmtId="0" fontId="15" fillId="0" borderId="2" xfId="0" applyFont="1" applyBorder="1" applyAlignment="1">
      <alignment horizontal="left" vertical="top" wrapText="1"/>
    </xf>
    <xf numFmtId="0" fontId="17" fillId="0" borderId="0" xfId="0" applyFont="1">
      <alignment vertical="center"/>
    </xf>
    <xf numFmtId="0" fontId="15" fillId="0" borderId="8" xfId="9" applyFont="1" applyFill="1" applyBorder="1" applyAlignment="1">
      <alignment vertical="top" wrapText="1"/>
    </xf>
    <xf numFmtId="0" fontId="15" fillId="0" borderId="11" xfId="9" applyFont="1" applyFill="1" applyBorder="1" applyAlignment="1">
      <alignment vertical="top" wrapText="1"/>
    </xf>
    <xf numFmtId="0" fontId="15" fillId="0" borderId="10" xfId="9" applyFont="1" applyFill="1" applyBorder="1" applyAlignment="1">
      <alignment vertical="top" wrapText="1"/>
    </xf>
    <xf numFmtId="176" fontId="15" fillId="0" borderId="25" xfId="3" applyFont="1" applyFill="1" applyBorder="1" applyAlignment="1">
      <alignment horizontal="right" vertical="top"/>
    </xf>
    <xf numFmtId="0" fontId="82" fillId="0" borderId="2" xfId="9" applyFont="1" applyFill="1" applyBorder="1" applyAlignment="1">
      <alignment vertical="top" wrapText="1"/>
    </xf>
    <xf numFmtId="0" fontId="8" fillId="0" borderId="31" xfId="0" applyFont="1" applyBorder="1" applyAlignment="1" applyProtection="1">
      <alignment horizontal="center" vertical="center" shrinkToFit="1"/>
      <protection locked="0"/>
    </xf>
    <xf numFmtId="0" fontId="8" fillId="0" borderId="40" xfId="0" applyFont="1" applyBorder="1" applyAlignment="1" applyProtection="1">
      <alignment horizontal="center" vertical="center" shrinkToFit="1"/>
      <protection locked="0"/>
    </xf>
    <xf numFmtId="0" fontId="64" fillId="0" borderId="8" xfId="9" applyFont="1" applyFill="1" applyBorder="1" applyAlignment="1">
      <alignment vertical="top" wrapText="1"/>
    </xf>
    <xf numFmtId="0" fontId="15" fillId="0" borderId="8" xfId="0" applyFont="1" applyBorder="1" applyAlignment="1">
      <alignment vertical="top" wrapText="1"/>
    </xf>
    <xf numFmtId="0" fontId="15" fillId="0" borderId="11" xfId="0" applyFont="1" applyBorder="1" applyAlignment="1">
      <alignment vertical="top" wrapText="1"/>
    </xf>
    <xf numFmtId="0" fontId="15" fillId="0" borderId="10" xfId="0" applyFont="1" applyBorder="1" applyAlignment="1">
      <alignment vertical="top" wrapText="1"/>
    </xf>
    <xf numFmtId="0" fontId="15" fillId="0" borderId="2" xfId="9" applyFont="1" applyFill="1" applyBorder="1" applyAlignment="1">
      <alignment vertical="top" wrapText="1" shrinkToFit="1"/>
    </xf>
    <xf numFmtId="0" fontId="15" fillId="0" borderId="2" xfId="9" applyFont="1" applyFill="1" applyBorder="1" applyAlignment="1">
      <alignment vertical="top"/>
    </xf>
    <xf numFmtId="0" fontId="16" fillId="0" borderId="0" xfId="9" applyFont="1" applyFill="1" applyAlignment="1">
      <alignment wrapText="1"/>
    </xf>
    <xf numFmtId="0" fontId="19" fillId="0" borderId="0" xfId="9" applyFont="1" applyFill="1" applyAlignment="1"/>
    <xf numFmtId="0" fontId="16" fillId="0" borderId="0" xfId="0" applyFont="1" applyAlignment="1">
      <alignment vertical="center" shrinkToFit="1"/>
    </xf>
    <xf numFmtId="0" fontId="16" fillId="0" borderId="8" xfId="9" applyFont="1" applyFill="1" applyBorder="1">
      <alignment vertical="center"/>
    </xf>
    <xf numFmtId="0" fontId="16" fillId="0" borderId="11" xfId="9" applyFont="1" applyFill="1" applyBorder="1" applyAlignment="1">
      <alignment wrapText="1"/>
    </xf>
    <xf numFmtId="0" fontId="19" fillId="0" borderId="11" xfId="9" applyFont="1" applyFill="1" applyBorder="1" applyAlignment="1"/>
    <xf numFmtId="0" fontId="16" fillId="0" borderId="11" xfId="9" applyFont="1" applyFill="1" applyBorder="1" applyAlignment="1">
      <alignment vertical="top"/>
    </xf>
    <xf numFmtId="0" fontId="16" fillId="0" borderId="10" xfId="9" applyFont="1" applyFill="1" applyBorder="1" applyAlignment="1">
      <alignment vertical="top"/>
    </xf>
    <xf numFmtId="0" fontId="15" fillId="0" borderId="25" xfId="9" applyFont="1" applyFill="1" applyBorder="1" applyAlignment="1">
      <alignment horizontal="center" vertical="center" wrapText="1"/>
    </xf>
    <xf numFmtId="0" fontId="9" fillId="0" borderId="51" xfId="9" applyFill="1" applyBorder="1" applyAlignment="1">
      <alignment horizontal="center" vertical="center"/>
    </xf>
    <xf numFmtId="0" fontId="9" fillId="0" borderId="51" xfId="0" applyFont="1" applyBorder="1" applyAlignment="1">
      <alignment horizontal="left" vertical="center" wrapText="1"/>
    </xf>
    <xf numFmtId="0" fontId="9" fillId="0" borderId="47" xfId="0" applyFont="1" applyBorder="1" applyAlignment="1">
      <alignment horizontal="left" vertical="center" wrapText="1"/>
    </xf>
    <xf numFmtId="0" fontId="9" fillId="0" borderId="44" xfId="9" applyFill="1" applyBorder="1" applyAlignment="1">
      <alignment horizontal="center" vertical="center"/>
    </xf>
    <xf numFmtId="0" fontId="9" fillId="0" borderId="44" xfId="0" applyFont="1" applyBorder="1" applyAlignment="1">
      <alignment horizontal="left" vertical="center" wrapText="1"/>
    </xf>
    <xf numFmtId="0" fontId="9" fillId="0" borderId="93" xfId="0" applyFont="1" applyBorder="1" applyAlignment="1">
      <alignment horizontal="left" vertical="center" wrapText="1"/>
    </xf>
    <xf numFmtId="0" fontId="15" fillId="0" borderId="2" xfId="9" applyFont="1" applyFill="1" applyBorder="1" applyAlignment="1" applyProtection="1">
      <alignment vertical="top" wrapText="1"/>
      <protection locked="0"/>
    </xf>
    <xf numFmtId="0" fontId="19" fillId="0" borderId="168" xfId="0" applyFont="1" applyBorder="1" applyAlignment="1" applyProtection="1">
      <alignment horizontal="center" vertical="center"/>
      <protection locked="0"/>
    </xf>
    <xf numFmtId="0" fontId="19" fillId="0" borderId="223" xfId="0" applyFont="1" applyBorder="1" applyAlignment="1" applyProtection="1">
      <alignment horizontal="center" vertical="center"/>
      <protection locked="0"/>
    </xf>
    <xf numFmtId="0" fontId="19" fillId="0" borderId="224" xfId="0" applyFont="1" applyBorder="1" applyAlignment="1" applyProtection="1">
      <alignment horizontal="center" vertical="center"/>
      <protection locked="0"/>
    </xf>
    <xf numFmtId="0" fontId="20" fillId="0" borderId="225" xfId="0" applyFont="1" applyBorder="1" applyAlignment="1" applyProtection="1">
      <alignment horizontal="center" vertical="center"/>
      <protection locked="0"/>
    </xf>
    <xf numFmtId="0" fontId="20" fillId="0" borderId="24" xfId="0" applyFont="1" applyBorder="1" applyAlignment="1" applyProtection="1">
      <alignment horizontal="center" vertical="center"/>
      <protection locked="0"/>
    </xf>
    <xf numFmtId="0" fontId="20" fillId="0" borderId="226" xfId="0" applyFont="1" applyBorder="1" applyAlignment="1" applyProtection="1">
      <alignment horizontal="center" vertical="center"/>
      <protection locked="0"/>
    </xf>
    <xf numFmtId="0" fontId="20" fillId="0" borderId="221" xfId="0" applyFont="1" applyBorder="1" applyAlignment="1" applyProtection="1">
      <alignment horizontal="center" vertical="center"/>
      <protection locked="0"/>
    </xf>
    <xf numFmtId="0" fontId="20" fillId="0" borderId="227" xfId="0" applyFont="1" applyBorder="1" applyAlignment="1" applyProtection="1">
      <alignment horizontal="center" vertical="center"/>
      <protection locked="0"/>
    </xf>
    <xf numFmtId="0" fontId="20" fillId="0" borderId="222" xfId="0" applyFont="1" applyBorder="1" applyAlignment="1" applyProtection="1">
      <alignment horizontal="center" vertical="center"/>
      <protection locked="0"/>
    </xf>
    <xf numFmtId="0" fontId="8" fillId="0" borderId="34" xfId="0" applyFont="1" applyBorder="1" applyAlignment="1" applyProtection="1">
      <alignment horizontal="center" vertical="center" shrinkToFit="1"/>
      <protection locked="0"/>
    </xf>
    <xf numFmtId="0" fontId="9" fillId="0" borderId="0" xfId="9" applyFill="1" applyAlignment="1" applyProtection="1">
      <alignment horizontal="left" vertical="center"/>
      <protection locked="0"/>
    </xf>
    <xf numFmtId="0" fontId="9" fillId="0" borderId="0" xfId="9" applyFill="1" applyAlignment="1" applyProtection="1">
      <alignment horizontal="center" vertical="center" shrinkToFit="1"/>
      <protection locked="0"/>
    </xf>
    <xf numFmtId="0" fontId="9" fillId="0" borderId="0" xfId="9" applyFill="1" applyAlignment="1" applyProtection="1">
      <alignment horizontal="right" vertical="center"/>
      <protection locked="0"/>
    </xf>
    <xf numFmtId="0" fontId="9" fillId="0" borderId="0" xfId="9" applyFill="1" applyAlignment="1" applyProtection="1">
      <alignment horizontal="left" vertical="top"/>
      <protection locked="0"/>
    </xf>
    <xf numFmtId="0" fontId="12" fillId="0" borderId="0" xfId="9" applyFont="1" applyFill="1" applyAlignment="1" applyProtection="1">
      <alignment horizontal="center" vertical="center"/>
      <protection locked="0"/>
    </xf>
    <xf numFmtId="0" fontId="15" fillId="0" borderId="0" xfId="9" applyFont="1" applyFill="1" applyAlignment="1" applyProtection="1">
      <alignment horizontal="center" vertical="center"/>
      <protection locked="0"/>
    </xf>
    <xf numFmtId="0" fontId="15" fillId="0" borderId="0" xfId="9" applyFont="1" applyFill="1" applyAlignment="1" applyProtection="1">
      <alignment horizontal="left" vertical="center"/>
      <protection locked="0"/>
    </xf>
    <xf numFmtId="0" fontId="80" fillId="0" borderId="0" xfId="0" applyFont="1" applyAlignment="1">
      <alignment horizontal="right" vertical="center"/>
    </xf>
    <xf numFmtId="0" fontId="81" fillId="0" borderId="0" xfId="0" applyFont="1">
      <alignment vertical="center"/>
    </xf>
    <xf numFmtId="0" fontId="24" fillId="0" borderId="0" xfId="0" applyFont="1" applyAlignment="1">
      <alignment horizontal="left" vertical="center" wrapText="1"/>
    </xf>
    <xf numFmtId="0" fontId="9" fillId="0" borderId="0" xfId="0" applyFont="1" applyProtection="1">
      <alignment vertical="center"/>
      <protection locked="0"/>
    </xf>
    <xf numFmtId="198" fontId="15" fillId="0" borderId="3" xfId="0" applyNumberFormat="1" applyFont="1" applyBorder="1" applyAlignment="1">
      <alignment horizontal="right" vertical="center"/>
    </xf>
    <xf numFmtId="14" fontId="88" fillId="2" borderId="0" xfId="9" applyNumberFormat="1" applyFont="1" applyFill="1" applyAlignment="1" applyProtection="1">
      <alignment horizontal="left" vertical="center"/>
      <protection hidden="1"/>
    </xf>
    <xf numFmtId="0" fontId="2" fillId="0" borderId="0" xfId="0" applyFont="1" applyProtection="1">
      <alignment vertical="center"/>
      <protection locked="0"/>
    </xf>
    <xf numFmtId="0" fontId="15" fillId="0" borderId="0" xfId="9" applyFont="1" applyFill="1" applyAlignment="1">
      <alignment horizontal="right" vertical="center"/>
    </xf>
    <xf numFmtId="0" fontId="36" fillId="0" borderId="0" xfId="9" applyFont="1" applyFill="1" applyAlignment="1">
      <alignment horizontal="center" vertical="center"/>
    </xf>
    <xf numFmtId="0" fontId="36" fillId="0" borderId="0" xfId="9" applyFont="1" applyFill="1" applyAlignment="1">
      <alignment horizontal="left" vertical="center" wrapText="1"/>
    </xf>
    <xf numFmtId="0" fontId="26" fillId="0" borderId="172" xfId="9" applyFont="1" applyFill="1" applyBorder="1" applyAlignment="1">
      <alignment horizontal="center" vertical="center"/>
    </xf>
    <xf numFmtId="0" fontId="3" fillId="0" borderId="36" xfId="9" applyFont="1" applyFill="1" applyBorder="1" applyAlignment="1">
      <alignment horizontal="center" vertical="center"/>
    </xf>
    <xf numFmtId="0" fontId="12" fillId="0" borderId="0" xfId="9" applyFont="1" applyFill="1" applyAlignment="1">
      <alignment vertical="top" wrapText="1"/>
    </xf>
    <xf numFmtId="0" fontId="27" fillId="0" borderId="13" xfId="9" applyFont="1" applyFill="1" applyBorder="1">
      <alignment vertical="center"/>
    </xf>
    <xf numFmtId="0" fontId="15" fillId="0" borderId="0" xfId="0" applyFont="1" applyAlignment="1">
      <alignment vertical="center" wrapText="1" shrinkToFit="1"/>
    </xf>
    <xf numFmtId="0" fontId="15" fillId="0" borderId="25" xfId="0" applyFont="1" applyBorder="1" applyAlignment="1">
      <alignment horizontal="right" vertical="top"/>
    </xf>
    <xf numFmtId="0" fontId="15" fillId="0" borderId="5" xfId="9" applyFont="1" applyFill="1" applyBorder="1" applyAlignment="1">
      <alignment vertical="top" wrapText="1"/>
    </xf>
    <xf numFmtId="0" fontId="9" fillId="0" borderId="1" xfId="0" quotePrefix="1" applyFont="1" applyBorder="1">
      <alignment vertical="center"/>
    </xf>
    <xf numFmtId="0" fontId="9" fillId="0" borderId="1" xfId="0" quotePrefix="1" applyFont="1" applyBorder="1" applyAlignment="1">
      <alignment vertical="top"/>
    </xf>
    <xf numFmtId="0" fontId="9" fillId="0" borderId="0" xfId="0" applyFont="1" applyAlignment="1">
      <alignment vertical="top"/>
    </xf>
    <xf numFmtId="0" fontId="26" fillId="0" borderId="30" xfId="9" applyFont="1" applyFill="1" applyBorder="1" applyAlignment="1">
      <alignment horizontal="center" vertical="center"/>
    </xf>
    <xf numFmtId="0" fontId="9" fillId="0" borderId="1" xfId="9" quotePrefix="1" applyFill="1" applyBorder="1">
      <alignment vertical="center"/>
    </xf>
    <xf numFmtId="0" fontId="44" fillId="0" borderId="25" xfId="9" applyFont="1" applyFill="1" applyBorder="1" applyAlignment="1">
      <alignment horizontal="right" vertical="top"/>
    </xf>
    <xf numFmtId="0" fontId="25" fillId="0" borderId="3" xfId="9" applyFont="1" applyFill="1" applyBorder="1" applyAlignment="1">
      <alignment horizontal="left" vertical="center"/>
    </xf>
    <xf numFmtId="178" fontId="15" fillId="2" borderId="25" xfId="9" applyNumberFormat="1" applyFont="1" applyFill="1" applyBorder="1" applyAlignment="1" applyProtection="1">
      <alignment vertical="center" shrinkToFit="1"/>
      <protection locked="0"/>
    </xf>
    <xf numFmtId="178" fontId="15" fillId="2" borderId="0" xfId="9" applyNumberFormat="1" applyFont="1" applyFill="1" applyAlignment="1" applyProtection="1">
      <alignment vertical="center" shrinkToFit="1"/>
      <protection locked="0"/>
    </xf>
    <xf numFmtId="178" fontId="15" fillId="2" borderId="7" xfId="9" applyNumberFormat="1" applyFont="1" applyFill="1" applyBorder="1" applyAlignment="1" applyProtection="1">
      <alignment vertical="center" shrinkToFit="1"/>
      <protection locked="0"/>
    </xf>
    <xf numFmtId="178" fontId="15" fillId="2" borderId="8" xfId="9" applyNumberFormat="1" applyFont="1" applyFill="1" applyBorder="1" applyAlignment="1" applyProtection="1">
      <alignment vertical="center" shrinkToFit="1"/>
      <protection locked="0"/>
    </xf>
    <xf numFmtId="178" fontId="15" fillId="2" borderId="117" xfId="9" applyNumberFormat="1" applyFont="1" applyFill="1" applyBorder="1" applyAlignment="1" applyProtection="1">
      <alignment vertical="center" shrinkToFit="1"/>
      <protection locked="0"/>
    </xf>
    <xf numFmtId="178" fontId="15" fillId="2" borderId="46" xfId="9" applyNumberFormat="1" applyFont="1" applyFill="1" applyBorder="1" applyAlignment="1" applyProtection="1">
      <alignment vertical="center" shrinkToFit="1"/>
      <protection locked="0"/>
    </xf>
    <xf numFmtId="178" fontId="15" fillId="2" borderId="78" xfId="9" applyNumberFormat="1" applyFont="1" applyFill="1" applyBorder="1" applyAlignment="1" applyProtection="1">
      <alignment vertical="center" shrinkToFit="1"/>
      <protection locked="0"/>
    </xf>
    <xf numFmtId="178" fontId="15" fillId="2" borderId="91" xfId="9" applyNumberFormat="1" applyFont="1" applyFill="1" applyBorder="1" applyAlignment="1" applyProtection="1">
      <alignment vertical="center" shrinkToFit="1"/>
      <protection locked="0"/>
    </xf>
    <xf numFmtId="198" fontId="15" fillId="0" borderId="0" xfId="0" applyNumberFormat="1" applyFont="1" applyAlignment="1">
      <alignment horizontal="left" vertical="center"/>
    </xf>
    <xf numFmtId="199" fontId="15" fillId="0" borderId="0" xfId="0" applyNumberFormat="1" applyFont="1" applyAlignment="1">
      <alignment vertical="center" wrapText="1"/>
    </xf>
    <xf numFmtId="198" fontId="15" fillId="0" borderId="0" xfId="0" applyNumberFormat="1" applyFont="1" applyAlignment="1">
      <alignment vertical="center" shrinkToFit="1"/>
    </xf>
    <xf numFmtId="198" fontId="15" fillId="0" borderId="0" xfId="0" applyNumberFormat="1" applyFont="1" applyAlignment="1">
      <alignment horizontal="center" vertical="center"/>
    </xf>
    <xf numFmtId="200" fontId="15" fillId="0" borderId="0" xfId="9" applyNumberFormat="1" applyFont="1" applyFill="1" applyAlignment="1">
      <alignment vertical="center" wrapText="1"/>
    </xf>
    <xf numFmtId="198" fontId="15" fillId="0" borderId="0" xfId="0" applyNumberFormat="1" applyFont="1">
      <alignment vertical="center"/>
    </xf>
    <xf numFmtId="0" fontId="15" fillId="0" borderId="0" xfId="0" applyFont="1" applyAlignment="1">
      <alignment vertical="center" wrapText="1"/>
    </xf>
    <xf numFmtId="210" fontId="15" fillId="0" borderId="0" xfId="9" applyNumberFormat="1" applyFont="1" applyFill="1" applyAlignment="1">
      <alignment horizontal="center" vertical="center" shrinkToFit="1"/>
    </xf>
    <xf numFmtId="210" fontId="15" fillId="0" borderId="0" xfId="9" applyNumberFormat="1" applyFont="1" applyFill="1" applyAlignment="1">
      <alignment vertical="center" shrinkToFit="1"/>
    </xf>
    <xf numFmtId="0" fontId="15" fillId="0" borderId="2" xfId="0" applyFont="1" applyBorder="1" applyAlignment="1">
      <alignment vertical="center" wrapText="1"/>
    </xf>
    <xf numFmtId="0" fontId="15" fillId="0" borderId="3" xfId="0" applyFont="1" applyBorder="1" applyAlignment="1">
      <alignment vertical="center" wrapText="1"/>
    </xf>
    <xf numFmtId="0" fontId="15" fillId="0" borderId="5" xfId="0" applyFont="1" applyBorder="1" applyAlignment="1">
      <alignment vertical="center" wrapText="1"/>
    </xf>
    <xf numFmtId="0" fontId="15" fillId="0" borderId="12" xfId="9" applyFont="1" applyFill="1" applyBorder="1" applyProtection="1">
      <alignment vertical="center"/>
      <protection locked="0"/>
    </xf>
    <xf numFmtId="0" fontId="15" fillId="0" borderId="20" xfId="9" applyFont="1" applyFill="1" applyBorder="1" applyProtection="1">
      <alignment vertical="center"/>
      <protection locked="0"/>
    </xf>
    <xf numFmtId="0" fontId="64" fillId="0" borderId="0" xfId="9" applyFont="1" applyFill="1" applyAlignment="1">
      <alignment vertical="top" wrapText="1"/>
    </xf>
    <xf numFmtId="0" fontId="15" fillId="0" borderId="25" xfId="9" applyFont="1" applyFill="1" applyBorder="1" applyAlignment="1">
      <alignment vertical="top" wrapText="1"/>
    </xf>
    <xf numFmtId="0" fontId="64" fillId="0" borderId="25" xfId="9" applyFont="1" applyFill="1" applyBorder="1" applyAlignment="1">
      <alignment vertical="top" wrapText="1"/>
    </xf>
    <xf numFmtId="0" fontId="64" fillId="0" borderId="2" xfId="9" applyFont="1" applyFill="1" applyBorder="1" applyAlignment="1">
      <alignment vertical="top" wrapText="1"/>
    </xf>
    <xf numFmtId="0" fontId="64" fillId="0" borderId="25" xfId="9" applyFont="1" applyFill="1" applyBorder="1" applyAlignment="1">
      <alignment vertical="center" wrapText="1"/>
    </xf>
    <xf numFmtId="0" fontId="64" fillId="0" borderId="2" xfId="9" applyFont="1" applyFill="1" applyBorder="1" applyAlignment="1">
      <alignment vertical="center" wrapText="1"/>
    </xf>
    <xf numFmtId="0" fontId="15" fillId="0" borderId="0" xfId="9" applyFont="1" applyFill="1" applyAlignment="1">
      <alignment vertical="center" shrinkToFit="1"/>
    </xf>
    <xf numFmtId="0" fontId="15" fillId="0" borderId="0" xfId="9" applyFont="1" applyFill="1" applyAlignment="1">
      <alignment horizontal="left" vertical="center" shrinkToFit="1"/>
    </xf>
    <xf numFmtId="0" fontId="15" fillId="0" borderId="12" xfId="9" applyFont="1" applyFill="1" applyBorder="1" applyAlignment="1">
      <alignment horizontal="left" vertical="center"/>
    </xf>
    <xf numFmtId="49" fontId="9" fillId="0" borderId="1" xfId="9" applyNumberFormat="1" applyFill="1" applyBorder="1" applyAlignment="1">
      <alignment vertical="top"/>
    </xf>
    <xf numFmtId="49" fontId="9" fillId="0" borderId="0" xfId="9" applyNumberFormat="1" applyFill="1" applyAlignment="1">
      <alignment vertical="top"/>
    </xf>
    <xf numFmtId="0" fontId="27" fillId="0" borderId="1" xfId="9" applyFont="1" applyFill="1" applyBorder="1" applyAlignment="1">
      <alignment vertical="top"/>
    </xf>
    <xf numFmtId="0" fontId="14" fillId="0" borderId="3" xfId="9" applyFont="1" applyFill="1" applyBorder="1">
      <alignment vertical="center"/>
    </xf>
    <xf numFmtId="0" fontId="14" fillId="0" borderId="21" xfId="9" applyFont="1" applyFill="1" applyBorder="1">
      <alignment vertical="center"/>
    </xf>
    <xf numFmtId="0" fontId="9" fillId="0" borderId="25" xfId="9" applyFill="1" applyBorder="1" applyAlignment="1">
      <alignment vertical="top" wrapText="1"/>
    </xf>
    <xf numFmtId="0" fontId="81" fillId="0" borderId="0" xfId="0" applyFont="1" applyAlignment="1">
      <alignment horizontal="center" vertical="center"/>
    </xf>
    <xf numFmtId="0" fontId="13" fillId="0" borderId="0" xfId="0" applyFont="1">
      <alignment vertical="center"/>
    </xf>
    <xf numFmtId="0" fontId="9" fillId="0" borderId="12" xfId="9" applyFill="1" applyBorder="1" applyProtection="1">
      <alignment vertical="center"/>
      <protection locked="0"/>
    </xf>
    <xf numFmtId="0" fontId="2" fillId="0" borderId="0" xfId="0" applyFont="1" applyAlignment="1">
      <alignment vertical="center" shrinkToFit="1"/>
    </xf>
    <xf numFmtId="0" fontId="15" fillId="0" borderId="90" xfId="9" applyFont="1" applyFill="1" applyBorder="1" applyAlignment="1">
      <alignment horizontal="center" vertical="center" shrinkToFit="1"/>
    </xf>
    <xf numFmtId="0" fontId="15" fillId="0" borderId="12" xfId="9" applyFont="1" applyFill="1" applyBorder="1" applyAlignment="1">
      <alignment horizontal="center" vertical="center" shrinkToFit="1"/>
    </xf>
    <xf numFmtId="0" fontId="15" fillId="0" borderId="104" xfId="9" applyFont="1" applyFill="1" applyBorder="1" applyAlignment="1">
      <alignment horizontal="left" vertical="center" shrinkToFit="1"/>
    </xf>
    <xf numFmtId="0" fontId="15" fillId="0" borderId="91" xfId="9" applyFont="1" applyFill="1" applyBorder="1" applyAlignment="1">
      <alignment horizontal="left" vertical="center" shrinkToFit="1"/>
    </xf>
    <xf numFmtId="49" fontId="15" fillId="0" borderId="46" xfId="1" applyNumberFormat="1" applyFont="1" applyFill="1" applyBorder="1" applyAlignment="1" applyProtection="1">
      <alignment horizontal="center" vertical="top" shrinkToFit="1"/>
    </xf>
    <xf numFmtId="0" fontId="8" fillId="0" borderId="0" xfId="0" applyFont="1" applyAlignment="1">
      <alignment vertical="top" wrapText="1"/>
    </xf>
    <xf numFmtId="0" fontId="15" fillId="0" borderId="0" xfId="0" applyFont="1" applyAlignment="1">
      <alignment vertical="center" shrinkToFit="1"/>
    </xf>
    <xf numFmtId="182" fontId="15" fillId="6" borderId="0" xfId="1" applyNumberFormat="1" applyFont="1" applyFill="1" applyBorder="1" applyAlignment="1" applyProtection="1">
      <alignment vertical="center" shrinkToFit="1"/>
    </xf>
    <xf numFmtId="0" fontId="21" fillId="0" borderId="21" xfId="9" applyFont="1" applyFill="1" applyBorder="1" applyAlignment="1">
      <alignment horizontal="left" vertical="center"/>
    </xf>
    <xf numFmtId="0" fontId="21" fillId="0" borderId="21" xfId="9" applyFont="1" applyFill="1" applyBorder="1">
      <alignment vertical="center"/>
    </xf>
    <xf numFmtId="0" fontId="15" fillId="0" borderId="21" xfId="9" applyFont="1" applyFill="1" applyBorder="1" applyAlignment="1">
      <alignment vertical="top" wrapText="1"/>
    </xf>
    <xf numFmtId="0" fontId="36" fillId="0" borderId="25" xfId="9" applyFont="1" applyFill="1" applyBorder="1" applyAlignment="1">
      <alignment horizontal="right" vertical="top"/>
    </xf>
    <xf numFmtId="0" fontId="9" fillId="0" borderId="170" xfId="0" applyFont="1" applyBorder="1" applyAlignment="1" applyProtection="1">
      <alignment horizontal="center" vertical="center" shrinkToFit="1"/>
      <protection locked="0"/>
    </xf>
    <xf numFmtId="0" fontId="80" fillId="0" borderId="0" xfId="0" applyFont="1">
      <alignment vertical="center"/>
    </xf>
    <xf numFmtId="0" fontId="13" fillId="0" borderId="0" xfId="0" applyFont="1" applyAlignment="1">
      <alignment horizontal="center" vertical="center"/>
    </xf>
    <xf numFmtId="0" fontId="13" fillId="0" borderId="0" xfId="0" applyFont="1" applyAlignment="1">
      <alignment horizontal="right" vertical="center"/>
    </xf>
    <xf numFmtId="0" fontId="13" fillId="0" borderId="0" xfId="0" applyFont="1" applyAlignment="1">
      <alignment horizontal="left" vertical="center"/>
    </xf>
    <xf numFmtId="0" fontId="81" fillId="12" borderId="0" xfId="0" applyFont="1" applyFill="1" applyAlignment="1">
      <alignment horizontal="center" vertical="center"/>
    </xf>
    <xf numFmtId="0" fontId="9" fillId="0" borderId="0" xfId="0" applyFont="1" applyAlignment="1">
      <alignment horizontal="right" vertical="center"/>
    </xf>
    <xf numFmtId="0" fontId="9" fillId="0" borderId="90" xfId="9" applyFill="1" applyBorder="1">
      <alignment vertical="center"/>
    </xf>
    <xf numFmtId="0" fontId="15" fillId="0" borderId="27" xfId="9" applyFont="1" applyFill="1" applyBorder="1" applyAlignment="1">
      <alignment horizontal="right" vertical="center"/>
    </xf>
    <xf numFmtId="0" fontId="36" fillId="0" borderId="7" xfId="9" applyFont="1" applyFill="1" applyBorder="1" applyAlignment="1">
      <alignment horizontal="right" vertical="top"/>
    </xf>
    <xf numFmtId="0" fontId="3" fillId="0" borderId="1" xfId="6" applyFont="1" applyFill="1" applyBorder="1" applyAlignment="1">
      <alignment horizontal="left" vertical="center"/>
    </xf>
    <xf numFmtId="0" fontId="15" fillId="0" borderId="25" xfId="6" applyFont="1" applyFill="1" applyBorder="1" applyAlignment="1">
      <alignment horizontal="right" vertical="top"/>
    </xf>
    <xf numFmtId="0" fontId="15" fillId="0" borderId="18" xfId="9" applyFont="1" applyFill="1" applyBorder="1" applyAlignment="1">
      <alignment horizontal="center" vertical="center"/>
    </xf>
    <xf numFmtId="0" fontId="15" fillId="0" borderId="55" xfId="9" applyFont="1" applyFill="1" applyBorder="1" applyAlignment="1">
      <alignment horizontal="center" vertical="center"/>
    </xf>
    <xf numFmtId="198" fontId="15" fillId="0" borderId="45" xfId="0" applyNumberFormat="1" applyFont="1" applyBorder="1" applyAlignment="1">
      <alignment horizontal="center" vertical="center"/>
    </xf>
    <xf numFmtId="0" fontId="15" fillId="0" borderId="57" xfId="9" applyFont="1" applyFill="1" applyBorder="1" applyAlignment="1">
      <alignment horizontal="center" vertical="center"/>
    </xf>
    <xf numFmtId="0" fontId="27" fillId="0" borderId="1" xfId="9" applyFont="1" applyFill="1" applyBorder="1">
      <alignment vertical="center"/>
    </xf>
    <xf numFmtId="0" fontId="26" fillId="0" borderId="13" xfId="9" applyFont="1" applyFill="1" applyBorder="1" applyAlignment="1">
      <alignment horizontal="center" vertical="center"/>
    </xf>
    <xf numFmtId="0" fontId="26" fillId="0" borderId="66" xfId="9" applyFont="1" applyFill="1" applyBorder="1" applyAlignment="1">
      <alignment horizontal="center" vertical="center"/>
    </xf>
    <xf numFmtId="0" fontId="27" fillId="0" borderId="0" xfId="9" applyFont="1" applyFill="1">
      <alignment vertical="center"/>
    </xf>
    <xf numFmtId="0" fontId="64" fillId="0" borderId="0" xfId="9" applyFont="1" applyFill="1" applyAlignment="1">
      <alignment vertical="center" wrapText="1"/>
    </xf>
    <xf numFmtId="0" fontId="15" fillId="0" borderId="2" xfId="9" applyFont="1" applyFill="1" applyBorder="1" applyAlignment="1">
      <alignment wrapText="1"/>
    </xf>
    <xf numFmtId="0" fontId="26" fillId="0" borderId="0" xfId="9" applyFont="1" applyFill="1" applyAlignment="1">
      <alignment horizontal="left" vertical="top"/>
    </xf>
    <xf numFmtId="0" fontId="15" fillId="0" borderId="0" xfId="9" applyFont="1" applyFill="1" applyAlignment="1">
      <alignment wrapText="1"/>
    </xf>
    <xf numFmtId="0" fontId="15" fillId="0" borderId="0" xfId="9" applyFont="1" applyFill="1" applyAlignment="1">
      <alignment horizontal="left" wrapText="1"/>
    </xf>
    <xf numFmtId="0" fontId="3" fillId="0" borderId="0" xfId="9" applyFont="1" applyFill="1" applyAlignment="1">
      <alignment horizontal="left" vertical="center"/>
    </xf>
    <xf numFmtId="0" fontId="9" fillId="0" borderId="0" xfId="0" applyFont="1" applyAlignment="1">
      <alignment vertical="top" wrapText="1"/>
    </xf>
    <xf numFmtId="0" fontId="9" fillId="0" borderId="0" xfId="0" applyFont="1" applyAlignment="1">
      <alignment horizontal="left" vertical="top"/>
    </xf>
    <xf numFmtId="176" fontId="15" fillId="0" borderId="0" xfId="3" applyFont="1" applyFill="1" applyBorder="1" applyAlignment="1">
      <alignment vertical="top" wrapText="1"/>
    </xf>
    <xf numFmtId="0" fontId="15" fillId="0" borderId="19" xfId="9" applyFont="1" applyFill="1" applyBorder="1" applyAlignment="1">
      <alignment horizontal="right" vertical="top"/>
    </xf>
    <xf numFmtId="0" fontId="23" fillId="0" borderId="2" xfId="9" applyFont="1" applyFill="1" applyBorder="1" applyAlignment="1">
      <alignment horizontal="right" vertical="center"/>
    </xf>
    <xf numFmtId="0" fontId="12" fillId="0" borderId="3" xfId="9" applyFont="1" applyFill="1" applyBorder="1">
      <alignment vertical="center"/>
    </xf>
    <xf numFmtId="0" fontId="12" fillId="0" borderId="3" xfId="9" applyFont="1" applyFill="1" applyBorder="1" applyAlignment="1">
      <alignment horizontal="left" vertical="center"/>
    </xf>
    <xf numFmtId="0" fontId="15" fillId="0" borderId="0" xfId="9" applyFont="1" applyFill="1" applyAlignment="1">
      <alignment horizontal="left"/>
    </xf>
    <xf numFmtId="0" fontId="15" fillId="0" borderId="0" xfId="9" applyFont="1" applyFill="1" applyAlignment="1">
      <alignment shrinkToFit="1"/>
    </xf>
    <xf numFmtId="0" fontId="20" fillId="0" borderId="0" xfId="9" applyFont="1" applyFill="1" applyAlignment="1"/>
    <xf numFmtId="181" fontId="9" fillId="0" borderId="0" xfId="9" applyNumberFormat="1" applyFill="1">
      <alignment vertical="center"/>
    </xf>
    <xf numFmtId="0" fontId="21" fillId="0" borderId="2" xfId="9" applyFont="1" applyFill="1" applyBorder="1">
      <alignment vertical="center"/>
    </xf>
    <xf numFmtId="0" fontId="21" fillId="0" borderId="0" xfId="9" applyFont="1" applyFill="1">
      <alignment vertical="center"/>
    </xf>
    <xf numFmtId="0" fontId="21" fillId="0" borderId="25" xfId="9" applyFont="1" applyFill="1" applyBorder="1">
      <alignment vertical="center"/>
    </xf>
    <xf numFmtId="0" fontId="9" fillId="0" borderId="10" xfId="9" applyFill="1" applyBorder="1" applyProtection="1">
      <alignment vertical="center"/>
      <protection locked="0"/>
    </xf>
    <xf numFmtId="0" fontId="9" fillId="0" borderId="9" xfId="9" applyFill="1" applyBorder="1" applyProtection="1">
      <alignment vertical="center"/>
      <protection locked="0"/>
    </xf>
    <xf numFmtId="49" fontId="9" fillId="0" borderId="0" xfId="9" applyNumberFormat="1" applyFill="1">
      <alignment vertical="center"/>
    </xf>
    <xf numFmtId="0" fontId="2" fillId="0" borderId="0" xfId="0" applyFont="1" applyAlignment="1">
      <alignment horizontal="left" vertical="center" wrapText="1"/>
    </xf>
    <xf numFmtId="0" fontId="23" fillId="0" borderId="25" xfId="6" applyFont="1" applyFill="1" applyBorder="1">
      <alignment vertical="center"/>
    </xf>
    <xf numFmtId="0" fontId="23" fillId="0" borderId="0" xfId="9" applyFont="1" applyFill="1">
      <alignment vertical="center"/>
    </xf>
    <xf numFmtId="0" fontId="23" fillId="0" borderId="0" xfId="6" applyFont="1" applyFill="1">
      <alignment vertical="center"/>
    </xf>
    <xf numFmtId="176" fontId="9" fillId="0" borderId="7" xfId="3" applyFont="1" applyFill="1" applyBorder="1" applyAlignment="1" applyProtection="1">
      <alignment vertical="center" wrapText="1"/>
    </xf>
    <xf numFmtId="0" fontId="85" fillId="0" borderId="0" xfId="15" applyFill="1" applyAlignment="1" applyProtection="1">
      <alignment vertical="center"/>
    </xf>
    <xf numFmtId="0" fontId="85" fillId="0" borderId="0" xfId="15" applyFill="1" applyAlignment="1" applyProtection="1">
      <alignment vertical="center"/>
      <protection locked="0"/>
    </xf>
    <xf numFmtId="0" fontId="9" fillId="0" borderId="0" xfId="9" applyFill="1" applyAlignment="1">
      <alignment horizontal="left" vertical="top" wrapText="1"/>
    </xf>
    <xf numFmtId="0" fontId="9" fillId="0" borderId="11" xfId="9" applyFill="1" applyBorder="1" applyAlignment="1">
      <alignment horizontal="center" vertical="center"/>
    </xf>
    <xf numFmtId="0" fontId="9" fillId="0" borderId="31" xfId="9" applyFill="1" applyBorder="1" applyAlignment="1">
      <alignment horizontal="center" vertical="center"/>
    </xf>
    <xf numFmtId="0" fontId="9" fillId="0" borderId="0" xfId="9" applyFill="1" applyAlignment="1" applyProtection="1">
      <alignment horizontal="right" vertical="top"/>
      <protection locked="0"/>
    </xf>
    <xf numFmtId="49" fontId="3" fillId="0" borderId="0" xfId="9" quotePrefix="1" applyNumberFormat="1" applyFont="1" applyFill="1" applyAlignment="1">
      <alignment horizontal="center" vertical="center"/>
    </xf>
    <xf numFmtId="0" fontId="15" fillId="0" borderId="0" xfId="0" applyFont="1" applyAlignment="1">
      <alignment horizontal="left" vertical="center"/>
    </xf>
    <xf numFmtId="0" fontId="8" fillId="0" borderId="0" xfId="0" applyFont="1" applyAlignment="1">
      <alignment horizontal="center" vertical="center"/>
    </xf>
    <xf numFmtId="0" fontId="8" fillId="0" borderId="0" xfId="0" applyFont="1">
      <alignment vertical="center"/>
    </xf>
    <xf numFmtId="0" fontId="94" fillId="0" borderId="0" xfId="15" applyFont="1" applyFill="1" applyAlignment="1" applyProtection="1">
      <alignment vertical="center"/>
      <protection locked="0"/>
    </xf>
    <xf numFmtId="0" fontId="9" fillId="0" borderId="0" xfId="9" applyFill="1" applyAlignment="1" applyProtection="1">
      <alignment horizontal="center" vertical="center"/>
      <protection locked="0"/>
    </xf>
    <xf numFmtId="0" fontId="9" fillId="0" borderId="0" xfId="9" applyFill="1" applyAlignment="1" applyProtection="1">
      <alignment horizontal="left" vertical="center" wrapText="1"/>
      <protection locked="0"/>
    </xf>
    <xf numFmtId="0" fontId="9" fillId="0" borderId="0" xfId="9" applyFill="1" applyAlignment="1">
      <alignment horizontal="left" vertical="center" shrinkToFit="1"/>
    </xf>
    <xf numFmtId="0" fontId="9" fillId="0" borderId="25" xfId="9" applyFill="1" applyBorder="1" applyAlignment="1">
      <alignment horizontal="left" vertical="center"/>
    </xf>
    <xf numFmtId="0" fontId="9" fillId="0" borderId="3" xfId="9" applyFill="1" applyBorder="1" applyAlignment="1">
      <alignment vertical="top" wrapText="1"/>
    </xf>
    <xf numFmtId="0" fontId="94" fillId="0" borderId="0" xfId="15" applyFont="1" applyFill="1" applyAlignment="1" applyProtection="1">
      <alignment vertical="center"/>
    </xf>
    <xf numFmtId="0" fontId="15" fillId="0" borderId="0" xfId="9" applyFont="1" applyFill="1" applyAlignment="1">
      <alignment horizontal="right" vertical="top" wrapText="1"/>
    </xf>
    <xf numFmtId="0" fontId="9" fillId="0" borderId="8" xfId="9" applyFill="1" applyBorder="1" applyAlignment="1">
      <alignment horizontal="center" vertical="center"/>
    </xf>
    <xf numFmtId="0" fontId="9" fillId="0" borderId="18" xfId="9" applyFill="1" applyBorder="1" applyAlignment="1">
      <alignment horizontal="center" vertical="center"/>
    </xf>
    <xf numFmtId="0" fontId="9" fillId="0" borderId="12" xfId="9" applyFill="1" applyBorder="1" applyAlignment="1">
      <alignment horizontal="center" vertical="center"/>
    </xf>
    <xf numFmtId="0" fontId="9" fillId="0" borderId="7" xfId="9" applyFill="1" applyBorder="1" applyAlignment="1">
      <alignment horizontal="center" vertical="center"/>
    </xf>
    <xf numFmtId="0" fontId="9" fillId="0" borderId="9" xfId="9" applyFill="1" applyBorder="1" applyAlignment="1">
      <alignment horizontal="center" vertical="center"/>
    </xf>
    <xf numFmtId="182" fontId="9" fillId="0" borderId="0" xfId="9" applyNumberFormat="1" applyFill="1" applyAlignment="1">
      <alignment horizontal="center" vertical="center"/>
    </xf>
    <xf numFmtId="0" fontId="15" fillId="0" borderId="0" xfId="9" applyFont="1" applyFill="1" applyAlignment="1">
      <alignment horizontal="right" vertical="center" shrinkToFit="1"/>
    </xf>
    <xf numFmtId="0" fontId="9" fillId="0" borderId="2" xfId="9" applyFill="1" applyBorder="1" applyAlignment="1">
      <alignment horizontal="left" vertical="top" wrapText="1"/>
    </xf>
    <xf numFmtId="0" fontId="9" fillId="0" borderId="0" xfId="9" applyFill="1" applyAlignment="1">
      <alignment horizontal="left" vertical="center" wrapText="1"/>
    </xf>
    <xf numFmtId="0" fontId="9" fillId="0" borderId="11" xfId="9" applyFill="1" applyBorder="1" applyAlignment="1">
      <alignment horizontal="left" vertical="center"/>
    </xf>
    <xf numFmtId="0" fontId="83" fillId="0" borderId="1" xfId="9" applyFont="1" applyFill="1" applyBorder="1">
      <alignment vertical="center"/>
    </xf>
    <xf numFmtId="0" fontId="83" fillId="0" borderId="0" xfId="9" applyFont="1" applyFill="1">
      <alignment vertical="center"/>
    </xf>
    <xf numFmtId="0" fontId="86" fillId="0" borderId="0" xfId="9" applyFont="1" applyAlignment="1">
      <alignment horizontal="left" vertical="center"/>
    </xf>
    <xf numFmtId="0" fontId="83" fillId="0" borderId="0" xfId="9" applyFont="1">
      <alignment vertical="center"/>
    </xf>
    <xf numFmtId="0" fontId="9" fillId="0" borderId="0" xfId="9" applyAlignment="1">
      <alignment horizontal="center" vertical="center"/>
    </xf>
    <xf numFmtId="0" fontId="83" fillId="0" borderId="0" xfId="9" quotePrefix="1" applyFont="1">
      <alignment vertical="center"/>
    </xf>
    <xf numFmtId="0" fontId="9" fillId="0" borderId="0" xfId="9" applyAlignment="1">
      <alignment horizontal="left" vertical="center"/>
    </xf>
    <xf numFmtId="0" fontId="83" fillId="0" borderId="0" xfId="0" applyFont="1">
      <alignment vertical="center"/>
    </xf>
    <xf numFmtId="0" fontId="87" fillId="0" borderId="1" xfId="0" applyFont="1" applyBorder="1" applyAlignment="1">
      <alignment vertical="center" wrapText="1"/>
    </xf>
    <xf numFmtId="0" fontId="87" fillId="0" borderId="0" xfId="0" applyFont="1" applyAlignment="1">
      <alignment vertical="center" wrapText="1"/>
    </xf>
    <xf numFmtId="0" fontId="84" fillId="0" borderId="0" xfId="9" applyFont="1" applyAlignment="1">
      <alignment horizontal="left" vertical="top"/>
    </xf>
    <xf numFmtId="0" fontId="87" fillId="0" borderId="1" xfId="0" applyFont="1" applyBorder="1" applyAlignment="1">
      <alignment horizontal="left" vertical="center" wrapText="1"/>
    </xf>
    <xf numFmtId="0" fontId="87" fillId="0" borderId="0" xfId="0" applyFont="1" applyAlignment="1">
      <alignment horizontal="left" vertical="center" wrapText="1"/>
    </xf>
    <xf numFmtId="0" fontId="32" fillId="0" borderId="0" xfId="0" applyFont="1">
      <alignment vertical="center"/>
    </xf>
    <xf numFmtId="0" fontId="20" fillId="0" borderId="0" xfId="0" applyFont="1" applyAlignment="1">
      <alignment vertical="center" shrinkToFit="1"/>
    </xf>
    <xf numFmtId="0" fontId="15" fillId="0" borderId="0" xfId="9" applyFont="1" applyFill="1" applyAlignment="1">
      <alignment horizontal="right" vertical="top" shrinkToFit="1"/>
    </xf>
    <xf numFmtId="0" fontId="15" fillId="0" borderId="0" xfId="0" applyFont="1" applyAlignment="1">
      <alignment vertical="top"/>
    </xf>
    <xf numFmtId="0" fontId="11" fillId="0" borderId="25" xfId="9" applyFont="1" applyFill="1" applyBorder="1">
      <alignment vertical="center"/>
    </xf>
    <xf numFmtId="0" fontId="9" fillId="0" borderId="46" xfId="9" applyFill="1" applyBorder="1" applyAlignment="1">
      <alignment horizontal="center" vertical="center"/>
    </xf>
    <xf numFmtId="0" fontId="9" fillId="0" borderId="79" xfId="9" applyFill="1" applyBorder="1" applyAlignment="1">
      <alignment horizontal="center" vertical="center"/>
    </xf>
    <xf numFmtId="0" fontId="9" fillId="0" borderId="90" xfId="9" applyFill="1" applyBorder="1" applyAlignment="1">
      <alignment horizontal="center" vertical="center"/>
    </xf>
    <xf numFmtId="0" fontId="9" fillId="0" borderId="0" xfId="9" applyFill="1" applyAlignment="1">
      <alignment horizontal="center" vertical="center" shrinkToFit="1"/>
    </xf>
    <xf numFmtId="0" fontId="9" fillId="0" borderId="90" xfId="9" applyFill="1" applyBorder="1" applyAlignment="1">
      <alignment horizontal="center" vertical="center" shrinkToFit="1"/>
    </xf>
    <xf numFmtId="0" fontId="9" fillId="0" borderId="0" xfId="9" applyFill="1" applyAlignment="1">
      <alignment horizontal="right" vertical="top" shrinkToFit="1"/>
    </xf>
    <xf numFmtId="0" fontId="9" fillId="0" borderId="0" xfId="9" applyFill="1" applyAlignment="1">
      <alignment horizontal="right" vertical="top"/>
    </xf>
    <xf numFmtId="0" fontId="95" fillId="0" borderId="0" xfId="15" applyFont="1" applyFill="1" applyAlignment="1" applyProtection="1">
      <alignment vertical="center"/>
    </xf>
    <xf numFmtId="0" fontId="9" fillId="0" borderId="0" xfId="9" applyFill="1" applyAlignment="1" applyProtection="1">
      <alignment vertical="top" wrapText="1"/>
      <protection locked="0"/>
    </xf>
    <xf numFmtId="0" fontId="9" fillId="0" borderId="0" xfId="9" applyFill="1" applyAlignment="1">
      <alignment vertical="center" shrinkToFit="1"/>
    </xf>
    <xf numFmtId="0" fontId="9" fillId="0" borderId="25" xfId="9" applyFill="1" applyBorder="1" applyAlignment="1">
      <alignment horizontal="center" vertical="center"/>
    </xf>
    <xf numFmtId="0" fontId="9" fillId="0" borderId="0" xfId="9" applyFill="1" applyAlignment="1"/>
    <xf numFmtId="0" fontId="9" fillId="0" borderId="25" xfId="9" applyFill="1" applyBorder="1" applyAlignment="1">
      <alignment horizontal="right" vertical="top"/>
    </xf>
    <xf numFmtId="0" fontId="9" fillId="0" borderId="11" xfId="9" applyFill="1" applyBorder="1" applyAlignment="1">
      <alignment horizontal="left"/>
    </xf>
    <xf numFmtId="0" fontId="9" fillId="0" borderId="31" xfId="9" applyFill="1" applyBorder="1" applyAlignment="1">
      <alignment horizontal="left" vertical="center"/>
    </xf>
    <xf numFmtId="0" fontId="9" fillId="0" borderId="0" xfId="9" applyFill="1" applyAlignment="1">
      <alignment vertical="top" shrinkToFit="1"/>
    </xf>
    <xf numFmtId="0" fontId="9" fillId="0" borderId="12" xfId="9" applyFill="1" applyBorder="1" applyAlignment="1">
      <alignment horizontal="left" vertical="center"/>
    </xf>
    <xf numFmtId="0" fontId="9" fillId="0" borderId="0" xfId="9" applyFill="1" applyAlignment="1" applyProtection="1">
      <alignment vertical="center" shrinkToFit="1"/>
      <protection locked="0"/>
    </xf>
    <xf numFmtId="0" fontId="9" fillId="0" borderId="0" xfId="9" applyFill="1" applyAlignment="1" applyProtection="1">
      <alignment vertical="center" wrapText="1"/>
      <protection locked="0"/>
    </xf>
    <xf numFmtId="0" fontId="9" fillId="0" borderId="13" xfId="9" applyFill="1" applyBorder="1" applyAlignment="1">
      <alignment vertical="top" wrapText="1"/>
    </xf>
    <xf numFmtId="0" fontId="9" fillId="0" borderId="0" xfId="9" applyFill="1" applyAlignment="1">
      <alignment horizontal="right" vertical="center" shrinkToFit="1"/>
    </xf>
    <xf numFmtId="0" fontId="9" fillId="0" borderId="0" xfId="9">
      <alignment vertical="center"/>
    </xf>
    <xf numFmtId="0" fontId="17" fillId="0" borderId="0" xfId="9" applyFont="1" applyAlignment="1">
      <alignment vertical="center" shrinkToFit="1"/>
    </xf>
    <xf numFmtId="0" fontId="9" fillId="2" borderId="0" xfId="9" applyFill="1" applyAlignment="1">
      <alignment horizontal="left" vertical="center"/>
    </xf>
    <xf numFmtId="0" fontId="9" fillId="0" borderId="1" xfId="9" applyBorder="1">
      <alignment vertical="center"/>
    </xf>
    <xf numFmtId="0" fontId="3" fillId="0" borderId="0" xfId="9" applyFont="1">
      <alignment vertical="center"/>
    </xf>
    <xf numFmtId="0" fontId="3" fillId="0" borderId="13" xfId="9" applyFont="1" applyBorder="1">
      <alignment vertical="center"/>
    </xf>
    <xf numFmtId="0" fontId="3" fillId="0" borderId="2" xfId="9" applyFont="1" applyBorder="1">
      <alignment vertical="center"/>
    </xf>
    <xf numFmtId="0" fontId="8" fillId="0" borderId="0" xfId="0" applyFont="1" applyAlignment="1">
      <alignment vertical="center" shrinkToFit="1"/>
    </xf>
    <xf numFmtId="0" fontId="15" fillId="0" borderId="0" xfId="9" applyFont="1" applyAlignment="1">
      <alignment vertical="top" wrapText="1"/>
    </xf>
    <xf numFmtId="0" fontId="9" fillId="0" borderId="13" xfId="9" applyBorder="1">
      <alignment vertical="center"/>
    </xf>
    <xf numFmtId="0" fontId="24" fillId="2" borderId="0" xfId="9" applyFont="1" applyFill="1" applyAlignment="1">
      <alignment horizontal="left" vertical="center"/>
    </xf>
    <xf numFmtId="0" fontId="9" fillId="2" borderId="0" xfId="9" applyFill="1" applyAlignment="1">
      <alignment horizontal="center" vertical="center"/>
    </xf>
    <xf numFmtId="0" fontId="9" fillId="0" borderId="0" xfId="9" applyFill="1" applyAlignment="1">
      <alignment horizontal="right"/>
    </xf>
    <xf numFmtId="0" fontId="8" fillId="0" borderId="0" xfId="9" applyFont="1" applyAlignment="1">
      <alignment vertical="top"/>
    </xf>
    <xf numFmtId="0" fontId="8" fillId="0" borderId="2" xfId="9" applyFont="1" applyBorder="1" applyAlignment="1">
      <alignment vertical="top"/>
    </xf>
    <xf numFmtId="0" fontId="9" fillId="0" borderId="0" xfId="9" quotePrefix="1">
      <alignment vertical="center"/>
    </xf>
    <xf numFmtId="0" fontId="9" fillId="0" borderId="0" xfId="9" quotePrefix="1" applyFill="1" applyAlignment="1">
      <alignment vertical="center" shrinkToFit="1"/>
    </xf>
    <xf numFmtId="176" fontId="63" fillId="0" borderId="0" xfId="3" applyFont="1" applyFill="1" applyBorder="1" applyAlignment="1" applyProtection="1">
      <alignment vertical="center" wrapText="1"/>
    </xf>
    <xf numFmtId="0" fontId="9" fillId="18" borderId="0" xfId="9" applyFill="1">
      <alignment vertical="center"/>
    </xf>
    <xf numFmtId="0" fontId="10" fillId="0" borderId="0" xfId="9" applyFont="1" applyFill="1" applyAlignment="1">
      <alignment horizontal="center" vertical="top"/>
    </xf>
    <xf numFmtId="0" fontId="9" fillId="14" borderId="0" xfId="9" applyFill="1">
      <alignment vertical="center"/>
    </xf>
    <xf numFmtId="193" fontId="9" fillId="0" borderId="0" xfId="9" applyNumberFormat="1" applyFill="1" applyAlignment="1">
      <alignment horizontal="center" vertical="center"/>
    </xf>
    <xf numFmtId="189" fontId="9" fillId="0" borderId="0" xfId="9" applyNumberFormat="1" applyFill="1">
      <alignment vertical="center"/>
    </xf>
    <xf numFmtId="182" fontId="9" fillId="0" borderId="0" xfId="9" applyNumberFormat="1" applyFill="1">
      <alignment vertical="center"/>
    </xf>
    <xf numFmtId="182" fontId="9" fillId="0" borderId="2" xfId="9" applyNumberFormat="1" applyFill="1" applyBorder="1">
      <alignment vertical="center"/>
    </xf>
    <xf numFmtId="193" fontId="9" fillId="0" borderId="0" xfId="9" applyNumberFormat="1" applyFill="1">
      <alignment vertical="center"/>
    </xf>
    <xf numFmtId="182" fontId="9" fillId="0" borderId="13" xfId="9" applyNumberFormat="1" applyFill="1" applyBorder="1">
      <alignment vertical="center"/>
    </xf>
    <xf numFmtId="0" fontId="15" fillId="0" borderId="12" xfId="9" applyFont="1" applyFill="1" applyBorder="1" applyAlignment="1">
      <alignment vertical="top" wrapText="1"/>
    </xf>
    <xf numFmtId="0" fontId="15" fillId="0" borderId="0" xfId="9" applyFont="1" applyAlignment="1">
      <alignment horizontal="right" vertical="top"/>
    </xf>
    <xf numFmtId="0" fontId="15" fillId="0" borderId="0" xfId="9" applyFont="1" applyAlignment="1">
      <alignment horizontal="left" vertical="top" wrapText="1"/>
    </xf>
    <xf numFmtId="0" fontId="9" fillId="0" borderId="2" xfId="9" applyBorder="1">
      <alignment vertical="center"/>
    </xf>
    <xf numFmtId="0" fontId="75" fillId="0" borderId="0" xfId="9" applyFont="1" applyFill="1">
      <alignment vertical="center"/>
    </xf>
    <xf numFmtId="0" fontId="76" fillId="0" borderId="0" xfId="9" applyFont="1" applyFill="1">
      <alignment vertical="center"/>
    </xf>
    <xf numFmtId="0" fontId="9" fillId="0" borderId="230" xfId="9" applyBorder="1" applyAlignment="1">
      <alignment vertical="top" wrapText="1"/>
    </xf>
    <xf numFmtId="0" fontId="9" fillId="0" borderId="231" xfId="9" applyBorder="1">
      <alignment vertical="center"/>
    </xf>
    <xf numFmtId="0" fontId="9" fillId="0" borderId="0" xfId="9" applyAlignment="1">
      <alignment horizontal="center" vertical="top"/>
    </xf>
    <xf numFmtId="0" fontId="9" fillId="0" borderId="232" xfId="9" applyFill="1" applyBorder="1" applyAlignment="1">
      <alignment horizontal="right" vertical="center"/>
    </xf>
    <xf numFmtId="182" fontId="9" fillId="0" borderId="233" xfId="9" applyNumberFormat="1" applyFill="1" applyBorder="1">
      <alignment vertical="center"/>
    </xf>
    <xf numFmtId="0" fontId="9" fillId="0" borderId="232" xfId="9" applyBorder="1">
      <alignment vertical="center"/>
    </xf>
    <xf numFmtId="0" fontId="9" fillId="0" borderId="0" xfId="9" applyAlignment="1">
      <alignment horizontal="right" vertical="center"/>
    </xf>
    <xf numFmtId="0" fontId="9" fillId="0" borderId="233" xfId="9" applyBorder="1">
      <alignment vertical="center"/>
    </xf>
    <xf numFmtId="0" fontId="9" fillId="0" borderId="13" xfId="9" applyBorder="1" applyAlignment="1">
      <alignment vertical="center" shrinkToFit="1"/>
    </xf>
    <xf numFmtId="0" fontId="9" fillId="0" borderId="0" xfId="9" applyAlignment="1">
      <alignment vertical="center" shrinkToFit="1"/>
    </xf>
    <xf numFmtId="0" fontId="9" fillId="0" borderId="0" xfId="9" applyAlignment="1">
      <alignment vertical="top"/>
    </xf>
    <xf numFmtId="0" fontId="9" fillId="0" borderId="233" xfId="9" applyBorder="1" applyAlignment="1">
      <alignment vertical="top" wrapText="1"/>
    </xf>
    <xf numFmtId="0" fontId="9" fillId="0" borderId="0" xfId="9" applyAlignment="1">
      <alignment vertical="top" wrapText="1"/>
    </xf>
    <xf numFmtId="0" fontId="9" fillId="0" borderId="232" xfId="9" applyBorder="1" applyAlignment="1">
      <alignment vertical="top" shrinkToFit="1"/>
    </xf>
    <xf numFmtId="0" fontId="9" fillId="0" borderId="0" xfId="9" applyAlignment="1">
      <alignment vertical="top" shrinkToFit="1"/>
    </xf>
    <xf numFmtId="0" fontId="13" fillId="0" borderId="0" xfId="9" applyFont="1" applyFill="1">
      <alignment vertical="center"/>
    </xf>
    <xf numFmtId="0" fontId="21" fillId="0" borderId="0" xfId="9" quotePrefix="1" applyFont="1" applyFill="1" applyAlignment="1">
      <alignment horizontal="right" vertical="top" wrapText="1"/>
    </xf>
    <xf numFmtId="0" fontId="9" fillId="0" borderId="2" xfId="9" applyBorder="1" applyAlignment="1">
      <alignment vertical="top" wrapText="1"/>
    </xf>
    <xf numFmtId="0" fontId="21" fillId="0" borderId="0" xfId="9" quotePrefix="1" applyFont="1" applyFill="1" applyAlignment="1">
      <alignment horizontal="right" vertical="top"/>
    </xf>
    <xf numFmtId="182" fontId="9" fillId="2" borderId="233" xfId="9" applyNumberFormat="1" applyFill="1" applyBorder="1" applyAlignment="1">
      <alignment horizontal="center" vertical="center"/>
    </xf>
    <xf numFmtId="184" fontId="9" fillId="0" borderId="0" xfId="9" applyNumberFormat="1" applyFill="1" applyAlignment="1">
      <alignment horizontal="center" vertical="center"/>
    </xf>
    <xf numFmtId="184" fontId="9" fillId="0" borderId="2" xfId="9" applyNumberFormat="1" applyFill="1" applyBorder="1" applyAlignment="1">
      <alignment horizontal="center" vertical="center"/>
    </xf>
    <xf numFmtId="0" fontId="8" fillId="0" borderId="0" xfId="9" applyFont="1" applyAlignment="1">
      <alignment vertical="top" wrapText="1"/>
    </xf>
    <xf numFmtId="215" fontId="9" fillId="0" borderId="0" xfId="9" applyNumberFormat="1" applyFill="1">
      <alignment vertical="center"/>
    </xf>
    <xf numFmtId="0" fontId="9" fillId="0" borderId="232" xfId="9" applyBorder="1" applyAlignment="1">
      <alignment horizontal="right" vertical="center"/>
    </xf>
    <xf numFmtId="0" fontId="9" fillId="0" borderId="232" xfId="9" applyFill="1" applyBorder="1">
      <alignment vertical="center"/>
    </xf>
    <xf numFmtId="0" fontId="9" fillId="0" borderId="13" xfId="9" applyBorder="1" applyAlignment="1">
      <alignment horizontal="right" vertical="top" shrinkToFit="1"/>
    </xf>
    <xf numFmtId="0" fontId="9" fillId="0" borderId="236" xfId="9" applyBorder="1">
      <alignment vertical="center"/>
    </xf>
    <xf numFmtId="0" fontId="9" fillId="0" borderId="237" xfId="9" applyBorder="1">
      <alignment vertical="center"/>
    </xf>
    <xf numFmtId="0" fontId="9" fillId="0" borderId="237" xfId="9" applyBorder="1" applyAlignment="1">
      <alignment horizontal="center" vertical="center"/>
    </xf>
    <xf numFmtId="0" fontId="9" fillId="0" borderId="234" xfId="9" applyBorder="1">
      <alignment vertical="center"/>
    </xf>
    <xf numFmtId="0" fontId="9" fillId="2" borderId="0" xfId="9" applyFill="1" applyAlignment="1">
      <alignment vertical="top" wrapText="1"/>
    </xf>
    <xf numFmtId="0" fontId="9" fillId="0" borderId="2" xfId="9" applyFill="1" applyBorder="1" applyAlignment="1">
      <alignment vertical="top" wrapText="1"/>
    </xf>
    <xf numFmtId="0" fontId="9" fillId="0" borderId="25" xfId="9" applyBorder="1">
      <alignment vertical="center"/>
    </xf>
    <xf numFmtId="0" fontId="15" fillId="0" borderId="2" xfId="9" applyFont="1" applyFill="1" applyBorder="1" applyAlignment="1"/>
    <xf numFmtId="0" fontId="9" fillId="15" borderId="0" xfId="9" applyFill="1" applyAlignment="1">
      <alignment horizontal="left" vertical="center"/>
    </xf>
    <xf numFmtId="0" fontId="15" fillId="0" borderId="25" xfId="9" applyFont="1" applyFill="1" applyBorder="1" applyAlignment="1"/>
    <xf numFmtId="0" fontId="9" fillId="16" borderId="0" xfId="9" applyFill="1" applyAlignment="1">
      <alignment horizontal="left" vertical="center"/>
    </xf>
    <xf numFmtId="0" fontId="15" fillId="0" borderId="0" xfId="9" applyFont="1" applyFill="1" applyAlignment="1">
      <alignment horizontal="center" vertical="top"/>
    </xf>
    <xf numFmtId="0" fontId="9" fillId="17" borderId="0" xfId="9" applyFill="1">
      <alignment vertical="center"/>
    </xf>
    <xf numFmtId="219" fontId="9" fillId="0" borderId="44" xfId="9" applyNumberFormat="1" applyFill="1" applyBorder="1">
      <alignment vertical="center"/>
    </xf>
    <xf numFmtId="219" fontId="9" fillId="0" borderId="46" xfId="9" applyNumberFormat="1" applyFill="1" applyBorder="1">
      <alignment vertical="center"/>
    </xf>
    <xf numFmtId="219" fontId="9" fillId="0" borderId="59" xfId="9" applyNumberFormat="1" applyFill="1" applyBorder="1">
      <alignment vertical="center"/>
    </xf>
    <xf numFmtId="0" fontId="9" fillId="0" borderId="69" xfId="9" applyFill="1" applyBorder="1">
      <alignment vertical="center"/>
    </xf>
    <xf numFmtId="0" fontId="9" fillId="0" borderId="70" xfId="9" applyFill="1" applyBorder="1">
      <alignment vertical="center"/>
    </xf>
    <xf numFmtId="0" fontId="20" fillId="0" borderId="0" xfId="9" applyFont="1" applyFill="1" applyAlignment="1">
      <alignment horizontal="right" vertical="top"/>
    </xf>
    <xf numFmtId="182" fontId="9" fillId="0" borderId="0" xfId="9" applyNumberFormat="1" applyFill="1" applyAlignment="1">
      <alignment vertical="center" shrinkToFit="1"/>
    </xf>
    <xf numFmtId="0" fontId="15" fillId="0" borderId="0" xfId="0" applyFont="1" applyAlignment="1">
      <alignment horizontal="right" vertical="top" wrapText="1"/>
    </xf>
    <xf numFmtId="0" fontId="15" fillId="2" borderId="0" xfId="9" applyFont="1" applyFill="1" applyAlignment="1">
      <alignment vertical="top" wrapText="1"/>
    </xf>
    <xf numFmtId="0" fontId="9" fillId="0" borderId="87" xfId="9" applyFill="1" applyBorder="1" applyAlignment="1">
      <alignment horizontal="center" vertical="center"/>
    </xf>
    <xf numFmtId="0" fontId="9" fillId="0" borderId="67" xfId="9" applyFill="1" applyBorder="1" applyAlignment="1">
      <alignment horizontal="left" vertical="center"/>
    </xf>
    <xf numFmtId="0" fontId="9" fillId="0" borderId="67" xfId="9" applyFill="1" applyBorder="1">
      <alignment vertical="center"/>
    </xf>
    <xf numFmtId="0" fontId="9" fillId="0" borderId="68" xfId="9" applyFill="1" applyBorder="1">
      <alignment vertical="center"/>
    </xf>
    <xf numFmtId="0" fontId="15" fillId="0" borderId="30" xfId="9" applyFont="1" applyFill="1" applyBorder="1" applyAlignment="1">
      <alignment horizontal="left" vertical="center"/>
    </xf>
    <xf numFmtId="0" fontId="15" fillId="0" borderId="31" xfId="9" applyFont="1" applyFill="1" applyBorder="1" applyAlignment="1">
      <alignment horizontal="left" vertical="center"/>
    </xf>
    <xf numFmtId="0" fontId="9" fillId="0" borderId="30" xfId="9" applyFill="1" applyBorder="1">
      <alignment vertical="center"/>
    </xf>
    <xf numFmtId="0" fontId="9" fillId="0" borderId="69" xfId="9" applyFill="1" applyBorder="1" applyAlignment="1">
      <alignment horizontal="left"/>
    </xf>
    <xf numFmtId="0" fontId="9" fillId="0" borderId="70" xfId="9" applyFill="1" applyBorder="1" applyAlignment="1">
      <alignment horizontal="left"/>
    </xf>
    <xf numFmtId="0" fontId="15" fillId="0" borderId="69" xfId="9" applyFont="1" applyFill="1" applyBorder="1" applyAlignment="1">
      <alignment horizontal="left" vertical="top"/>
    </xf>
    <xf numFmtId="0" fontId="15" fillId="0" borderId="70" xfId="9" applyFont="1" applyFill="1" applyBorder="1" applyAlignment="1">
      <alignment horizontal="left" vertical="top"/>
    </xf>
    <xf numFmtId="200" fontId="9" fillId="0" borderId="0" xfId="9" applyNumberFormat="1" applyFill="1">
      <alignment vertical="center"/>
    </xf>
    <xf numFmtId="0" fontId="9" fillId="0" borderId="3" xfId="9" applyBorder="1" applyAlignment="1">
      <alignment horizontal="center" vertical="center"/>
    </xf>
    <xf numFmtId="0" fontId="17" fillId="0" borderId="0" xfId="9" applyFont="1" applyFill="1" applyAlignment="1">
      <alignment vertical="top" wrapText="1"/>
    </xf>
    <xf numFmtId="0" fontId="16" fillId="0" borderId="0" xfId="9" applyFont="1" applyFill="1" applyAlignment="1">
      <alignment horizontal="center" vertical="top"/>
    </xf>
    <xf numFmtId="184" fontId="9" fillId="0" borderId="0" xfId="9" applyNumberFormat="1" applyFill="1">
      <alignment vertical="center"/>
    </xf>
    <xf numFmtId="0" fontId="15" fillId="0" borderId="0" xfId="0" applyFont="1" applyAlignment="1">
      <alignment horizontal="right" vertical="center"/>
    </xf>
    <xf numFmtId="0" fontId="9" fillId="2" borderId="0" xfId="9" applyFill="1" applyAlignment="1">
      <alignment horizontal="right" vertical="top"/>
    </xf>
    <xf numFmtId="184" fontId="9" fillId="0" borderId="0" xfId="0" applyNumberFormat="1" applyFont="1">
      <alignment vertical="center"/>
    </xf>
    <xf numFmtId="0" fontId="15" fillId="0" borderId="0" xfId="9" applyFont="1">
      <alignment vertical="center"/>
    </xf>
    <xf numFmtId="0" fontId="15" fillId="0" borderId="25" xfId="9" applyFont="1" applyBorder="1" applyAlignment="1">
      <alignment horizontal="right" vertical="center" wrapText="1"/>
    </xf>
    <xf numFmtId="0" fontId="15" fillId="0" borderId="2" xfId="9" applyFont="1" applyBorder="1" applyAlignment="1">
      <alignment vertical="top" wrapText="1"/>
    </xf>
    <xf numFmtId="223" fontId="15" fillId="0" borderId="0" xfId="9" applyNumberFormat="1" applyFont="1" applyFill="1" applyAlignment="1">
      <alignment horizontal="center" vertical="center"/>
    </xf>
    <xf numFmtId="0" fontId="28" fillId="2" borderId="0" xfId="9" applyFont="1" applyFill="1" applyAlignment="1">
      <alignment horizontal="right" vertical="center" shrinkToFit="1"/>
    </xf>
    <xf numFmtId="0" fontId="9" fillId="0" borderId="73" xfId="9" applyFill="1" applyBorder="1">
      <alignment vertical="center"/>
    </xf>
    <xf numFmtId="0" fontId="9" fillId="0" borderId="74" xfId="9" applyFill="1" applyBorder="1">
      <alignment vertical="center"/>
    </xf>
    <xf numFmtId="0" fontId="15" fillId="0" borderId="0" xfId="9" applyFont="1" applyAlignment="1">
      <alignment horizontal="center" vertical="center"/>
    </xf>
    <xf numFmtId="190" fontId="9" fillId="0" borderId="12" xfId="9" applyNumberFormat="1" applyFill="1" applyBorder="1">
      <alignment vertical="center"/>
    </xf>
    <xf numFmtId="0" fontId="15" fillId="0" borderId="0" xfId="9" applyFont="1" applyAlignment="1">
      <alignment horizontal="center" vertical="center" shrinkToFit="1"/>
    </xf>
    <xf numFmtId="0" fontId="9" fillId="0" borderId="4" xfId="9" applyBorder="1">
      <alignment vertical="center"/>
    </xf>
    <xf numFmtId="0" fontId="9" fillId="0" borderId="3" xfId="9" applyBorder="1">
      <alignment vertical="center"/>
    </xf>
    <xf numFmtId="0" fontId="15" fillId="0" borderId="3" xfId="0" applyFont="1" applyBorder="1" applyAlignment="1">
      <alignment vertical="top" wrapText="1"/>
    </xf>
    <xf numFmtId="0" fontId="15" fillId="0" borderId="5" xfId="0" applyFont="1" applyBorder="1" applyAlignment="1">
      <alignment vertical="top" wrapText="1"/>
    </xf>
    <xf numFmtId="0" fontId="15" fillId="0" borderId="0" xfId="9" applyFont="1" applyAlignment="1">
      <alignment horizontal="left" vertical="top"/>
    </xf>
    <xf numFmtId="0" fontId="15" fillId="2" borderId="0" xfId="9" applyFont="1" applyFill="1" applyAlignment="1">
      <alignment horizontal="left" vertical="top"/>
    </xf>
    <xf numFmtId="0" fontId="9" fillId="0" borderId="0" xfId="9" applyAlignment="1">
      <alignment horizontal="center" vertical="center" textRotation="255"/>
    </xf>
    <xf numFmtId="0" fontId="9" fillId="0" borderId="0" xfId="9" applyAlignment="1">
      <alignment horizontal="center" textRotation="255"/>
    </xf>
    <xf numFmtId="0" fontId="15" fillId="2" borderId="0" xfId="9" applyFont="1" applyFill="1" applyAlignment="1">
      <alignment horizontal="center" vertical="center"/>
    </xf>
    <xf numFmtId="0" fontId="38" fillId="2" borderId="0" xfId="9" applyFont="1" applyFill="1" applyAlignment="1">
      <alignment horizontal="center" vertical="center"/>
    </xf>
    <xf numFmtId="200" fontId="9" fillId="0" borderId="0" xfId="9" applyNumberFormat="1">
      <alignment vertical="center"/>
    </xf>
    <xf numFmtId="182" fontId="9" fillId="2" borderId="0" xfId="9" applyNumberFormat="1" applyFill="1" applyAlignment="1">
      <alignment horizontal="center" vertical="center"/>
    </xf>
    <xf numFmtId="189" fontId="9" fillId="2" borderId="0" xfId="9" applyNumberFormat="1" applyFill="1" applyAlignment="1">
      <alignment horizontal="center" vertical="center"/>
    </xf>
    <xf numFmtId="182" fontId="9" fillId="11" borderId="0" xfId="9" applyNumberFormat="1" applyFill="1" applyAlignment="1">
      <alignment horizontal="center" vertical="center"/>
    </xf>
    <xf numFmtId="0" fontId="9" fillId="2" borderId="0" xfId="9" applyFill="1" applyAlignment="1">
      <alignment horizontal="right" vertical="center"/>
    </xf>
    <xf numFmtId="217" fontId="9" fillId="0" borderId="0" xfId="9" applyNumberFormat="1" applyAlignment="1">
      <alignment horizontal="center" vertical="center"/>
    </xf>
    <xf numFmtId="0" fontId="26" fillId="0" borderId="0" xfId="9" applyFont="1" applyAlignment="1">
      <alignment horizontal="center" vertical="center"/>
    </xf>
    <xf numFmtId="177" fontId="9" fillId="0" borderId="0" xfId="9" applyNumberFormat="1" applyFill="1" applyAlignment="1">
      <alignment horizontal="center" vertical="center"/>
    </xf>
    <xf numFmtId="0" fontId="26" fillId="0" borderId="0" xfId="9" applyFont="1" applyAlignment="1">
      <alignment horizontal="right" vertical="center"/>
    </xf>
    <xf numFmtId="177" fontId="9" fillId="0" borderId="0" xfId="9" applyNumberFormat="1" applyFill="1" applyAlignment="1">
      <alignment horizontal="right" vertical="center"/>
    </xf>
    <xf numFmtId="184" fontId="9" fillId="0" borderId="0" xfId="9" applyNumberFormat="1" applyFill="1" applyAlignment="1">
      <alignment horizontal="right" vertical="center"/>
    </xf>
    <xf numFmtId="217" fontId="9" fillId="0" borderId="0" xfId="9" applyNumberFormat="1" applyAlignment="1">
      <alignment horizontal="left" vertical="center"/>
    </xf>
    <xf numFmtId="216" fontId="9" fillId="0" borderId="0" xfId="9" applyNumberFormat="1" applyAlignment="1">
      <alignment horizontal="center" vertical="center"/>
    </xf>
    <xf numFmtId="218" fontId="9" fillId="0" borderId="0" xfId="9" applyNumberFormat="1" applyAlignment="1">
      <alignment horizontal="left" vertical="center"/>
    </xf>
    <xf numFmtId="0" fontId="9" fillId="0" borderId="2" xfId="9" applyFill="1" applyBorder="1" applyAlignment="1">
      <alignment horizontal="center" vertical="center"/>
    </xf>
    <xf numFmtId="0" fontId="9" fillId="0" borderId="7" xfId="9" applyBorder="1">
      <alignment vertical="center"/>
    </xf>
    <xf numFmtId="0" fontId="15" fillId="2" borderId="0" xfId="9" applyFont="1" applyFill="1" applyAlignment="1">
      <alignment vertical="center" shrinkToFit="1"/>
    </xf>
    <xf numFmtId="0" fontId="15" fillId="0" borderId="25" xfId="9" applyFont="1" applyBorder="1" applyAlignment="1">
      <alignment horizontal="right" vertical="top"/>
    </xf>
    <xf numFmtId="184" fontId="9" fillId="0" borderId="2" xfId="9" applyNumberFormat="1" applyFill="1" applyBorder="1">
      <alignment vertical="center"/>
    </xf>
    <xf numFmtId="0" fontId="15" fillId="0" borderId="0" xfId="0" applyFont="1">
      <alignment vertical="center"/>
    </xf>
    <xf numFmtId="0" fontId="15" fillId="0" borderId="2" xfId="9" applyFont="1" applyBorder="1">
      <alignment vertical="center"/>
    </xf>
    <xf numFmtId="0" fontId="15" fillId="0" borderId="0" xfId="9" applyFont="1" applyAlignment="1">
      <alignment vertical="top" shrinkToFit="1"/>
    </xf>
    <xf numFmtId="0" fontId="15" fillId="0" borderId="2" xfId="9" applyFont="1" applyBorder="1" applyAlignment="1">
      <alignment vertical="top" shrinkToFit="1"/>
    </xf>
    <xf numFmtId="0" fontId="15" fillId="0" borderId="25" xfId="0" applyFont="1" applyBorder="1">
      <alignment vertical="center"/>
    </xf>
    <xf numFmtId="0" fontId="9" fillId="0" borderId="27" xfId="9" applyBorder="1">
      <alignment vertical="center"/>
    </xf>
    <xf numFmtId="0" fontId="9" fillId="0" borderId="3" xfId="9" applyBorder="1" applyAlignment="1">
      <alignment vertical="center" shrinkToFit="1"/>
    </xf>
    <xf numFmtId="0" fontId="9" fillId="0" borderId="5" xfId="9" applyBorder="1">
      <alignment vertical="center"/>
    </xf>
    <xf numFmtId="49" fontId="3" fillId="0" borderId="0" xfId="9" quotePrefix="1" applyNumberFormat="1" applyFont="1">
      <alignment vertical="center"/>
    </xf>
    <xf numFmtId="0" fontId="17" fillId="0" borderId="1" xfId="9" applyFont="1" applyBorder="1" applyAlignment="1">
      <alignment vertical="center" shrinkToFit="1"/>
    </xf>
    <xf numFmtId="0" fontId="3" fillId="0" borderId="1" xfId="9" applyFont="1" applyBorder="1">
      <alignment vertical="center"/>
    </xf>
    <xf numFmtId="0" fontId="8" fillId="0" borderId="1" xfId="9" applyFont="1" applyBorder="1" applyAlignment="1">
      <alignment vertical="top"/>
    </xf>
    <xf numFmtId="182" fontId="9" fillId="0" borderId="1" xfId="9" applyNumberFormat="1" applyFill="1" applyBorder="1">
      <alignment vertical="center"/>
    </xf>
    <xf numFmtId="0" fontId="15" fillId="0" borderId="1" xfId="9" applyFont="1" applyFill="1" applyBorder="1" applyAlignment="1">
      <alignment vertical="top" wrapText="1"/>
    </xf>
    <xf numFmtId="0" fontId="9" fillId="0" borderId="1" xfId="9" applyBorder="1" applyAlignment="1">
      <alignment vertical="top" wrapText="1"/>
    </xf>
    <xf numFmtId="0" fontId="9" fillId="0" borderId="25" xfId="9" applyBorder="1" applyAlignment="1">
      <alignment vertical="top" wrapText="1"/>
    </xf>
    <xf numFmtId="0" fontId="15" fillId="0" borderId="1" xfId="9" applyFont="1" applyFill="1" applyBorder="1" applyAlignment="1">
      <alignment horizontal="left" vertical="top" wrapText="1"/>
    </xf>
    <xf numFmtId="0" fontId="9" fillId="0" borderId="1" xfId="9" applyFill="1" applyBorder="1" applyAlignment="1">
      <alignment vertical="top" wrapText="1"/>
    </xf>
    <xf numFmtId="0" fontId="15" fillId="0" borderId="1" xfId="9" applyFont="1" applyFill="1" applyBorder="1" applyAlignment="1"/>
    <xf numFmtId="0" fontId="15" fillId="0" borderId="1" xfId="9" applyFont="1" applyFill="1" applyBorder="1">
      <alignment vertical="center"/>
    </xf>
    <xf numFmtId="0" fontId="15" fillId="0" borderId="1" xfId="0" applyFont="1" applyBorder="1" applyAlignment="1">
      <alignment vertical="top" wrapText="1"/>
    </xf>
    <xf numFmtId="0" fontId="15" fillId="0" borderId="25" xfId="9" applyFont="1" applyBorder="1" applyAlignment="1">
      <alignment horizontal="right" vertical="center"/>
    </xf>
    <xf numFmtId="0" fontId="15" fillId="0" borderId="1" xfId="9" applyFont="1" applyBorder="1" applyAlignment="1">
      <alignment vertical="top" wrapText="1"/>
    </xf>
    <xf numFmtId="0" fontId="9" fillId="0" borderId="11" xfId="9" applyFill="1" applyBorder="1" applyAlignment="1" applyProtection="1">
      <alignment horizontal="center" vertical="center" shrinkToFit="1"/>
      <protection locked="0"/>
    </xf>
    <xf numFmtId="0" fontId="9" fillId="0" borderId="78" xfId="9" applyFill="1" applyBorder="1" applyProtection="1">
      <alignment vertical="center"/>
      <protection locked="0"/>
    </xf>
    <xf numFmtId="0" fontId="9" fillId="0" borderId="57" xfId="9" applyFill="1" applyBorder="1" applyProtection="1">
      <alignment vertical="center"/>
      <protection locked="0"/>
    </xf>
    <xf numFmtId="0" fontId="9" fillId="0" borderId="54" xfId="9" applyFill="1" applyBorder="1" applyProtection="1">
      <alignment vertical="center"/>
      <protection locked="0"/>
    </xf>
    <xf numFmtId="0" fontId="9" fillId="0" borderId="80" xfId="9" applyFill="1" applyBorder="1" applyProtection="1">
      <alignment vertical="center"/>
      <protection locked="0"/>
    </xf>
    <xf numFmtId="49" fontId="3" fillId="0" borderId="0" xfId="9" quotePrefix="1" applyNumberFormat="1" applyFont="1" applyFill="1">
      <alignment vertical="center"/>
    </xf>
    <xf numFmtId="0" fontId="9" fillId="0" borderId="28" xfId="9" applyFill="1" applyBorder="1" applyAlignment="1">
      <alignment horizontal="left" vertical="center" wrapText="1"/>
    </xf>
    <xf numFmtId="0" fontId="15" fillId="0" borderId="19" xfId="9" applyFont="1" applyFill="1" applyBorder="1" applyAlignment="1">
      <alignment horizontal="left" vertical="top"/>
    </xf>
    <xf numFmtId="0" fontId="16" fillId="0" borderId="12" xfId="9" applyFont="1" applyFill="1" applyBorder="1" applyAlignment="1">
      <alignment horizontal="left" vertical="top"/>
    </xf>
    <xf numFmtId="0" fontId="16" fillId="0" borderId="20" xfId="9" applyFont="1" applyFill="1" applyBorder="1" applyAlignment="1">
      <alignment horizontal="left" vertical="top"/>
    </xf>
    <xf numFmtId="0" fontId="9" fillId="0" borderId="13" xfId="9" applyFill="1" applyBorder="1" applyAlignment="1">
      <alignment horizontal="left" vertical="center" wrapText="1"/>
    </xf>
    <xf numFmtId="0" fontId="16" fillId="0" borderId="0" xfId="9" applyFont="1" applyFill="1" applyAlignment="1">
      <alignment horizontal="left" vertical="top"/>
    </xf>
    <xf numFmtId="0" fontId="16" fillId="0" borderId="2" xfId="9" applyFont="1" applyFill="1" applyBorder="1" applyAlignment="1">
      <alignment horizontal="left" vertical="top"/>
    </xf>
    <xf numFmtId="0" fontId="9" fillId="0" borderId="51" xfId="9" applyFill="1" applyBorder="1" applyAlignment="1">
      <alignment horizontal="left" vertical="center"/>
    </xf>
    <xf numFmtId="0" fontId="15" fillId="0" borderId="21" xfId="9" applyFont="1" applyFill="1" applyBorder="1" applyAlignment="1">
      <alignment vertical="top" wrapText="1" shrinkToFit="1"/>
    </xf>
    <xf numFmtId="0" fontId="9" fillId="0" borderId="55" xfId="9" applyFill="1" applyBorder="1" applyAlignment="1">
      <alignment horizontal="center" vertical="center"/>
    </xf>
    <xf numFmtId="0" fontId="9" fillId="0" borderId="185" xfId="9" applyFill="1" applyBorder="1" applyAlignment="1">
      <alignment vertical="center" shrinkToFit="1"/>
    </xf>
    <xf numFmtId="0" fontId="9" fillId="0" borderId="167" xfId="9" applyFill="1" applyBorder="1" applyAlignment="1">
      <alignment horizontal="center" vertical="center"/>
    </xf>
    <xf numFmtId="0" fontId="9" fillId="0" borderId="11" xfId="9" applyFill="1" applyBorder="1" applyAlignment="1">
      <alignment horizontal="center" vertical="center" shrinkToFit="1"/>
    </xf>
    <xf numFmtId="0" fontId="9" fillId="0" borderId="26" xfId="9" applyFill="1" applyBorder="1" applyAlignment="1">
      <alignment horizontal="center" vertical="center"/>
    </xf>
    <xf numFmtId="0" fontId="9" fillId="0" borderId="2" xfId="9" applyFill="1" applyBorder="1" applyAlignment="1">
      <alignment horizontal="left" vertical="center"/>
    </xf>
    <xf numFmtId="0" fontId="9" fillId="0" borderId="1" xfId="9" applyFill="1" applyBorder="1" applyAlignment="1">
      <alignment horizontal="right" vertical="center"/>
    </xf>
    <xf numFmtId="0" fontId="9" fillId="0" borderId="8" xfId="9" applyFill="1" applyBorder="1" applyAlignment="1">
      <alignment horizontal="right" vertical="center"/>
    </xf>
    <xf numFmtId="0" fontId="9" fillId="0" borderId="84" xfId="9" applyFill="1" applyBorder="1" applyAlignment="1">
      <alignment horizontal="center" vertical="center" shrinkToFit="1"/>
    </xf>
    <xf numFmtId="0" fontId="9" fillId="0" borderId="43" xfId="9" applyFill="1" applyBorder="1">
      <alignment vertical="center"/>
    </xf>
    <xf numFmtId="0" fontId="9" fillId="7" borderId="18" xfId="9" applyFill="1" applyBorder="1" applyAlignment="1">
      <alignment horizontal="center" vertical="center"/>
    </xf>
    <xf numFmtId="0" fontId="9" fillId="7" borderId="12" xfId="9" applyFill="1" applyBorder="1" applyAlignment="1">
      <alignment horizontal="center" vertical="center"/>
    </xf>
    <xf numFmtId="0" fontId="9" fillId="7" borderId="6" xfId="9" applyFill="1" applyBorder="1" applyAlignment="1">
      <alignment horizontal="center" vertical="center"/>
    </xf>
    <xf numFmtId="0" fontId="10" fillId="7" borderId="75" xfId="9" applyFont="1" applyFill="1" applyBorder="1" applyAlignment="1">
      <alignment horizontal="right" vertical="top"/>
    </xf>
    <xf numFmtId="0" fontId="9" fillId="7" borderId="54" xfId="9" applyFill="1" applyBorder="1">
      <alignment vertical="center"/>
    </xf>
    <xf numFmtId="0" fontId="9" fillId="7" borderId="55" xfId="9" applyFill="1" applyBorder="1">
      <alignment vertical="center"/>
    </xf>
    <xf numFmtId="0" fontId="9" fillId="7" borderId="122" xfId="9" applyFill="1" applyBorder="1">
      <alignment vertical="center"/>
    </xf>
    <xf numFmtId="0" fontId="9" fillId="7" borderId="64" xfId="9" applyFill="1" applyBorder="1">
      <alignment vertical="center"/>
    </xf>
    <xf numFmtId="0" fontId="15" fillId="0" borderId="0" xfId="9" applyFont="1" applyFill="1" applyAlignment="1">
      <alignment vertical="top" wrapText="1" shrinkToFit="1"/>
    </xf>
    <xf numFmtId="0" fontId="15" fillId="0" borderId="13" xfId="9" applyFont="1" applyFill="1" applyBorder="1" applyAlignment="1">
      <alignment horizontal="left" vertical="top"/>
    </xf>
    <xf numFmtId="0" fontId="9" fillId="0" borderId="13" xfId="9" applyFill="1" applyBorder="1" applyAlignment="1">
      <alignment horizontal="left" vertical="top" wrapText="1"/>
    </xf>
    <xf numFmtId="0" fontId="9" fillId="0" borderId="0" xfId="10">
      <alignment vertical="center"/>
    </xf>
    <xf numFmtId="0" fontId="9" fillId="0" borderId="3" xfId="9" applyFill="1" applyBorder="1" applyAlignment="1">
      <alignment vertical="center" shrinkToFit="1"/>
    </xf>
    <xf numFmtId="0" fontId="9" fillId="0" borderId="3" xfId="9" applyFill="1" applyBorder="1" applyAlignment="1">
      <alignment horizontal="center" vertical="center" shrinkToFit="1"/>
    </xf>
    <xf numFmtId="0" fontId="9" fillId="0" borderId="3" xfId="9" applyFill="1" applyBorder="1" applyAlignment="1">
      <alignment horizontal="right" vertical="center" shrinkToFit="1"/>
    </xf>
    <xf numFmtId="0" fontId="9" fillId="0" borderId="1" xfId="9" quotePrefix="1" applyFill="1" applyBorder="1" applyProtection="1">
      <alignment vertical="center"/>
      <protection locked="0"/>
    </xf>
    <xf numFmtId="0" fontId="9" fillId="0" borderId="0" xfId="10" applyAlignment="1" applyProtection="1">
      <alignment vertical="center" shrinkToFit="1"/>
      <protection locked="0"/>
    </xf>
    <xf numFmtId="0" fontId="9" fillId="0" borderId="13" xfId="9" applyFill="1" applyBorder="1" applyAlignment="1" applyProtection="1">
      <alignment horizontal="left" vertical="center"/>
      <protection locked="0"/>
    </xf>
    <xf numFmtId="0" fontId="9" fillId="0" borderId="4" xfId="9" applyFill="1" applyBorder="1" applyAlignment="1" applyProtection="1">
      <alignment horizontal="left" vertical="center"/>
      <protection locked="0"/>
    </xf>
    <xf numFmtId="0" fontId="9" fillId="0" borderId="2" xfId="9" applyFill="1" applyBorder="1" applyAlignment="1">
      <alignment horizontal="left" vertical="top"/>
    </xf>
    <xf numFmtId="0" fontId="15" fillId="0" borderId="1" xfId="9" applyFont="1" applyFill="1" applyBorder="1" applyAlignment="1">
      <alignment horizontal="left" vertical="top"/>
    </xf>
    <xf numFmtId="0" fontId="9" fillId="0" borderId="11" xfId="9" applyFill="1" applyBorder="1" applyAlignment="1">
      <alignment horizontal="right" vertical="center"/>
    </xf>
    <xf numFmtId="0" fontId="9" fillId="0" borderId="11" xfId="10" applyBorder="1" applyAlignment="1">
      <alignment vertical="center" shrinkToFit="1"/>
    </xf>
    <xf numFmtId="0" fontId="9" fillId="0" borderId="1" xfId="9" applyFill="1" applyBorder="1" applyAlignment="1">
      <alignment horizontal="left" vertical="top"/>
    </xf>
    <xf numFmtId="182" fontId="9" fillId="0" borderId="0" xfId="9" applyNumberFormat="1" applyFill="1" applyAlignment="1">
      <alignment shrinkToFit="1"/>
    </xf>
    <xf numFmtId="183" fontId="9" fillId="0" borderId="0" xfId="9" applyNumberFormat="1" applyFill="1" applyAlignment="1">
      <alignment vertical="center" shrinkToFit="1"/>
    </xf>
    <xf numFmtId="184" fontId="9" fillId="0" borderId="0" xfId="9" applyNumberFormat="1" applyFill="1" applyAlignment="1">
      <alignment shrinkToFit="1"/>
    </xf>
    <xf numFmtId="182" fontId="20" fillId="6" borderId="18" xfId="9" applyNumberFormat="1" applyFont="1" applyFill="1" applyBorder="1" applyAlignment="1">
      <alignment horizontal="left" vertical="center" shrinkToFit="1"/>
    </xf>
    <xf numFmtId="182" fontId="12" fillId="6" borderId="50" xfId="0" applyNumberFormat="1" applyFont="1" applyFill="1" applyBorder="1" applyAlignment="1">
      <alignment horizontal="right" vertical="center" shrinkToFit="1"/>
    </xf>
    <xf numFmtId="182" fontId="15" fillId="0" borderId="0" xfId="9" applyNumberFormat="1" applyFont="1" applyFill="1" applyAlignment="1">
      <alignment horizontal="right"/>
    </xf>
    <xf numFmtId="182" fontId="15" fillId="0" borderId="0" xfId="9" applyNumberFormat="1" applyFont="1" applyFill="1" applyAlignment="1">
      <alignment horizontal="left"/>
    </xf>
    <xf numFmtId="183" fontId="2" fillId="0" borderId="0" xfId="0" applyNumberFormat="1" applyFont="1" applyAlignment="1">
      <alignment vertical="center" shrinkToFit="1"/>
    </xf>
    <xf numFmtId="182" fontId="20" fillId="0" borderId="0" xfId="9" applyNumberFormat="1" applyFont="1" applyFill="1" applyAlignment="1">
      <alignment horizontal="left" vertical="center" shrinkToFit="1"/>
    </xf>
    <xf numFmtId="182" fontId="12" fillId="0" borderId="0" xfId="0" applyNumberFormat="1" applyFont="1" applyAlignment="1">
      <alignment horizontal="right" vertical="center" shrinkToFit="1"/>
    </xf>
    <xf numFmtId="0" fontId="9" fillId="0" borderId="0" xfId="10" applyAlignment="1">
      <alignment vertical="center" shrinkToFit="1"/>
    </xf>
    <xf numFmtId="182" fontId="9" fillId="0" borderId="2" xfId="9" applyNumberFormat="1" applyFill="1" applyBorder="1" applyAlignment="1"/>
    <xf numFmtId="182" fontId="12" fillId="0" borderId="0" xfId="9" applyNumberFormat="1" applyFont="1" applyFill="1">
      <alignment vertical="center"/>
    </xf>
    <xf numFmtId="182" fontId="9" fillId="0" borderId="0" xfId="9" applyNumberFormat="1" applyFill="1" applyAlignment="1"/>
    <xf numFmtId="182" fontId="9" fillId="0" borderId="0" xfId="9" applyNumberFormat="1" applyFill="1" applyAlignment="1">
      <alignment horizontal="right"/>
    </xf>
    <xf numFmtId="0" fontId="9" fillId="0" borderId="2" xfId="9" applyFill="1" applyBorder="1" applyAlignment="1">
      <alignment horizontal="left" vertical="center" wrapText="1"/>
    </xf>
    <xf numFmtId="182" fontId="15" fillId="0" borderId="0" xfId="9" applyNumberFormat="1" applyFont="1" applyFill="1" applyAlignment="1">
      <alignment horizontal="left" shrinkToFit="1"/>
    </xf>
    <xf numFmtId="182" fontId="15" fillId="0" borderId="0" xfId="9" applyNumberFormat="1" applyFont="1" applyFill="1" applyAlignment="1">
      <alignment shrinkToFit="1"/>
    </xf>
    <xf numFmtId="184" fontId="9" fillId="0" borderId="0" xfId="9" applyNumberFormat="1" applyFill="1" applyAlignment="1">
      <alignment horizontal="left" vertical="center"/>
    </xf>
    <xf numFmtId="182" fontId="15" fillId="0" borderId="0" xfId="9" applyNumberFormat="1" applyFont="1" applyFill="1">
      <alignment vertical="center"/>
    </xf>
    <xf numFmtId="0" fontId="24" fillId="0" borderId="0" xfId="9" applyFont="1" applyFill="1" applyAlignment="1">
      <alignment horizontal="center" vertical="center"/>
    </xf>
    <xf numFmtId="182" fontId="12" fillId="0" borderId="1" xfId="9" applyNumberFormat="1" applyFont="1" applyFill="1" applyBorder="1">
      <alignment vertical="center"/>
    </xf>
    <xf numFmtId="0" fontId="12" fillId="0" borderId="1" xfId="9" applyFont="1" applyFill="1" applyBorder="1">
      <alignment vertical="center"/>
    </xf>
    <xf numFmtId="0" fontId="68" fillId="0" borderId="0" xfId="9" applyFont="1" applyFill="1" applyAlignment="1">
      <alignment horizontal="left" vertical="center"/>
    </xf>
    <xf numFmtId="0" fontId="33" fillId="0" borderId="0" xfId="0" applyFont="1" applyAlignment="1">
      <alignment horizontal="center" vertical="center"/>
    </xf>
    <xf numFmtId="0" fontId="9" fillId="0" borderId="25" xfId="9" applyFill="1" applyBorder="1" applyAlignment="1">
      <alignment horizontal="right" vertical="center"/>
    </xf>
    <xf numFmtId="0" fontId="9" fillId="0" borderId="13" xfId="9" applyFill="1" applyBorder="1" applyAlignment="1">
      <alignment horizontal="left" vertical="center"/>
    </xf>
    <xf numFmtId="0" fontId="9" fillId="0" borderId="29" xfId="9" applyFill="1" applyBorder="1">
      <alignment vertical="center"/>
    </xf>
    <xf numFmtId="0" fontId="9" fillId="0" borderId="27" xfId="9" applyFill="1" applyBorder="1" applyAlignment="1">
      <alignment horizontal="right" vertical="center"/>
    </xf>
    <xf numFmtId="0" fontId="9" fillId="0" borderId="21" xfId="9" applyFill="1" applyBorder="1">
      <alignment vertical="center"/>
    </xf>
    <xf numFmtId="0" fontId="12" fillId="0" borderId="21" xfId="9" applyFont="1" applyFill="1" applyBorder="1" applyAlignment="1">
      <alignment horizontal="right" vertical="center"/>
    </xf>
    <xf numFmtId="0" fontId="9" fillId="0" borderId="12" xfId="9" applyFill="1" applyBorder="1" applyAlignment="1">
      <alignment horizontal="center" vertical="center" shrinkToFit="1"/>
    </xf>
    <xf numFmtId="0" fontId="9" fillId="0" borderId="46" xfId="9" applyFill="1" applyBorder="1">
      <alignment vertical="center"/>
    </xf>
    <xf numFmtId="0" fontId="9" fillId="0" borderId="3" xfId="9" applyFill="1" applyBorder="1" applyAlignment="1" applyProtection="1">
      <alignment horizontal="left" vertical="center"/>
      <protection locked="0"/>
    </xf>
    <xf numFmtId="0" fontId="9" fillId="0" borderId="0" xfId="9" applyFill="1" applyAlignment="1">
      <alignment horizontal="left" vertical="center" wrapText="1" shrinkToFit="1"/>
    </xf>
    <xf numFmtId="0" fontId="3" fillId="0" borderId="20" xfId="9" applyFont="1" applyFill="1" applyBorder="1" applyAlignment="1">
      <alignment horizontal="center" vertical="center"/>
    </xf>
    <xf numFmtId="0" fontId="84" fillId="0" borderId="0" xfId="9" applyFont="1" applyFill="1" applyAlignment="1">
      <alignment horizontal="center" vertical="center"/>
    </xf>
    <xf numFmtId="0" fontId="36" fillId="0" borderId="0" xfId="9" applyFont="1" applyFill="1" applyAlignment="1">
      <alignment vertical="center" wrapText="1"/>
    </xf>
    <xf numFmtId="196" fontId="9" fillId="0" borderId="0" xfId="9" applyNumberFormat="1" applyFill="1" applyAlignment="1">
      <alignment vertical="center" shrinkToFit="1"/>
    </xf>
    <xf numFmtId="196" fontId="8" fillId="0" borderId="0" xfId="0" applyNumberFormat="1" applyFont="1" applyAlignment="1">
      <alignment vertical="center" shrinkToFit="1"/>
    </xf>
    <xf numFmtId="196" fontId="83" fillId="0" borderId="0" xfId="9" applyNumberFormat="1" applyFont="1" applyFill="1" applyAlignment="1">
      <alignment vertical="center" shrinkToFit="1"/>
    </xf>
    <xf numFmtId="0" fontId="83" fillId="0" borderId="0" xfId="9" applyFont="1" applyFill="1" applyAlignment="1">
      <alignment horizontal="center" vertical="center"/>
    </xf>
    <xf numFmtId="196" fontId="83" fillId="0" borderId="0" xfId="9" applyNumberFormat="1" applyFont="1" applyFill="1" applyAlignment="1">
      <alignment horizontal="left" vertical="center" shrinkToFit="1"/>
    </xf>
    <xf numFmtId="0" fontId="83" fillId="0" borderId="0" xfId="9" applyFont="1" applyFill="1" applyAlignment="1">
      <alignment horizontal="left" vertical="center" shrinkToFit="1"/>
    </xf>
    <xf numFmtId="196" fontId="9" fillId="0" borderId="0" xfId="9" applyNumberFormat="1" applyFill="1" applyAlignment="1">
      <alignment horizontal="left" vertical="center" shrinkToFit="1"/>
    </xf>
    <xf numFmtId="196" fontId="9" fillId="0" borderId="0" xfId="9" applyNumberFormat="1" applyFill="1">
      <alignment vertical="center"/>
    </xf>
    <xf numFmtId="0" fontId="15" fillId="0" borderId="0" xfId="9" applyFont="1" applyFill="1" applyAlignment="1">
      <alignment vertical="center" textRotation="255" wrapText="1"/>
    </xf>
    <xf numFmtId="0" fontId="15" fillId="11" borderId="33" xfId="9" applyFont="1" applyFill="1" applyBorder="1">
      <alignment vertical="center"/>
    </xf>
    <xf numFmtId="0" fontId="15" fillId="11" borderId="34" xfId="9" applyFont="1" applyFill="1" applyBorder="1">
      <alignment vertical="center"/>
    </xf>
    <xf numFmtId="0" fontId="15" fillId="11" borderId="36" xfId="9" applyFont="1" applyFill="1" applyBorder="1">
      <alignment vertical="center"/>
    </xf>
    <xf numFmtId="0" fontId="9" fillId="0" borderId="47" xfId="9" applyFill="1" applyBorder="1" applyAlignment="1">
      <alignment horizontal="right" vertical="center"/>
    </xf>
    <xf numFmtId="214" fontId="9" fillId="6" borderId="251" xfId="9" applyNumberFormat="1" applyFill="1" applyBorder="1">
      <alignment vertical="center"/>
    </xf>
    <xf numFmtId="214" fontId="9" fillId="6" borderId="253" xfId="9" applyNumberFormat="1" applyFill="1" applyBorder="1">
      <alignment vertical="center"/>
    </xf>
    <xf numFmtId="214" fontId="9" fillId="6" borderId="260" xfId="9" applyNumberFormat="1" applyFill="1" applyBorder="1">
      <alignment vertical="center"/>
    </xf>
    <xf numFmtId="0" fontId="9" fillId="0" borderId="209" xfId="9" applyFill="1" applyBorder="1" applyAlignment="1">
      <alignment horizontal="left" vertical="center"/>
    </xf>
    <xf numFmtId="0" fontId="9" fillId="0" borderId="49" xfId="9" applyFill="1" applyBorder="1" applyAlignment="1">
      <alignment horizontal="right" vertical="center"/>
    </xf>
    <xf numFmtId="214" fontId="9" fillId="6" borderId="261" xfId="9" applyNumberFormat="1" applyFill="1" applyBorder="1">
      <alignment vertical="center"/>
    </xf>
    <xf numFmtId="214" fontId="9" fillId="6" borderId="259" xfId="9" applyNumberFormat="1" applyFill="1" applyBorder="1">
      <alignment vertical="center"/>
    </xf>
    <xf numFmtId="185" fontId="9" fillId="0" borderId="0" xfId="9" applyNumberFormat="1" applyFill="1">
      <alignment vertical="center"/>
    </xf>
    <xf numFmtId="185" fontId="9" fillId="0" borderId="25" xfId="9" applyNumberFormat="1" applyFill="1" applyBorder="1">
      <alignment vertical="center"/>
    </xf>
    <xf numFmtId="185" fontId="9" fillId="0" borderId="25" xfId="9" applyNumberFormat="1" applyFill="1" applyBorder="1" applyAlignment="1">
      <alignment horizontal="right" vertical="top"/>
    </xf>
    <xf numFmtId="185" fontId="15" fillId="0" borderId="0" xfId="9" applyNumberFormat="1" applyFont="1" applyFill="1" applyAlignment="1">
      <alignment vertical="top" wrapText="1"/>
    </xf>
    <xf numFmtId="0" fontId="20" fillId="0" borderId="0" xfId="0" applyFont="1" applyAlignment="1">
      <alignment vertical="center" textRotation="255"/>
    </xf>
    <xf numFmtId="20" fontId="9" fillId="0" borderId="0" xfId="9" applyNumberFormat="1" applyFill="1" applyAlignment="1">
      <alignment vertical="center" shrinkToFit="1"/>
    </xf>
    <xf numFmtId="204" fontId="9" fillId="6" borderId="0" xfId="9" applyNumberFormat="1" applyFill="1">
      <alignment vertical="center"/>
    </xf>
    <xf numFmtId="0" fontId="33" fillId="0" borderId="13" xfId="0" applyFont="1" applyBorder="1" applyAlignment="1">
      <alignment vertical="top"/>
    </xf>
    <xf numFmtId="0" fontId="33" fillId="0" borderId="2" xfId="0" applyFont="1" applyBorder="1" applyAlignment="1">
      <alignment vertical="top" wrapText="1"/>
    </xf>
    <xf numFmtId="0" fontId="15" fillId="0" borderId="0" xfId="9" applyFont="1" applyFill="1" applyAlignment="1">
      <alignment vertical="center" textRotation="255"/>
    </xf>
    <xf numFmtId="20" fontId="15" fillId="0" borderId="0" xfId="9" applyNumberFormat="1" applyFont="1" applyFill="1">
      <alignment vertical="center"/>
    </xf>
    <xf numFmtId="20" fontId="9" fillId="0" borderId="0" xfId="9" applyNumberFormat="1" applyFill="1">
      <alignment vertical="center"/>
    </xf>
    <xf numFmtId="0" fontId="15" fillId="0" borderId="3" xfId="9" applyFont="1" applyFill="1" applyBorder="1" applyAlignment="1">
      <alignment vertical="top" wrapText="1"/>
    </xf>
    <xf numFmtId="0" fontId="15" fillId="11" borderId="0" xfId="9" applyFont="1" applyFill="1" applyAlignment="1">
      <alignment horizontal="center" vertical="center"/>
    </xf>
    <xf numFmtId="20" fontId="15" fillId="0" borderId="0" xfId="9" applyNumberFormat="1" applyFont="1" applyFill="1" applyAlignment="1">
      <alignment vertical="center" shrinkToFit="1"/>
    </xf>
    <xf numFmtId="0" fontId="16" fillId="11" borderId="0" xfId="9" applyFont="1" applyFill="1" applyAlignment="1">
      <alignment horizontal="center" vertical="center"/>
    </xf>
    <xf numFmtId="177" fontId="9" fillId="11" borderId="0" xfId="9" applyNumberFormat="1" applyFill="1">
      <alignment vertical="center"/>
    </xf>
    <xf numFmtId="180" fontId="9" fillId="6" borderId="0" xfId="9" applyNumberFormat="1" applyFill="1" applyAlignment="1">
      <alignment horizontal="center" vertical="center"/>
    </xf>
    <xf numFmtId="214" fontId="9" fillId="6" borderId="0" xfId="9" applyNumberFormat="1" applyFill="1">
      <alignment vertical="center"/>
    </xf>
    <xf numFmtId="0" fontId="9" fillId="11" borderId="0" xfId="9" applyFill="1" applyAlignment="1">
      <alignment horizontal="center" vertical="center"/>
    </xf>
    <xf numFmtId="0" fontId="9" fillId="0" borderId="266" xfId="9" applyFill="1" applyBorder="1" applyAlignment="1" applyProtection="1">
      <alignment horizontal="center" vertical="center" shrinkToFit="1"/>
      <protection locked="0"/>
    </xf>
    <xf numFmtId="0" fontId="9" fillId="0" borderId="31" xfId="9" applyFill="1" applyBorder="1" applyAlignment="1" applyProtection="1">
      <alignment horizontal="center" vertical="center" shrinkToFit="1"/>
      <protection locked="0"/>
    </xf>
    <xf numFmtId="0" fontId="9" fillId="0" borderId="12" xfId="9" applyFill="1" applyBorder="1" applyAlignment="1" applyProtection="1">
      <alignment horizontal="center" vertical="center" shrinkToFit="1"/>
      <protection locked="0"/>
    </xf>
    <xf numFmtId="0" fontId="9" fillId="0" borderId="94" xfId="9" applyFill="1" applyBorder="1" applyAlignment="1" applyProtection="1">
      <alignment horizontal="center" vertical="center" shrinkToFit="1"/>
      <protection locked="0"/>
    </xf>
    <xf numFmtId="0" fontId="9" fillId="0" borderId="44" xfId="9" applyFill="1" applyBorder="1" applyAlignment="1" applyProtection="1">
      <alignment horizontal="center" vertical="center" shrinkToFit="1"/>
      <protection locked="0"/>
    </xf>
    <xf numFmtId="0" fontId="9" fillId="0" borderId="28" xfId="9" applyFill="1" applyBorder="1" applyAlignment="1">
      <alignment horizontal="left" vertical="top" wrapText="1"/>
    </xf>
    <xf numFmtId="0" fontId="9" fillId="0" borderId="13" xfId="9" applyFill="1" applyBorder="1" applyAlignment="1">
      <alignment horizontal="left" vertical="top"/>
    </xf>
    <xf numFmtId="0" fontId="9" fillId="0" borderId="0" xfId="9" applyFill="1" applyAlignment="1">
      <alignment horizontal="left"/>
    </xf>
    <xf numFmtId="0" fontId="9" fillId="0" borderId="13" xfId="9" applyFill="1" applyBorder="1" applyAlignment="1">
      <alignment vertical="center" wrapText="1"/>
    </xf>
    <xf numFmtId="0" fontId="9" fillId="0" borderId="0" xfId="9" applyFill="1" applyAlignment="1">
      <alignment horizontal="center"/>
    </xf>
    <xf numFmtId="0" fontId="9" fillId="0" borderId="1" xfId="9" quotePrefix="1" applyFill="1" applyBorder="1" applyAlignment="1">
      <alignment vertical="top"/>
    </xf>
    <xf numFmtId="0" fontId="9" fillId="0" borderId="13" xfId="9" applyFill="1" applyBorder="1" applyAlignment="1">
      <alignment horizontal="left"/>
    </xf>
    <xf numFmtId="0" fontId="9" fillId="0" borderId="1" xfId="9" applyFill="1" applyBorder="1" applyAlignment="1">
      <alignment horizontal="right" vertical="center" shrinkToFit="1"/>
    </xf>
    <xf numFmtId="0" fontId="9" fillId="0" borderId="0" xfId="9" applyFill="1" applyAlignment="1">
      <alignment wrapText="1"/>
    </xf>
    <xf numFmtId="0" fontId="9" fillId="0" borderId="6" xfId="9" applyFill="1" applyBorder="1">
      <alignment vertical="center"/>
    </xf>
    <xf numFmtId="0" fontId="9" fillId="0" borderId="7" xfId="9" applyFill="1" applyBorder="1" applyAlignment="1">
      <alignment horizontal="right" vertical="center"/>
    </xf>
    <xf numFmtId="0" fontId="9" fillId="0" borderId="3" xfId="9" applyFill="1" applyBorder="1" applyAlignment="1">
      <alignment horizontal="center" vertical="center"/>
    </xf>
    <xf numFmtId="0" fontId="9" fillId="0" borderId="21" xfId="9" applyFill="1" applyBorder="1" applyAlignment="1">
      <alignment horizontal="left" vertical="center"/>
    </xf>
    <xf numFmtId="0" fontId="9" fillId="0" borderId="21" xfId="9" applyFill="1" applyBorder="1" applyAlignment="1">
      <alignment vertical="center" wrapText="1"/>
    </xf>
    <xf numFmtId="0" fontId="9" fillId="0" borderId="9" xfId="9" applyFill="1" applyBorder="1" applyAlignment="1">
      <alignment horizontal="right" vertical="center"/>
    </xf>
    <xf numFmtId="0" fontId="9" fillId="0" borderId="8" xfId="9" applyFill="1" applyBorder="1">
      <alignment vertical="center"/>
    </xf>
    <xf numFmtId="0" fontId="9" fillId="0" borderId="10" xfId="9" applyFill="1" applyBorder="1">
      <alignment vertical="center"/>
    </xf>
    <xf numFmtId="0" fontId="9" fillId="0" borderId="1" xfId="9" applyFill="1" applyBorder="1" applyAlignment="1">
      <alignment horizontal="center" vertical="center"/>
    </xf>
    <xf numFmtId="0" fontId="9" fillId="2" borderId="169" xfId="9" applyFill="1" applyBorder="1" applyAlignment="1" applyProtection="1">
      <alignment horizontal="center" vertical="center" shrinkToFit="1"/>
      <protection locked="0"/>
    </xf>
    <xf numFmtId="0" fontId="9" fillId="0" borderId="169" xfId="9" applyBorder="1" applyAlignment="1" applyProtection="1">
      <alignment horizontal="center" vertical="center" shrinkToFit="1"/>
      <protection locked="0"/>
    </xf>
    <xf numFmtId="0" fontId="9" fillId="2" borderId="170" xfId="9" applyFill="1" applyBorder="1" applyAlignment="1" applyProtection="1">
      <alignment horizontal="center" vertical="center" shrinkToFit="1"/>
      <protection locked="0"/>
    </xf>
    <xf numFmtId="0" fontId="9" fillId="0" borderId="170" xfId="9" applyBorder="1" applyAlignment="1" applyProtection="1">
      <alignment horizontal="center" vertical="center" shrinkToFit="1"/>
      <protection locked="0"/>
    </xf>
    <xf numFmtId="3" fontId="9" fillId="2" borderId="170" xfId="9" applyNumberFormat="1" applyFill="1" applyBorder="1" applyAlignment="1" applyProtection="1">
      <alignment horizontal="center" vertical="center" shrinkToFit="1"/>
      <protection locked="0"/>
    </xf>
    <xf numFmtId="0" fontId="9" fillId="2" borderId="170" xfId="9" applyFill="1" applyBorder="1" applyAlignment="1" applyProtection="1">
      <alignment horizontal="center" vertical="top" shrinkToFit="1"/>
      <protection locked="0"/>
    </xf>
    <xf numFmtId="0" fontId="9" fillId="2" borderId="208" xfId="9" applyFill="1" applyBorder="1" applyAlignment="1" applyProtection="1">
      <alignment horizontal="center" vertical="top" shrinkToFit="1"/>
      <protection locked="0"/>
    </xf>
    <xf numFmtId="0" fontId="9" fillId="2" borderId="208" xfId="9" applyFill="1" applyBorder="1" applyAlignment="1" applyProtection="1">
      <alignment horizontal="center" vertical="center" shrinkToFit="1"/>
      <protection locked="0"/>
    </xf>
    <xf numFmtId="3" fontId="9" fillId="2" borderId="208" xfId="9" applyNumberFormat="1" applyFill="1" applyBorder="1" applyAlignment="1" applyProtection="1">
      <alignment horizontal="center" vertical="center" shrinkToFit="1"/>
      <protection locked="0"/>
    </xf>
    <xf numFmtId="0" fontId="9" fillId="0" borderId="7" xfId="9" applyFill="1" applyBorder="1" applyProtection="1">
      <alignment vertical="center"/>
      <protection locked="0"/>
    </xf>
    <xf numFmtId="0" fontId="3" fillId="0" borderId="0" xfId="9" quotePrefix="1" applyFont="1">
      <alignment vertical="center"/>
    </xf>
    <xf numFmtId="0" fontId="9" fillId="0" borderId="11" xfId="9" applyBorder="1">
      <alignment vertical="center"/>
    </xf>
    <xf numFmtId="0" fontId="88" fillId="2" borderId="0" xfId="9" applyFont="1" applyFill="1">
      <alignment vertical="center"/>
    </xf>
    <xf numFmtId="0" fontId="9" fillId="2" borderId="0" xfId="9" applyFill="1">
      <alignment vertical="center"/>
    </xf>
    <xf numFmtId="0" fontId="19" fillId="8" borderId="24" xfId="0" applyFont="1" applyFill="1" applyBorder="1" applyAlignment="1">
      <alignment horizontal="center" vertical="center"/>
    </xf>
    <xf numFmtId="0" fontId="89" fillId="8" borderId="24" xfId="0" applyFont="1" applyFill="1" applyBorder="1" applyAlignment="1">
      <alignment horizontal="center" vertical="center" shrinkToFit="1"/>
    </xf>
    <xf numFmtId="0" fontId="9" fillId="2" borderId="210" xfId="9" applyFill="1" applyBorder="1" applyAlignment="1">
      <alignment horizontal="center" vertical="center"/>
    </xf>
    <xf numFmtId="211" fontId="9" fillId="2" borderId="210" xfId="9" applyNumberFormat="1" applyFill="1" applyBorder="1" applyAlignment="1">
      <alignment horizontal="center" vertical="center"/>
    </xf>
    <xf numFmtId="0" fontId="41" fillId="0" borderId="0" xfId="9" applyFont="1" applyAlignment="1">
      <alignment vertical="center" wrapText="1"/>
    </xf>
    <xf numFmtId="0" fontId="9" fillId="2" borderId="81" xfId="9" applyFill="1" applyBorder="1" applyAlignment="1">
      <alignment horizontal="center" vertical="center"/>
    </xf>
    <xf numFmtId="0" fontId="9" fillId="2" borderId="81" xfId="9" applyFill="1" applyBorder="1" applyAlignment="1">
      <alignment horizontal="center" vertical="center" shrinkToFit="1"/>
    </xf>
    <xf numFmtId="0" fontId="41" fillId="0" borderId="0" xfId="9" applyFont="1">
      <alignment vertical="center"/>
    </xf>
    <xf numFmtId="0" fontId="19" fillId="9" borderId="23" xfId="0" applyFont="1" applyFill="1" applyBorder="1">
      <alignment vertical="center"/>
    </xf>
    <xf numFmtId="0" fontId="19" fillId="9" borderId="81" xfId="0" applyFont="1" applyFill="1" applyBorder="1" applyAlignment="1">
      <alignment horizontal="center" vertical="center"/>
    </xf>
    <xf numFmtId="20" fontId="19" fillId="9" borderId="11" xfId="0" applyNumberFormat="1" applyFont="1" applyFill="1" applyBorder="1" applyAlignment="1">
      <alignment horizontal="centerContinuous" vertical="center"/>
    </xf>
    <xf numFmtId="0" fontId="19" fillId="9" borderId="11" xfId="0" applyFont="1" applyFill="1" applyBorder="1" applyAlignment="1">
      <alignment horizontal="centerContinuous" vertical="center"/>
    </xf>
    <xf numFmtId="0" fontId="19" fillId="9" borderId="10" xfId="0" applyFont="1" applyFill="1" applyBorder="1" applyAlignment="1">
      <alignment horizontal="centerContinuous" vertical="center"/>
    </xf>
    <xf numFmtId="212" fontId="9" fillId="0" borderId="0" xfId="9" applyNumberFormat="1">
      <alignment vertical="center"/>
    </xf>
    <xf numFmtId="0" fontId="19" fillId="9" borderId="24" xfId="0" applyFont="1" applyFill="1" applyBorder="1">
      <alignment vertical="center"/>
    </xf>
    <xf numFmtId="0" fontId="20" fillId="9" borderId="30" xfId="0" applyFont="1" applyFill="1" applyBorder="1" applyAlignment="1">
      <alignment horizontal="center" vertical="center"/>
    </xf>
    <xf numFmtId="0" fontId="20" fillId="9" borderId="24" xfId="0" applyFont="1" applyFill="1" applyBorder="1" applyAlignment="1">
      <alignment horizontal="center" vertical="center"/>
    </xf>
    <xf numFmtId="0" fontId="11" fillId="2" borderId="0" xfId="9" applyFont="1" applyFill="1" applyAlignment="1">
      <alignment horizontal="left" vertical="center"/>
    </xf>
    <xf numFmtId="0" fontId="20" fillId="0" borderId="0" xfId="0" applyFont="1">
      <alignment vertical="center"/>
    </xf>
    <xf numFmtId="0" fontId="9" fillId="2" borderId="0" xfId="9" applyFill="1" applyAlignment="1">
      <alignment vertical="center" wrapText="1"/>
    </xf>
    <xf numFmtId="0" fontId="22" fillId="10" borderId="54" xfId="9" applyFont="1" applyFill="1" applyBorder="1" applyAlignment="1">
      <alignment horizontal="right" vertical="center"/>
    </xf>
    <xf numFmtId="0" fontId="22" fillId="10" borderId="51" xfId="9" applyFont="1" applyFill="1" applyBorder="1">
      <alignment vertical="center"/>
    </xf>
    <xf numFmtId="0" fontId="22" fillId="10" borderId="47" xfId="9" applyFont="1" applyFill="1" applyBorder="1">
      <alignment vertical="center"/>
    </xf>
    <xf numFmtId="213" fontId="22" fillId="10" borderId="51" xfId="9" applyNumberFormat="1" applyFont="1" applyFill="1" applyBorder="1">
      <alignment vertical="center"/>
    </xf>
    <xf numFmtId="201" fontId="22" fillId="0" borderId="7" xfId="9" applyNumberFormat="1" applyFont="1" applyFill="1" applyBorder="1" applyAlignment="1">
      <alignment vertical="center" shrinkToFit="1"/>
    </xf>
    <xf numFmtId="0" fontId="9" fillId="2" borderId="0" xfId="9" applyFill="1" applyAlignment="1">
      <alignment horizontal="right" vertical="center" wrapText="1"/>
    </xf>
    <xf numFmtId="0" fontId="19" fillId="0" borderId="24" xfId="0" applyFont="1" applyBorder="1" applyAlignment="1">
      <alignment horizontal="center" vertical="center"/>
    </xf>
    <xf numFmtId="20" fontId="19" fillId="0" borderId="24" xfId="0" applyNumberFormat="1" applyFont="1" applyBorder="1" applyAlignment="1">
      <alignment horizontal="center" vertical="center"/>
    </xf>
    <xf numFmtId="201" fontId="19" fillId="8" borderId="32" xfId="0" applyNumberFormat="1" applyFont="1" applyFill="1" applyBorder="1" applyAlignment="1">
      <alignment horizontal="center" vertical="center"/>
    </xf>
    <xf numFmtId="0" fontId="20" fillId="0" borderId="220" xfId="0" applyFont="1" applyBorder="1" applyAlignment="1">
      <alignment horizontal="center" vertical="center"/>
    </xf>
    <xf numFmtId="0" fontId="20" fillId="0" borderId="15" xfId="0" applyFont="1" applyBorder="1" applyAlignment="1">
      <alignment horizontal="center" vertical="center"/>
    </xf>
    <xf numFmtId="0" fontId="20" fillId="0" borderId="110" xfId="0" applyFont="1" applyBorder="1" applyAlignment="1">
      <alignment horizontal="center" vertical="center"/>
    </xf>
    <xf numFmtId="0" fontId="22" fillId="2" borderId="55" xfId="9" applyFont="1" applyFill="1" applyBorder="1" applyAlignment="1">
      <alignment horizontal="right" vertical="center"/>
    </xf>
    <xf numFmtId="0" fontId="22" fillId="2" borderId="45" xfId="9" applyFont="1" applyFill="1" applyBorder="1">
      <alignment vertical="center"/>
    </xf>
    <xf numFmtId="0" fontId="22" fillId="2" borderId="92" xfId="9" applyFont="1" applyFill="1" applyBorder="1">
      <alignment vertical="center"/>
    </xf>
    <xf numFmtId="213" fontId="22" fillId="2" borderId="45" xfId="9" applyNumberFormat="1" applyFont="1" applyFill="1" applyBorder="1">
      <alignment vertical="center"/>
    </xf>
    <xf numFmtId="0" fontId="22" fillId="0" borderId="7" xfId="9" applyFont="1" applyFill="1" applyBorder="1" applyAlignment="1">
      <alignment vertical="center" shrinkToFit="1"/>
    </xf>
    <xf numFmtId="0" fontId="22" fillId="0" borderId="0" xfId="9" applyFont="1" applyFill="1">
      <alignment vertical="center"/>
    </xf>
    <xf numFmtId="0" fontId="9" fillId="2" borderId="108" xfId="9" applyFill="1" applyBorder="1" applyAlignment="1">
      <alignment vertical="top" wrapText="1"/>
    </xf>
    <xf numFmtId="0" fontId="9" fillId="2" borderId="2" xfId="9" applyFill="1" applyBorder="1" applyAlignment="1">
      <alignment vertical="top" wrapText="1"/>
    </xf>
    <xf numFmtId="0" fontId="9" fillId="2" borderId="2" xfId="9" applyFill="1" applyBorder="1" applyAlignment="1">
      <alignment horizontal="left" vertical="center"/>
    </xf>
    <xf numFmtId="0" fontId="9" fillId="2" borderId="5" xfId="9" applyFill="1" applyBorder="1" applyAlignment="1">
      <alignment horizontal="left" vertical="center"/>
    </xf>
    <xf numFmtId="0" fontId="22" fillId="0" borderId="0" xfId="9" applyFont="1" applyFill="1" applyAlignment="1">
      <alignment horizontal="left" vertical="center" shrinkToFit="1"/>
    </xf>
    <xf numFmtId="0" fontId="22" fillId="0" borderId="0" xfId="9" applyFont="1" applyFill="1" applyAlignment="1">
      <alignment vertical="center" shrinkToFit="1"/>
    </xf>
    <xf numFmtId="0" fontId="9" fillId="2" borderId="12" xfId="9" applyFill="1" applyBorder="1" applyAlignment="1">
      <alignment vertical="top"/>
    </xf>
    <xf numFmtId="0" fontId="9" fillId="2" borderId="12" xfId="9" applyFill="1" applyBorder="1">
      <alignment vertical="center"/>
    </xf>
    <xf numFmtId="0" fontId="9" fillId="2" borderId="0" xfId="9" applyFill="1" applyAlignment="1">
      <alignment horizontal="left" vertical="center" shrinkToFit="1"/>
    </xf>
    <xf numFmtId="0" fontId="22" fillId="2" borderId="57" xfId="9" applyFont="1" applyFill="1" applyBorder="1" applyAlignment="1">
      <alignment horizontal="right" vertical="center" shrinkToFit="1"/>
    </xf>
    <xf numFmtId="0" fontId="22" fillId="2" borderId="44" xfId="9" applyFont="1" applyFill="1" applyBorder="1" applyAlignment="1">
      <alignment vertical="center" textRotation="255" shrinkToFit="1"/>
    </xf>
    <xf numFmtId="0" fontId="22" fillId="2" borderId="44" xfId="9" applyFont="1" applyFill="1" applyBorder="1" applyAlignment="1">
      <alignment horizontal="left" vertical="center" shrinkToFit="1"/>
    </xf>
    <xf numFmtId="0" fontId="22" fillId="2" borderId="44" xfId="9" applyFont="1" applyFill="1" applyBorder="1">
      <alignment vertical="center"/>
    </xf>
    <xf numFmtId="0" fontId="9" fillId="0" borderId="0" xfId="9" applyFill="1" applyAlignment="1">
      <alignment horizontal="left" vertical="top" wrapText="1" shrinkToFit="1"/>
    </xf>
    <xf numFmtId="181" fontId="9" fillId="0" borderId="0" xfId="9" applyNumberFormat="1" applyFill="1" applyAlignment="1">
      <alignment vertical="center" shrinkToFit="1"/>
    </xf>
    <xf numFmtId="0" fontId="9" fillId="0" borderId="0" xfId="9" applyFill="1" applyAlignment="1">
      <alignment horizontal="right" vertical="center" wrapText="1"/>
    </xf>
    <xf numFmtId="0" fontId="9" fillId="0" borderId="18" xfId="9" applyFill="1" applyBorder="1" applyAlignment="1">
      <alignment horizontal="right" vertical="center"/>
    </xf>
    <xf numFmtId="0" fontId="9" fillId="0" borderId="12" xfId="9" applyFill="1" applyBorder="1" applyAlignment="1">
      <alignment horizontal="left" vertical="top"/>
    </xf>
    <xf numFmtId="0" fontId="9" fillId="0" borderId="6" xfId="9" applyFill="1" applyBorder="1" applyAlignment="1">
      <alignment horizontal="left" vertical="top"/>
    </xf>
    <xf numFmtId="0" fontId="9" fillId="0" borderId="8" xfId="9" applyFill="1" applyBorder="1" applyAlignment="1">
      <alignment horizontal="left" vertical="top"/>
    </xf>
    <xf numFmtId="0" fontId="28" fillId="0" borderId="25" xfId="9" applyFont="1" applyFill="1" applyBorder="1" applyAlignment="1">
      <alignment horizontal="right" vertical="top"/>
    </xf>
    <xf numFmtId="0" fontId="9" fillId="0" borderId="0" xfId="6" applyFill="1" applyAlignment="1">
      <alignment vertical="top" wrapText="1"/>
    </xf>
    <xf numFmtId="0" fontId="9" fillId="0" borderId="1" xfId="6" applyFill="1" applyBorder="1" applyAlignment="1">
      <alignment horizontal="left" vertical="center"/>
    </xf>
    <xf numFmtId="0" fontId="9" fillId="0" borderId="0" xfId="6" applyFill="1" applyAlignment="1">
      <alignment horizontal="left" vertical="top" wrapText="1"/>
    </xf>
    <xf numFmtId="0" fontId="9" fillId="0" borderId="0" xfId="6" applyFill="1">
      <alignment vertical="center"/>
    </xf>
    <xf numFmtId="0" fontId="36" fillId="0" borderId="0" xfId="9" applyFont="1" applyFill="1" applyProtection="1">
      <alignment vertical="center"/>
      <protection locked="0"/>
    </xf>
    <xf numFmtId="0" fontId="9" fillId="0" borderId="0" xfId="0" applyFont="1" applyAlignment="1" applyProtection="1">
      <alignment horizontal="center" vertical="center" shrinkToFit="1"/>
      <protection locked="0"/>
    </xf>
    <xf numFmtId="0" fontId="20" fillId="0" borderId="0" xfId="0" applyFont="1" applyAlignment="1" applyProtection="1">
      <alignment vertical="top" wrapText="1"/>
      <protection locked="0"/>
    </xf>
    <xf numFmtId="0" fontId="17" fillId="0" borderId="0" xfId="9" applyFont="1">
      <alignment vertical="center"/>
    </xf>
    <xf numFmtId="178" fontId="15" fillId="2" borderId="25" xfId="9" applyNumberFormat="1" applyFont="1" applyFill="1" applyBorder="1" applyAlignment="1">
      <alignment horizontal="right" vertical="center" shrinkToFit="1"/>
    </xf>
    <xf numFmtId="178" fontId="15" fillId="2" borderId="0" xfId="9" applyNumberFormat="1" applyFont="1" applyFill="1" applyAlignment="1">
      <alignment horizontal="left" vertical="center" shrinkToFit="1"/>
    </xf>
    <xf numFmtId="178" fontId="15" fillId="2" borderId="7" xfId="9" applyNumberFormat="1" applyFont="1" applyFill="1" applyBorder="1" applyAlignment="1">
      <alignment horizontal="right" vertical="center" shrinkToFit="1"/>
    </xf>
    <xf numFmtId="178" fontId="15" fillId="2" borderId="8" xfId="9" applyNumberFormat="1" applyFont="1" applyFill="1" applyBorder="1" applyAlignment="1">
      <alignment horizontal="left" vertical="center" shrinkToFit="1"/>
    </xf>
    <xf numFmtId="0" fontId="15" fillId="2" borderId="7" xfId="9" applyFont="1" applyFill="1" applyBorder="1" applyAlignment="1">
      <alignment vertical="center" shrinkToFit="1"/>
    </xf>
    <xf numFmtId="0" fontId="15" fillId="2" borderId="8" xfId="9" applyFont="1" applyFill="1" applyBorder="1" applyAlignment="1">
      <alignment horizontal="left" vertical="center"/>
    </xf>
    <xf numFmtId="184" fontId="15" fillId="6" borderId="0" xfId="9" applyNumberFormat="1" applyFont="1" applyFill="1" applyAlignment="1">
      <alignment vertical="center" shrinkToFit="1"/>
    </xf>
    <xf numFmtId="178" fontId="15" fillId="2" borderId="25" xfId="9" applyNumberFormat="1" applyFont="1" applyFill="1" applyBorder="1" applyAlignment="1">
      <alignment vertical="center" shrinkToFit="1"/>
    </xf>
    <xf numFmtId="178" fontId="15" fillId="2" borderId="0" xfId="9" applyNumberFormat="1" applyFont="1" applyFill="1" applyAlignment="1">
      <alignment vertical="center" shrinkToFit="1"/>
    </xf>
    <xf numFmtId="178" fontId="15" fillId="2" borderId="7" xfId="9" applyNumberFormat="1" applyFont="1" applyFill="1" applyBorder="1" applyAlignment="1">
      <alignment vertical="center" shrinkToFit="1"/>
    </xf>
    <xf numFmtId="178" fontId="15" fillId="2" borderId="8" xfId="9" applyNumberFormat="1" applyFont="1" applyFill="1" applyBorder="1" applyAlignment="1">
      <alignment vertical="center" shrinkToFit="1"/>
    </xf>
    <xf numFmtId="0" fontId="15" fillId="2" borderId="78" xfId="9" applyFont="1" applyFill="1" applyBorder="1" applyAlignment="1">
      <alignment vertical="center" shrinkToFit="1"/>
    </xf>
    <xf numFmtId="0" fontId="15" fillId="2" borderId="91" xfId="9" applyFont="1" applyFill="1" applyBorder="1" applyAlignment="1">
      <alignment horizontal="left" vertical="center"/>
    </xf>
    <xf numFmtId="0" fontId="15" fillId="2" borderId="46" xfId="9" applyFont="1" applyFill="1" applyBorder="1" applyAlignment="1">
      <alignment vertical="center" shrinkToFit="1"/>
    </xf>
    <xf numFmtId="184" fontId="15" fillId="6" borderId="46" xfId="9" applyNumberFormat="1" applyFont="1" applyFill="1" applyBorder="1" applyAlignment="1">
      <alignment vertical="center" shrinkToFit="1"/>
    </xf>
    <xf numFmtId="178" fontId="15" fillId="2" borderId="117" xfId="9" applyNumberFormat="1" applyFont="1" applyFill="1" applyBorder="1" applyAlignment="1">
      <alignment vertical="center" shrinkToFit="1"/>
    </xf>
    <xf numFmtId="178" fontId="15" fillId="2" borderId="46" xfId="9" applyNumberFormat="1" applyFont="1" applyFill="1" applyBorder="1" applyAlignment="1">
      <alignment vertical="center" shrinkToFit="1"/>
    </xf>
    <xf numFmtId="178" fontId="15" fillId="2" borderId="78" xfId="9" applyNumberFormat="1" applyFont="1" applyFill="1" applyBorder="1" applyAlignment="1">
      <alignment vertical="center" shrinkToFit="1"/>
    </xf>
    <xf numFmtId="178" fontId="15" fillId="2" borderId="91" xfId="9" applyNumberFormat="1" applyFont="1" applyFill="1" applyBorder="1" applyAlignment="1">
      <alignment vertical="center" shrinkToFit="1"/>
    </xf>
    <xf numFmtId="0" fontId="15" fillId="2" borderId="9" xfId="9" applyFont="1" applyFill="1" applyBorder="1" applyAlignment="1">
      <alignment vertical="center" shrinkToFit="1"/>
    </xf>
    <xf numFmtId="0" fontId="15" fillId="2" borderId="10" xfId="9" applyFont="1" applyFill="1" applyBorder="1" applyAlignment="1">
      <alignment horizontal="left" vertical="center"/>
    </xf>
    <xf numFmtId="0" fontId="15" fillId="2" borderId="11" xfId="9" applyFont="1" applyFill="1" applyBorder="1" applyAlignment="1">
      <alignment vertical="center" shrinkToFit="1"/>
    </xf>
    <xf numFmtId="184" fontId="15" fillId="6" borderId="53" xfId="9" applyNumberFormat="1" applyFont="1" applyFill="1" applyBorder="1" applyAlignment="1">
      <alignment vertical="center" shrinkToFit="1"/>
    </xf>
    <xf numFmtId="0" fontId="15" fillId="2" borderId="29" xfId="9" applyFont="1" applyFill="1" applyBorder="1" applyAlignment="1">
      <alignment horizontal="left" vertical="center"/>
    </xf>
    <xf numFmtId="178" fontId="15" fillId="2" borderId="26" xfId="9" applyNumberFormat="1" applyFont="1" applyFill="1" applyBorder="1" applyAlignment="1">
      <alignment vertical="center" shrinkToFit="1"/>
    </xf>
    <xf numFmtId="178" fontId="15" fillId="2" borderId="11" xfId="9" applyNumberFormat="1" applyFont="1" applyFill="1" applyBorder="1" applyAlignment="1">
      <alignment vertical="center" shrinkToFit="1"/>
    </xf>
    <xf numFmtId="178" fontId="15" fillId="2" borderId="9" xfId="9" applyNumberFormat="1" applyFont="1" applyFill="1" applyBorder="1" applyAlignment="1">
      <alignment vertical="center" shrinkToFit="1"/>
    </xf>
    <xf numFmtId="178" fontId="15" fillId="2" borderId="10" xfId="9" applyNumberFormat="1" applyFont="1" applyFill="1" applyBorder="1" applyAlignment="1">
      <alignment vertical="center" shrinkToFit="1"/>
    </xf>
    <xf numFmtId="182" fontId="15" fillId="6" borderId="22" xfId="9" applyNumberFormat="1" applyFont="1" applyFill="1" applyBorder="1" applyAlignment="1">
      <alignment vertical="center" shrinkToFit="1"/>
    </xf>
    <xf numFmtId="0" fontId="15" fillId="2" borderId="21" xfId="9" applyFont="1" applyFill="1" applyBorder="1" applyAlignment="1">
      <alignment horizontal="left" vertical="center" shrinkToFit="1"/>
    </xf>
    <xf numFmtId="184" fontId="15" fillId="6" borderId="22" xfId="9" applyNumberFormat="1" applyFont="1" applyFill="1" applyBorder="1" applyAlignment="1">
      <alignment vertical="center" shrinkToFit="1"/>
    </xf>
    <xf numFmtId="1" fontId="15" fillId="2" borderId="21" xfId="9" applyNumberFormat="1" applyFont="1" applyFill="1" applyBorder="1" applyAlignment="1">
      <alignment horizontal="left" vertical="center" shrinkToFit="1"/>
    </xf>
    <xf numFmtId="3" fontId="15" fillId="0" borderId="0" xfId="9" applyNumberFormat="1" applyFont="1">
      <alignment vertical="center"/>
    </xf>
    <xf numFmtId="182" fontId="15" fillId="6" borderId="4" xfId="9" applyNumberFormat="1" applyFont="1" applyFill="1" applyBorder="1" applyAlignment="1">
      <alignment vertical="center" shrinkToFit="1"/>
    </xf>
    <xf numFmtId="0" fontId="15" fillId="2" borderId="3" xfId="9" applyFont="1" applyFill="1" applyBorder="1" applyAlignment="1">
      <alignment horizontal="left" vertical="center" shrinkToFit="1"/>
    </xf>
    <xf numFmtId="184" fontId="15" fillId="6" borderId="4" xfId="9" applyNumberFormat="1" applyFont="1" applyFill="1" applyBorder="1" applyAlignment="1">
      <alignment vertical="center" shrinkToFit="1"/>
    </xf>
    <xf numFmtId="0" fontId="20" fillId="0" borderId="0" xfId="0" quotePrefix="1" applyFont="1" applyAlignment="1">
      <alignment vertical="top"/>
    </xf>
    <xf numFmtId="0" fontId="15" fillId="2" borderId="0" xfId="9" applyFont="1" applyFill="1">
      <alignment vertical="center"/>
    </xf>
    <xf numFmtId="0" fontId="15" fillId="0" borderId="0" xfId="9" applyFont="1" applyAlignment="1">
      <alignment horizontal="right" vertical="center"/>
    </xf>
    <xf numFmtId="0" fontId="15" fillId="0" borderId="0" xfId="9" applyFont="1" applyAlignment="1">
      <alignment vertical="top"/>
    </xf>
    <xf numFmtId="0" fontId="20" fillId="0" borderId="0" xfId="9" quotePrefix="1" applyFont="1">
      <alignment vertical="center"/>
    </xf>
    <xf numFmtId="49" fontId="9" fillId="0" borderId="0" xfId="9" quotePrefix="1" applyNumberFormat="1">
      <alignment vertical="center"/>
    </xf>
    <xf numFmtId="49" fontId="9" fillId="0" borderId="0" xfId="9" applyNumberFormat="1">
      <alignment vertical="center"/>
    </xf>
    <xf numFmtId="0" fontId="73" fillId="0" borderId="0" xfId="9" applyFont="1">
      <alignment vertical="center"/>
    </xf>
    <xf numFmtId="0" fontId="8" fillId="0" borderId="0" xfId="9" applyFont="1">
      <alignment vertical="center"/>
    </xf>
    <xf numFmtId="0" fontId="15" fillId="2" borderId="0" xfId="9" applyFont="1" applyFill="1" applyAlignment="1">
      <alignment vertical="center" textRotation="255"/>
    </xf>
    <xf numFmtId="0" fontId="15" fillId="2" borderId="0" xfId="9" applyFont="1" applyFill="1" applyAlignment="1">
      <alignment vertical="center" textRotation="255" shrinkToFit="1"/>
    </xf>
    <xf numFmtId="0" fontId="15" fillId="2" borderId="0" xfId="9" applyFont="1" applyFill="1" applyAlignment="1">
      <alignment vertical="center" wrapText="1"/>
    </xf>
    <xf numFmtId="0" fontId="38" fillId="0" borderId="0" xfId="9" applyFont="1" applyAlignment="1">
      <alignment vertical="center" wrapText="1" shrinkToFit="1"/>
    </xf>
    <xf numFmtId="0" fontId="63" fillId="2" borderId="0" xfId="9" applyFont="1" applyFill="1" applyAlignment="1">
      <alignment vertical="center" wrapText="1"/>
    </xf>
    <xf numFmtId="0" fontId="15" fillId="0" borderId="0" xfId="9" applyFont="1" applyAlignment="1">
      <alignment vertical="center" wrapText="1"/>
    </xf>
    <xf numFmtId="178" fontId="15" fillId="2" borderId="0" xfId="9" applyNumberFormat="1" applyFont="1" applyFill="1" applyAlignment="1">
      <alignment horizontal="right" vertical="center" shrinkToFit="1"/>
    </xf>
    <xf numFmtId="49" fontId="15" fillId="2" borderId="0" xfId="9" applyNumberFormat="1" applyFont="1" applyFill="1" applyAlignment="1">
      <alignment vertical="center" shrinkToFit="1"/>
    </xf>
    <xf numFmtId="0" fontId="15" fillId="0" borderId="0" xfId="9" applyFont="1" applyAlignment="1">
      <alignment vertical="center" shrinkToFit="1"/>
    </xf>
    <xf numFmtId="184" fontId="15" fillId="2" borderId="0" xfId="1" applyNumberFormat="1" applyFont="1" applyFill="1" applyBorder="1" applyAlignment="1" applyProtection="1">
      <alignment vertical="center" shrinkToFit="1"/>
    </xf>
    <xf numFmtId="182" fontId="15" fillId="2" borderId="0" xfId="1" applyNumberFormat="1" applyFont="1" applyFill="1" applyBorder="1" applyAlignment="1" applyProtection="1">
      <alignment vertical="center" shrinkToFit="1"/>
    </xf>
    <xf numFmtId="0" fontId="15" fillId="2" borderId="0" xfId="9" applyFont="1" applyFill="1" applyAlignment="1">
      <alignment wrapText="1"/>
    </xf>
    <xf numFmtId="0" fontId="16" fillId="2" borderId="0" xfId="9" applyFont="1" applyFill="1" applyAlignment="1">
      <alignment vertical="center" wrapText="1"/>
    </xf>
    <xf numFmtId="192" fontId="15" fillId="0" borderId="0" xfId="9" applyNumberFormat="1" applyFont="1">
      <alignment vertical="center"/>
    </xf>
    <xf numFmtId="0" fontId="15" fillId="2" borderId="0" xfId="9" applyFont="1" applyFill="1" applyAlignment="1">
      <alignment horizontal="left" vertical="center"/>
    </xf>
    <xf numFmtId="0" fontId="2" fillId="0" borderId="0" xfId="0" applyFont="1" applyAlignment="1">
      <alignment vertical="top" wrapText="1"/>
    </xf>
    <xf numFmtId="182" fontId="15" fillId="2" borderId="0" xfId="1" applyNumberFormat="1" applyFont="1" applyFill="1" applyBorder="1" applyAlignment="1" applyProtection="1">
      <alignment vertical="top" shrinkToFit="1"/>
    </xf>
    <xf numFmtId="1" fontId="15" fillId="6" borderId="0" xfId="9" applyNumberFormat="1" applyFont="1" applyFill="1" applyAlignment="1">
      <alignment vertical="center" shrinkToFit="1"/>
    </xf>
    <xf numFmtId="0" fontId="15" fillId="2" borderId="0" xfId="9" applyFont="1" applyFill="1" applyAlignment="1">
      <alignment horizontal="left" vertical="center" shrinkToFit="1"/>
    </xf>
    <xf numFmtId="1" fontId="15" fillId="2" borderId="0" xfId="9" applyNumberFormat="1" applyFont="1" applyFill="1" applyAlignment="1">
      <alignment horizontal="left" vertical="center" shrinkToFit="1"/>
    </xf>
    <xf numFmtId="182" fontId="15" fillId="6" borderId="0" xfId="9" applyNumberFormat="1" applyFont="1" applyFill="1" applyAlignment="1">
      <alignment vertical="center" shrinkToFit="1"/>
    </xf>
    <xf numFmtId="178" fontId="15" fillId="6" borderId="0" xfId="9" applyNumberFormat="1" applyFont="1" applyFill="1" applyAlignment="1">
      <alignment vertical="center" shrinkToFit="1"/>
    </xf>
    <xf numFmtId="0" fontId="15" fillId="6" borderId="0" xfId="9" applyFont="1" applyFill="1" applyAlignment="1">
      <alignment vertical="center" shrinkToFit="1"/>
    </xf>
    <xf numFmtId="38" fontId="15" fillId="6" borderId="0" xfId="9" applyNumberFormat="1" applyFont="1" applyFill="1" applyAlignment="1">
      <alignment vertical="center" shrinkToFit="1"/>
    </xf>
    <xf numFmtId="38" fontId="15" fillId="0" borderId="0" xfId="9" applyNumberFormat="1" applyFont="1" applyFill="1" applyAlignment="1">
      <alignment vertical="center" wrapText="1"/>
    </xf>
    <xf numFmtId="0" fontId="15" fillId="2" borderId="52" xfId="9" applyFont="1" applyFill="1" applyBorder="1" applyAlignment="1">
      <alignment horizontal="left" vertical="center"/>
    </xf>
    <xf numFmtId="184" fontId="15" fillId="6" borderId="11" xfId="9" applyNumberFormat="1" applyFont="1" applyFill="1" applyBorder="1" applyAlignment="1">
      <alignment vertical="center" shrinkToFit="1"/>
    </xf>
    <xf numFmtId="1" fontId="15" fillId="6" borderId="22" xfId="9" applyNumberFormat="1" applyFont="1" applyFill="1" applyBorder="1" applyAlignment="1">
      <alignment vertical="center" shrinkToFit="1"/>
    </xf>
    <xf numFmtId="1" fontId="15" fillId="6" borderId="4" xfId="9" applyNumberFormat="1" applyFont="1" applyFill="1" applyBorder="1" applyAlignment="1">
      <alignment vertical="center" shrinkToFit="1"/>
    </xf>
    <xf numFmtId="3" fontId="15" fillId="0" borderId="0" xfId="9" applyNumberFormat="1" applyFont="1" applyProtection="1">
      <alignment vertical="center"/>
      <protection hidden="1"/>
    </xf>
    <xf numFmtId="0" fontId="15" fillId="2" borderId="91" xfId="9" applyFont="1" applyFill="1" applyBorder="1" applyAlignment="1">
      <alignment horizontal="left" vertical="center" shrinkToFit="1"/>
    </xf>
    <xf numFmtId="0" fontId="15" fillId="2" borderId="46" xfId="9" applyFont="1" applyFill="1" applyBorder="1" applyAlignment="1">
      <alignment horizontal="left" vertical="center" shrinkToFit="1"/>
    </xf>
    <xf numFmtId="0" fontId="15" fillId="0" borderId="167" xfId="9" applyFont="1" applyFill="1" applyBorder="1" applyAlignment="1">
      <alignment vertical="top" shrinkToFit="1"/>
    </xf>
    <xf numFmtId="49" fontId="15" fillId="0" borderId="46" xfId="9" applyNumberFormat="1" applyFont="1" applyFill="1" applyBorder="1" applyAlignment="1">
      <alignment horizontal="center" vertical="top" shrinkToFit="1"/>
    </xf>
    <xf numFmtId="0" fontId="15" fillId="0" borderId="78" xfId="9" applyFont="1" applyFill="1" applyBorder="1" applyAlignment="1">
      <alignment vertical="top" shrinkToFit="1"/>
    </xf>
    <xf numFmtId="49" fontId="15" fillId="0" borderId="91" xfId="9" applyNumberFormat="1" applyFont="1" applyFill="1" applyBorder="1" applyAlignment="1">
      <alignment horizontal="center" vertical="top" shrinkToFit="1"/>
    </xf>
    <xf numFmtId="184" fontId="15" fillId="6" borderId="7" xfId="9" applyNumberFormat="1" applyFont="1" applyFill="1" applyBorder="1" applyAlignment="1">
      <alignment vertical="center" shrinkToFit="1"/>
    </xf>
    <xf numFmtId="184" fontId="15" fillId="6" borderId="78" xfId="9" applyNumberFormat="1" applyFont="1" applyFill="1" applyBorder="1" applyAlignment="1">
      <alignment vertical="center" shrinkToFit="1"/>
    </xf>
    <xf numFmtId="0" fontId="15" fillId="2" borderId="8" xfId="9" applyFont="1" applyFill="1" applyBorder="1" applyAlignment="1">
      <alignment horizontal="left" vertical="center" shrinkToFit="1"/>
    </xf>
    <xf numFmtId="0" fontId="15" fillId="0" borderId="118" xfId="9" applyFont="1" applyFill="1" applyBorder="1" applyAlignment="1">
      <alignment vertical="top" shrinkToFit="1"/>
    </xf>
    <xf numFmtId="49" fontId="15" fillId="0" borderId="0" xfId="9" applyNumberFormat="1" applyFont="1" applyFill="1" applyAlignment="1">
      <alignment horizontal="center" vertical="top" shrinkToFit="1"/>
    </xf>
    <xf numFmtId="0" fontId="15" fillId="0" borderId="7" xfId="9" applyFont="1" applyFill="1" applyBorder="1" applyAlignment="1">
      <alignment vertical="top" shrinkToFit="1"/>
    </xf>
    <xf numFmtId="49" fontId="15" fillId="0" borderId="8" xfId="9" applyNumberFormat="1" applyFont="1" applyFill="1" applyBorder="1" applyAlignment="1">
      <alignment horizontal="center" vertical="top" shrinkToFit="1"/>
    </xf>
    <xf numFmtId="0" fontId="69" fillId="0" borderId="0" xfId="9" applyFont="1">
      <alignment vertical="center"/>
    </xf>
    <xf numFmtId="0" fontId="15" fillId="6" borderId="22" xfId="9" applyFont="1" applyFill="1" applyBorder="1" applyAlignment="1">
      <alignment vertical="center" shrinkToFit="1"/>
    </xf>
    <xf numFmtId="0" fontId="15" fillId="6" borderId="21" xfId="9" applyFont="1" applyFill="1" applyBorder="1" applyAlignment="1">
      <alignment horizontal="left" vertical="center" shrinkToFit="1"/>
    </xf>
    <xf numFmtId="0" fontId="15" fillId="6" borderId="3" xfId="9" applyFont="1" applyFill="1" applyBorder="1" applyAlignment="1">
      <alignment horizontal="left" vertical="center" shrinkToFit="1"/>
    </xf>
    <xf numFmtId="0" fontId="20" fillId="0" borderId="0" xfId="0" quotePrefix="1" applyFont="1" applyAlignment="1">
      <alignment horizontal="center" vertical="top"/>
    </xf>
    <xf numFmtId="1" fontId="15" fillId="0" borderId="0" xfId="9" applyNumberFormat="1" applyFont="1">
      <alignment vertical="center"/>
    </xf>
    <xf numFmtId="0" fontId="74" fillId="0" borderId="0" xfId="9" applyFont="1" applyAlignment="1">
      <alignment vertical="center" wrapText="1"/>
    </xf>
    <xf numFmtId="0" fontId="38" fillId="2" borderId="0" xfId="9" applyFont="1" applyFill="1" applyAlignment="1">
      <alignment vertical="top" wrapText="1"/>
    </xf>
    <xf numFmtId="184" fontId="15" fillId="0" borderId="0" xfId="9" applyNumberFormat="1" applyFont="1" applyFill="1" applyAlignment="1">
      <alignment vertical="center" shrinkToFit="1"/>
    </xf>
    <xf numFmtId="0" fontId="15" fillId="2" borderId="0" xfId="9" applyFont="1" applyFill="1" applyAlignment="1">
      <alignment shrinkToFit="1"/>
    </xf>
    <xf numFmtId="0" fontId="15" fillId="2" borderId="0" xfId="9" applyFont="1" applyFill="1" applyAlignment="1">
      <alignment vertical="top" wrapText="1" shrinkToFit="1"/>
    </xf>
    <xf numFmtId="0" fontId="18" fillId="2" borderId="0" xfId="9" applyFont="1" applyFill="1" applyAlignment="1">
      <alignment vertical="center" wrapText="1"/>
    </xf>
    <xf numFmtId="197" fontId="15" fillId="0" borderId="0" xfId="9" applyNumberFormat="1" applyFont="1" applyFill="1" applyAlignment="1">
      <alignment vertical="center" shrinkToFit="1"/>
    </xf>
    <xf numFmtId="0" fontId="15" fillId="0" borderId="0" xfId="9" applyFont="1" applyFill="1" applyAlignment="1">
      <alignment vertical="top" shrinkToFit="1"/>
    </xf>
    <xf numFmtId="0" fontId="2" fillId="0" borderId="0" xfId="0" applyFont="1" applyAlignment="1">
      <alignment vertical="top" wrapText="1" shrinkToFit="1"/>
    </xf>
    <xf numFmtId="0" fontId="15" fillId="6" borderId="0" xfId="9" applyFont="1" applyFill="1" applyAlignment="1">
      <alignment horizontal="left" vertical="center" shrinkToFit="1"/>
    </xf>
    <xf numFmtId="182" fontId="15" fillId="0" borderId="0" xfId="9" applyNumberFormat="1" applyFont="1" applyFill="1" applyAlignment="1">
      <alignment vertical="center" shrinkToFit="1"/>
    </xf>
    <xf numFmtId="0" fontId="20" fillId="0" borderId="0" xfId="9" quotePrefix="1" applyFont="1" applyAlignment="1">
      <alignment vertical="top"/>
    </xf>
    <xf numFmtId="0" fontId="20" fillId="0" borderId="0" xfId="9" applyFont="1" applyAlignment="1">
      <alignment vertical="top"/>
    </xf>
    <xf numFmtId="182" fontId="15" fillId="6" borderId="46" xfId="9" applyNumberFormat="1" applyFont="1" applyFill="1" applyBorder="1" applyAlignment="1">
      <alignment vertical="center" shrinkToFit="1"/>
    </xf>
    <xf numFmtId="0" fontId="9" fillId="0" borderId="2" xfId="9" applyFill="1" applyBorder="1" applyAlignment="1">
      <alignment vertical="center" shrinkToFit="1"/>
    </xf>
    <xf numFmtId="0" fontId="9" fillId="0" borderId="13" xfId="9" applyFill="1" applyBorder="1" applyAlignment="1">
      <alignment horizontal="center" vertical="center"/>
    </xf>
    <xf numFmtId="0" fontId="9" fillId="0" borderId="29" xfId="9" applyFill="1" applyBorder="1" applyAlignment="1">
      <alignment horizontal="left" vertical="center"/>
    </xf>
    <xf numFmtId="0" fontId="9" fillId="0" borderId="5" xfId="9" applyFill="1" applyBorder="1" applyAlignment="1">
      <alignment horizontal="left" vertical="center"/>
    </xf>
    <xf numFmtId="201" fontId="15" fillId="0" borderId="0" xfId="0" applyNumberFormat="1" applyFont="1">
      <alignment vertical="center"/>
    </xf>
    <xf numFmtId="0" fontId="9" fillId="0" borderId="0" xfId="9" quotePrefix="1" applyFill="1">
      <alignment vertical="center"/>
    </xf>
    <xf numFmtId="0" fontId="9" fillId="0" borderId="0" xfId="9" quotePrefix="1" applyFill="1" applyProtection="1">
      <alignment vertical="center"/>
      <protection locked="0"/>
    </xf>
    <xf numFmtId="0" fontId="9" fillId="0" borderId="16" xfId="9" quotePrefix="1" applyFill="1" applyBorder="1" applyProtection="1">
      <alignment vertical="center"/>
      <protection locked="0"/>
    </xf>
    <xf numFmtId="0" fontId="64" fillId="0" borderId="25" xfId="9" applyFont="1" applyFill="1" applyBorder="1" applyAlignment="1">
      <alignment horizontal="right" vertical="top" wrapText="1"/>
    </xf>
    <xf numFmtId="203" fontId="9" fillId="0" borderId="0" xfId="9" applyNumberFormat="1" applyFill="1" applyAlignment="1" applyProtection="1">
      <alignment horizontal="right" vertical="center"/>
      <protection locked="0"/>
    </xf>
    <xf numFmtId="3" fontId="9" fillId="0" borderId="0" xfId="9" applyNumberFormat="1" applyFill="1" applyAlignment="1" applyProtection="1">
      <alignment horizontal="left" vertical="center"/>
      <protection locked="0"/>
    </xf>
    <xf numFmtId="203" fontId="9" fillId="0" borderId="0" xfId="9" applyNumberFormat="1" applyFill="1" applyAlignment="1" applyProtection="1">
      <alignment horizontal="center" vertical="center"/>
      <protection locked="0"/>
    </xf>
    <xf numFmtId="0" fontId="9" fillId="0" borderId="25" xfId="9" applyFill="1" applyBorder="1" applyAlignment="1" applyProtection="1">
      <alignment vertical="center" wrapText="1"/>
      <protection locked="0"/>
    </xf>
    <xf numFmtId="0" fontId="9" fillId="0" borderId="29" xfId="9" applyFill="1" applyBorder="1" applyAlignment="1" applyProtection="1">
      <alignment horizontal="left" vertical="center"/>
      <protection locked="0"/>
    </xf>
    <xf numFmtId="0" fontId="9" fillId="0" borderId="0" xfId="9" quotePrefix="1" applyFill="1" applyAlignment="1">
      <alignment vertical="top"/>
    </xf>
    <xf numFmtId="0" fontId="9" fillId="0" borderId="12" xfId="9" applyFill="1" applyBorder="1" applyAlignment="1">
      <alignment vertical="center" shrinkToFit="1"/>
    </xf>
    <xf numFmtId="0" fontId="9" fillId="0" borderId="79" xfId="9" applyFill="1" applyBorder="1">
      <alignment vertical="center"/>
    </xf>
    <xf numFmtId="0" fontId="9" fillId="0" borderId="90" xfId="9" applyFill="1" applyBorder="1" applyAlignment="1">
      <alignment horizontal="left" vertical="center" shrinkToFit="1"/>
    </xf>
    <xf numFmtId="0" fontId="9" fillId="0" borderId="78" xfId="9" applyFill="1" applyBorder="1">
      <alignment vertical="center"/>
    </xf>
    <xf numFmtId="0" fontId="9" fillId="0" borderId="54" xfId="9" applyFill="1" applyBorder="1" applyAlignment="1">
      <alignment horizontal="left" vertical="center"/>
    </xf>
    <xf numFmtId="0" fontId="9" fillId="0" borderId="9" xfId="9" applyFill="1" applyBorder="1" applyAlignment="1">
      <alignment horizontal="left" vertical="center"/>
    </xf>
    <xf numFmtId="0" fontId="9" fillId="0" borderId="0" xfId="10" applyAlignment="1">
      <alignment horizontal="right" vertical="center"/>
    </xf>
    <xf numFmtId="0" fontId="9" fillId="0" borderId="0" xfId="10" applyAlignment="1">
      <alignment horizontal="left" vertical="center"/>
    </xf>
    <xf numFmtId="0" fontId="9" fillId="0" borderId="66" xfId="9" applyFill="1" applyBorder="1">
      <alignment vertical="center"/>
    </xf>
    <xf numFmtId="0" fontId="9" fillId="0" borderId="13" xfId="9" applyFill="1" applyBorder="1" applyAlignment="1">
      <alignment vertical="center" shrinkToFit="1"/>
    </xf>
    <xf numFmtId="0" fontId="9" fillId="0" borderId="0" xfId="10" applyAlignment="1">
      <alignment horizontal="center" vertical="center"/>
    </xf>
    <xf numFmtId="0" fontId="9" fillId="0" borderId="25" xfId="9" applyFill="1" applyBorder="1" applyAlignment="1">
      <alignment vertical="center" shrinkToFit="1"/>
    </xf>
    <xf numFmtId="0" fontId="9" fillId="0" borderId="0" xfId="10" applyAlignment="1">
      <alignment horizontal="right" vertical="top"/>
    </xf>
    <xf numFmtId="0" fontId="9" fillId="0" borderId="25" xfId="9" applyFill="1" applyBorder="1" applyAlignment="1">
      <alignment horizontal="left" vertical="top"/>
    </xf>
    <xf numFmtId="0" fontId="9" fillId="0" borderId="3" xfId="9" applyFill="1" applyBorder="1" applyAlignment="1">
      <alignment horizontal="right" vertical="center"/>
    </xf>
    <xf numFmtId="0" fontId="9" fillId="0" borderId="3" xfId="10" applyBorder="1" applyAlignment="1">
      <alignment vertical="top" wrapText="1"/>
    </xf>
    <xf numFmtId="0" fontId="9" fillId="0" borderId="29" xfId="9" applyFill="1" applyBorder="1" applyAlignment="1">
      <alignment horizontal="left" vertical="top"/>
    </xf>
    <xf numFmtId="0" fontId="9" fillId="0" borderId="27" xfId="9" applyFill="1" applyBorder="1" applyAlignment="1">
      <alignment horizontal="left" vertical="top"/>
    </xf>
    <xf numFmtId="0" fontId="9" fillId="0" borderId="3" xfId="9" applyFill="1" applyBorder="1" applyAlignment="1">
      <alignment horizontal="left" vertical="top"/>
    </xf>
    <xf numFmtId="0" fontId="9" fillId="0" borderId="1" xfId="10" quotePrefix="1" applyBorder="1">
      <alignment vertical="center"/>
    </xf>
    <xf numFmtId="0" fontId="9" fillId="0" borderId="25" xfId="9" applyFill="1" applyBorder="1" applyAlignment="1">
      <alignment vertical="top"/>
    </xf>
    <xf numFmtId="0" fontId="9" fillId="0" borderId="0" xfId="10" applyAlignment="1">
      <alignment vertical="top" wrapText="1"/>
    </xf>
    <xf numFmtId="0" fontId="9" fillId="0" borderId="19" xfId="9" applyFill="1" applyBorder="1">
      <alignment vertical="center"/>
    </xf>
    <xf numFmtId="192" fontId="9" fillId="0" borderId="0" xfId="9" applyNumberFormat="1" applyFill="1" applyAlignment="1">
      <alignment vertical="center" shrinkToFit="1"/>
    </xf>
    <xf numFmtId="0" fontId="9" fillId="0" borderId="27" xfId="9" applyFill="1" applyBorder="1" applyAlignment="1">
      <alignment horizontal="center" vertical="center"/>
    </xf>
    <xf numFmtId="0" fontId="9" fillId="0" borderId="21" xfId="9" applyFill="1" applyBorder="1" applyAlignment="1">
      <alignment vertical="top" wrapText="1"/>
    </xf>
    <xf numFmtId="0" fontId="36" fillId="0" borderId="0" xfId="9" applyFont="1" applyFill="1" applyAlignment="1">
      <alignment vertical="top"/>
    </xf>
    <xf numFmtId="0" fontId="36" fillId="0" borderId="0" xfId="9" applyFont="1" applyFill="1" applyAlignment="1">
      <alignment vertical="top" wrapText="1"/>
    </xf>
    <xf numFmtId="0" fontId="9" fillId="0" borderId="8" xfId="9" applyFill="1" applyBorder="1" applyProtection="1">
      <alignment vertical="center"/>
      <protection locked="0"/>
    </xf>
    <xf numFmtId="176" fontId="15" fillId="0" borderId="2" xfId="3" applyFont="1" applyFill="1" applyBorder="1" applyAlignment="1">
      <alignment vertical="top" wrapText="1"/>
    </xf>
    <xf numFmtId="0" fontId="9" fillId="0" borderId="26" xfId="9" applyFill="1" applyBorder="1" applyAlignment="1">
      <alignment vertical="top" wrapText="1"/>
    </xf>
    <xf numFmtId="0" fontId="9" fillId="0" borderId="11" xfId="9" applyFill="1" applyBorder="1" applyAlignment="1">
      <alignment shrinkToFit="1"/>
    </xf>
    <xf numFmtId="0" fontId="9" fillId="0" borderId="31" xfId="9" applyFill="1" applyBorder="1" applyAlignment="1">
      <alignment shrinkToFit="1"/>
    </xf>
    <xf numFmtId="176" fontId="9" fillId="0" borderId="25" xfId="3" applyFont="1" applyFill="1" applyBorder="1" applyAlignment="1">
      <alignment vertical="center"/>
    </xf>
    <xf numFmtId="0" fontId="9" fillId="0" borderId="104" xfId="9" applyFill="1" applyBorder="1" applyAlignment="1">
      <alignment horizontal="left" vertical="center" shrinkToFit="1"/>
    </xf>
    <xf numFmtId="0" fontId="9" fillId="0" borderId="8" xfId="9" applyFill="1" applyBorder="1" applyAlignment="1">
      <alignment horizontal="left" vertical="center" shrinkToFit="1"/>
    </xf>
    <xf numFmtId="0" fontId="9" fillId="0" borderId="32" xfId="9" applyFill="1" applyBorder="1" applyAlignment="1">
      <alignment horizontal="left" vertical="center"/>
    </xf>
    <xf numFmtId="0" fontId="9" fillId="0" borderId="30" xfId="9" applyFill="1" applyBorder="1" applyAlignment="1">
      <alignment horizontal="left" vertical="center"/>
    </xf>
    <xf numFmtId="0" fontId="9" fillId="0" borderId="54" xfId="9" applyFill="1" applyBorder="1" applyAlignment="1">
      <alignment vertical="center" wrapText="1"/>
    </xf>
    <xf numFmtId="0" fontId="9" fillId="0" borderId="57" xfId="9" applyFill="1" applyBorder="1" applyAlignment="1">
      <alignment vertical="center" wrapText="1"/>
    </xf>
    <xf numFmtId="0" fontId="9" fillId="0" borderId="44" xfId="9" applyFill="1" applyBorder="1" applyAlignment="1">
      <alignment horizontal="left" vertical="center"/>
    </xf>
    <xf numFmtId="0" fontId="9" fillId="0" borderId="25" xfId="6" applyFill="1" applyBorder="1" applyAlignment="1">
      <alignment horizontal="left" vertical="center"/>
    </xf>
    <xf numFmtId="0" fontId="9" fillId="0" borderId="25" xfId="6" applyFill="1" applyBorder="1">
      <alignment vertical="center"/>
    </xf>
    <xf numFmtId="0" fontId="9" fillId="0" borderId="0" xfId="6" applyFill="1" applyAlignment="1">
      <alignment vertical="center" shrinkToFit="1"/>
    </xf>
    <xf numFmtId="0" fontId="36" fillId="0" borderId="25" xfId="6" applyFont="1" applyFill="1" applyBorder="1">
      <alignment vertical="center"/>
    </xf>
    <xf numFmtId="0" fontId="9" fillId="0" borderId="90" xfId="9" applyFill="1" applyBorder="1" applyAlignment="1">
      <alignment horizontal="left" vertical="center"/>
    </xf>
    <xf numFmtId="0" fontId="9" fillId="0" borderId="104" xfId="9" applyFill="1" applyBorder="1">
      <alignment vertical="center"/>
    </xf>
    <xf numFmtId="0" fontId="9" fillId="0" borderId="91" xfId="9" applyFill="1" applyBorder="1">
      <alignment vertical="center"/>
    </xf>
    <xf numFmtId="0" fontId="15" fillId="0" borderId="2" xfId="9" applyFont="1" applyFill="1" applyBorder="1" applyAlignment="1">
      <alignment horizontal="center" vertical="center"/>
    </xf>
    <xf numFmtId="0" fontId="9" fillId="0" borderId="11" xfId="9" applyFill="1" applyBorder="1" applyAlignment="1">
      <alignment vertical="center" shrinkToFit="1"/>
    </xf>
    <xf numFmtId="0" fontId="85" fillId="0" borderId="0" xfId="15">
      <alignment vertical="center"/>
    </xf>
    <xf numFmtId="0" fontId="94" fillId="0" borderId="0" xfId="15" applyFont="1" applyProtection="1">
      <alignment vertical="center"/>
    </xf>
    <xf numFmtId="215" fontId="9" fillId="0" borderId="0" xfId="9" applyNumberFormat="1" applyFill="1" applyAlignment="1">
      <alignment horizontal="center" vertical="center" wrapText="1"/>
    </xf>
    <xf numFmtId="0" fontId="15" fillId="0" borderId="116" xfId="9" applyFont="1" applyFill="1" applyBorder="1" applyAlignment="1">
      <alignment horizontal="right" vertical="top"/>
    </xf>
    <xf numFmtId="0" fontId="9" fillId="0" borderId="2" xfId="9" applyFill="1" applyBorder="1" applyAlignment="1">
      <alignment horizontal="center" vertical="center" shrinkToFit="1"/>
    </xf>
    <xf numFmtId="0" fontId="15" fillId="0" borderId="2" xfId="9" applyFont="1" applyFill="1" applyBorder="1" applyAlignment="1">
      <alignment horizontal="center" vertical="center" shrinkToFit="1"/>
    </xf>
    <xf numFmtId="215" fontId="9" fillId="0" borderId="2" xfId="9" applyNumberFormat="1" applyFill="1" applyBorder="1" applyAlignment="1">
      <alignment horizontal="center" vertical="center" wrapText="1"/>
    </xf>
    <xf numFmtId="185" fontId="15" fillId="0" borderId="2" xfId="9" applyNumberFormat="1" applyFont="1" applyFill="1" applyBorder="1" applyAlignment="1">
      <alignment vertical="top" wrapText="1"/>
    </xf>
    <xf numFmtId="0" fontId="3" fillId="0" borderId="34" xfId="9" applyFont="1" applyFill="1" applyBorder="1">
      <alignment vertical="center"/>
    </xf>
    <xf numFmtId="0" fontId="3" fillId="0" borderId="36" xfId="9" applyFont="1" applyFill="1" applyBorder="1">
      <alignment vertical="center"/>
    </xf>
    <xf numFmtId="0" fontId="44" fillId="0" borderId="0" xfId="9" applyFont="1" applyFill="1" applyAlignment="1">
      <alignment vertical="top" wrapText="1"/>
    </xf>
    <xf numFmtId="176" fontId="15" fillId="0" borderId="25" xfId="3" applyFont="1" applyFill="1" applyBorder="1" applyAlignment="1" applyProtection="1">
      <alignment horizontal="right" vertical="top"/>
    </xf>
    <xf numFmtId="176" fontId="15" fillId="0" borderId="0" xfId="3" applyFont="1" applyFill="1" applyBorder="1" applyAlignment="1" applyProtection="1">
      <alignment vertical="top" wrapText="1"/>
    </xf>
    <xf numFmtId="176" fontId="15" fillId="0" borderId="0" xfId="3" applyFont="1" applyFill="1" applyBorder="1" applyAlignment="1" applyProtection="1">
      <alignment vertical="center"/>
    </xf>
    <xf numFmtId="0" fontId="9" fillId="0" borderId="0" xfId="9" applyFill="1" applyAlignment="1" applyProtection="1">
      <alignment horizontal="center" shrinkToFit="1"/>
      <protection locked="0"/>
    </xf>
    <xf numFmtId="182" fontId="9" fillId="0" borderId="47" xfId="9" applyNumberFormat="1" applyFill="1" applyBorder="1" applyAlignment="1" applyProtection="1">
      <alignment vertical="center" shrinkToFit="1"/>
      <protection locked="0"/>
    </xf>
    <xf numFmtId="182" fontId="9" fillId="0" borderId="93" xfId="9" applyNumberFormat="1" applyFill="1" applyBorder="1" applyAlignment="1" applyProtection="1">
      <alignment vertical="center" shrinkToFit="1"/>
      <protection locked="0"/>
    </xf>
    <xf numFmtId="0" fontId="96" fillId="0" borderId="0" xfId="17" applyFont="1" applyAlignment="1">
      <alignment vertical="center"/>
    </xf>
    <xf numFmtId="0" fontId="98" fillId="0" borderId="0" xfId="17" applyFont="1" applyAlignment="1">
      <alignment vertical="center"/>
    </xf>
    <xf numFmtId="0" fontId="99" fillId="0" borderId="0" xfId="17" applyFont="1" applyAlignment="1">
      <alignment horizontal="left" vertical="center"/>
    </xf>
    <xf numFmtId="31" fontId="97" fillId="0" borderId="0" xfId="17" applyNumberFormat="1" applyFont="1" applyAlignment="1">
      <alignment horizontal="right" vertical="center"/>
    </xf>
    <xf numFmtId="0" fontId="100" fillId="0" borderId="0" xfId="17" applyFont="1" applyAlignment="1">
      <alignment horizontal="center" vertical="center"/>
    </xf>
    <xf numFmtId="0" fontId="99" fillId="0" borderId="0" xfId="17" applyFont="1" applyAlignment="1" applyProtection="1">
      <alignment vertical="center"/>
      <protection locked="0"/>
    </xf>
    <xf numFmtId="0" fontId="96" fillId="0" borderId="0" xfId="17" applyFont="1" applyAlignment="1" applyProtection="1">
      <alignment vertical="center"/>
      <protection locked="0"/>
    </xf>
    <xf numFmtId="0" fontId="97" fillId="0" borderId="0" xfId="17" applyFont="1" applyAlignment="1" applyProtection="1">
      <alignment vertical="center"/>
      <protection locked="0"/>
    </xf>
    <xf numFmtId="0" fontId="96" fillId="0" borderId="0" xfId="17" applyFont="1" applyAlignment="1" applyProtection="1">
      <alignment horizontal="left" vertical="center"/>
      <protection locked="0"/>
    </xf>
    <xf numFmtId="0" fontId="101" fillId="0" borderId="0" xfId="17" applyFont="1" applyAlignment="1" applyProtection="1">
      <alignment horizontal="left" vertical="center"/>
      <protection locked="0"/>
    </xf>
    <xf numFmtId="0" fontId="102" fillId="0" borderId="0" xfId="17" applyFont="1" applyAlignment="1">
      <alignment horizontal="center" vertical="center"/>
    </xf>
    <xf numFmtId="0" fontId="96" fillId="0" borderId="0" xfId="17" applyFont="1" applyAlignment="1">
      <alignment horizontal="left" vertical="center"/>
    </xf>
    <xf numFmtId="0" fontId="103" fillId="0" borderId="0" xfId="17" applyFont="1" applyAlignment="1">
      <alignment vertical="center"/>
    </xf>
    <xf numFmtId="0" fontId="103" fillId="0" borderId="0" xfId="17" applyFont="1" applyAlignment="1" applyProtection="1">
      <alignment vertical="center"/>
      <protection locked="0"/>
    </xf>
    <xf numFmtId="0" fontId="104" fillId="0" borderId="0" xfId="17" applyFont="1" applyAlignment="1">
      <alignment vertical="center"/>
    </xf>
    <xf numFmtId="0" fontId="105" fillId="0" borderId="0" xfId="17" applyFont="1" applyAlignment="1">
      <alignment horizontal="center" vertical="center"/>
    </xf>
    <xf numFmtId="0" fontId="99" fillId="0" borderId="0" xfId="17" applyFont="1" applyAlignment="1">
      <alignment vertical="center"/>
    </xf>
    <xf numFmtId="0" fontId="106" fillId="0" borderId="0" xfId="17" applyFont="1" applyAlignment="1" applyProtection="1">
      <alignment horizontal="center" vertical="center"/>
      <protection locked="0"/>
    </xf>
    <xf numFmtId="0" fontId="101" fillId="0" borderId="0" xfId="17" applyFont="1" applyAlignment="1" applyProtection="1">
      <alignment vertical="center"/>
      <protection locked="0"/>
    </xf>
    <xf numFmtId="0" fontId="107" fillId="0" borderId="0" xfId="17" applyFont="1" applyAlignment="1">
      <alignment horizontal="center" vertical="center"/>
    </xf>
    <xf numFmtId="0" fontId="101" fillId="0" borderId="0" xfId="17" applyFont="1" applyAlignment="1" applyProtection="1">
      <alignment horizontal="left" vertical="center" wrapText="1"/>
      <protection locked="0"/>
    </xf>
    <xf numFmtId="0" fontId="104" fillId="0" borderId="0" xfId="17" applyFont="1" applyAlignment="1">
      <alignment vertical="center" wrapText="1"/>
    </xf>
    <xf numFmtId="0" fontId="97" fillId="0" borderId="0" xfId="17" applyFont="1" applyAlignment="1">
      <alignment horizontal="left" vertical="center" wrapText="1"/>
    </xf>
    <xf numFmtId="0" fontId="104" fillId="0" borderId="0" xfId="17" applyFont="1" applyAlignment="1">
      <alignment horizontal="left" vertical="center" wrapText="1"/>
    </xf>
    <xf numFmtId="0" fontId="97" fillId="0" borderId="0" xfId="17" applyFont="1" applyAlignment="1">
      <alignment vertical="center"/>
    </xf>
    <xf numFmtId="0" fontId="101" fillId="0" borderId="0" xfId="17" applyFont="1" applyAlignment="1">
      <alignment horizontal="right" vertical="center"/>
    </xf>
    <xf numFmtId="0" fontId="97" fillId="0" borderId="0" xfId="17" applyFont="1" applyAlignment="1">
      <alignment horizontal="right" vertical="center"/>
    </xf>
    <xf numFmtId="0" fontId="108" fillId="0" borderId="0" xfId="17" applyFont="1" applyAlignment="1">
      <alignment vertical="center"/>
    </xf>
    <xf numFmtId="0" fontId="101" fillId="0" borderId="0" xfId="17" applyFont="1" applyAlignment="1">
      <alignment vertical="center"/>
    </xf>
    <xf numFmtId="0" fontId="99" fillId="0" borderId="0" xfId="17" applyFont="1" applyAlignment="1" applyProtection="1">
      <alignment horizontal="left" vertical="center"/>
      <protection locked="0"/>
    </xf>
    <xf numFmtId="0" fontId="99" fillId="0" borderId="0" xfId="17" applyFont="1" applyAlignment="1" applyProtection="1">
      <alignment horizontal="right" vertical="center"/>
      <protection locked="0"/>
    </xf>
    <xf numFmtId="0" fontId="97" fillId="0" borderId="0" xfId="17" applyFont="1" applyAlignment="1" applyProtection="1">
      <alignment horizontal="center" vertical="center"/>
      <protection locked="0"/>
    </xf>
    <xf numFmtId="0" fontId="109" fillId="0" borderId="0" xfId="17" applyFont="1" applyAlignment="1">
      <alignment vertical="center"/>
    </xf>
    <xf numFmtId="0" fontId="110" fillId="0" borderId="0" xfId="17" applyFont="1" applyAlignment="1">
      <alignment vertical="center"/>
    </xf>
    <xf numFmtId="0" fontId="96" fillId="0" borderId="0" xfId="17" applyFont="1" applyAlignment="1" applyProtection="1">
      <alignment horizontal="right" vertical="center"/>
      <protection locked="0"/>
    </xf>
    <xf numFmtId="0" fontId="3" fillId="0" borderId="0" xfId="0" applyFont="1">
      <alignment vertical="center"/>
    </xf>
    <xf numFmtId="0" fontId="5" fillId="0" borderId="0" xfId="0" applyFont="1" applyAlignment="1">
      <alignment horizontal="center" vertical="center"/>
    </xf>
    <xf numFmtId="0" fontId="5" fillId="0" borderId="0" xfId="0" applyFont="1">
      <alignment vertical="center"/>
    </xf>
    <xf numFmtId="0" fontId="8" fillId="0" borderId="34" xfId="0" applyFont="1" applyBorder="1" applyAlignment="1">
      <alignment horizontal="center" vertical="center"/>
    </xf>
    <xf numFmtId="0" fontId="13" fillId="0" borderId="67" xfId="0" applyFont="1" applyBorder="1" applyAlignment="1">
      <alignment horizontal="center" vertical="center" wrapText="1"/>
    </xf>
    <xf numFmtId="0" fontId="24" fillId="0" borderId="67" xfId="0" applyFont="1" applyBorder="1" applyAlignment="1">
      <alignment horizontal="left" vertical="center" wrapText="1" shrinkToFit="1"/>
    </xf>
    <xf numFmtId="0" fontId="8" fillId="0" borderId="67" xfId="0" applyFont="1" applyBorder="1" applyAlignment="1">
      <alignment horizontal="left" vertical="center" shrinkToFit="1"/>
    </xf>
    <xf numFmtId="0" fontId="7" fillId="0" borderId="21" xfId="0" applyFont="1" applyBorder="1" applyAlignment="1">
      <alignment horizontal="distributed" vertical="center" indent="1"/>
    </xf>
    <xf numFmtId="0" fontId="6" fillId="0" borderId="21" xfId="0" applyFont="1" applyBorder="1">
      <alignment vertical="center"/>
    </xf>
    <xf numFmtId="0" fontId="78" fillId="0" borderId="0" xfId="0" applyFont="1">
      <alignment vertical="center"/>
    </xf>
    <xf numFmtId="0" fontId="8" fillId="0" borderId="33" xfId="0" applyFont="1" applyBorder="1">
      <alignment vertical="center"/>
    </xf>
    <xf numFmtId="0" fontId="7" fillId="0" borderId="34" xfId="0" applyFont="1" applyBorder="1">
      <alignment vertical="center"/>
    </xf>
    <xf numFmtId="0" fontId="8" fillId="0" borderId="36" xfId="0" applyFont="1" applyBorder="1">
      <alignment vertical="center"/>
    </xf>
    <xf numFmtId="0" fontId="8" fillId="0" borderId="37" xfId="0" applyFont="1" applyBorder="1" applyAlignment="1">
      <alignment horizontal="distributed" vertical="center"/>
    </xf>
    <xf numFmtId="0" fontId="6" fillId="0" borderId="31" xfId="0" applyFont="1" applyBorder="1">
      <alignment vertical="center"/>
    </xf>
    <xf numFmtId="0" fontId="8" fillId="0" borderId="31" xfId="0" applyFont="1" applyBorder="1" applyAlignment="1">
      <alignment horizontal="center" vertical="center"/>
    </xf>
    <xf numFmtId="0" fontId="8" fillId="0" borderId="38" xfId="0" applyFont="1" applyBorder="1">
      <alignment vertical="center"/>
    </xf>
    <xf numFmtId="0" fontId="8" fillId="0" borderId="39" xfId="0" applyFont="1" applyBorder="1" applyAlignment="1">
      <alignment horizontal="distributed" vertical="center"/>
    </xf>
    <xf numFmtId="0" fontId="6" fillId="0" borderId="40" xfId="0" applyFont="1" applyBorder="1">
      <alignment vertical="center"/>
    </xf>
    <xf numFmtId="0" fontId="8" fillId="0" borderId="40" xfId="0" applyFont="1" applyBorder="1" applyAlignment="1">
      <alignment horizontal="center" vertical="center"/>
    </xf>
    <xf numFmtId="0" fontId="8" fillId="0" borderId="42" xfId="0" applyFont="1" applyBorder="1">
      <alignment vertical="center"/>
    </xf>
    <xf numFmtId="0" fontId="8" fillId="0" borderId="0" xfId="0" applyFont="1" applyAlignment="1">
      <alignment horizontal="distributed" vertical="center"/>
    </xf>
    <xf numFmtId="0" fontId="0" fillId="0" borderId="0" xfId="0" applyAlignment="1">
      <alignment horizontal="center" vertical="center"/>
    </xf>
    <xf numFmtId="0" fontId="24" fillId="0" borderId="21" xfId="0" applyFont="1" applyBorder="1" applyAlignment="1">
      <alignment horizontal="center" vertical="center" textRotation="255"/>
    </xf>
    <xf numFmtId="0" fontId="8" fillId="0" borderId="21" xfId="0" applyFont="1" applyBorder="1" applyAlignment="1">
      <alignment horizontal="distributed" vertical="center"/>
    </xf>
    <xf numFmtId="0" fontId="24" fillId="0" borderId="21" xfId="0" applyFont="1" applyBorder="1" applyAlignment="1">
      <alignment horizontal="center" vertical="center"/>
    </xf>
    <xf numFmtId="0" fontId="8" fillId="0" borderId="21" xfId="0" applyFont="1" applyBorder="1"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shrinkToFit="1"/>
    </xf>
    <xf numFmtId="0" fontId="8" fillId="0" borderId="21" xfId="0" applyFont="1" applyBorder="1" applyAlignment="1">
      <alignment horizontal="center" vertical="center" shrinkToFit="1"/>
    </xf>
    <xf numFmtId="0" fontId="24" fillId="0" borderId="0" xfId="0" applyFont="1" applyAlignment="1">
      <alignment horizontal="center" vertical="center" textRotation="255"/>
    </xf>
    <xf numFmtId="0" fontId="24" fillId="0" borderId="0" xfId="0" applyFont="1" applyAlignment="1">
      <alignment horizontal="center" vertical="center"/>
    </xf>
    <xf numFmtId="0" fontId="0" fillId="0" borderId="0" xfId="0" applyAlignment="1">
      <alignment horizontal="center" vertical="center" shrinkToFit="1"/>
    </xf>
    <xf numFmtId="0" fontId="8" fillId="0" borderId="0" xfId="0" applyFont="1" applyAlignment="1">
      <alignment horizontal="center" vertical="center" shrinkToFit="1"/>
    </xf>
    <xf numFmtId="0" fontId="8" fillId="0" borderId="0" xfId="0" applyFont="1" applyAlignment="1">
      <alignment horizontal="right" vertical="top"/>
    </xf>
    <xf numFmtId="0" fontId="15" fillId="0" borderId="0" xfId="8" applyFont="1" applyAlignment="1">
      <alignment vertical="top" wrapText="1"/>
    </xf>
    <xf numFmtId="182" fontId="9" fillId="0" borderId="0" xfId="9" applyNumberFormat="1" applyFill="1" applyAlignment="1">
      <alignment horizontal="center" vertical="center" wrapText="1" shrinkToFit="1"/>
    </xf>
    <xf numFmtId="0" fontId="9" fillId="0" borderId="1" xfId="9" quotePrefix="1" applyFill="1" applyBorder="1" applyAlignment="1">
      <alignment horizontal="right" vertical="center"/>
    </xf>
    <xf numFmtId="0" fontId="9" fillId="0" borderId="31" xfId="9" applyBorder="1" applyAlignment="1">
      <alignment horizontal="center" vertical="center"/>
    </xf>
    <xf numFmtId="0" fontId="9" fillId="0" borderId="32" xfId="9" applyBorder="1" applyAlignment="1">
      <alignment horizontal="center" vertical="center"/>
    </xf>
    <xf numFmtId="0" fontId="15" fillId="0" borderId="12" xfId="9" applyFont="1" applyFill="1" applyBorder="1" applyAlignment="1">
      <alignment horizontal="left" vertical="top" wrapText="1"/>
    </xf>
    <xf numFmtId="0" fontId="15" fillId="0" borderId="13" xfId="0" applyFont="1" applyBorder="1" applyAlignment="1">
      <alignment horizontal="center" vertical="center" wrapText="1"/>
    </xf>
    <xf numFmtId="0" fontId="9" fillId="0" borderId="0" xfId="6" applyFill="1" applyAlignment="1">
      <alignment horizontal="left" vertical="center"/>
    </xf>
    <xf numFmtId="0" fontId="27" fillId="0" borderId="1" xfId="9" applyFont="1" applyFill="1" applyBorder="1" applyAlignment="1">
      <alignment horizontal="right" vertical="center"/>
    </xf>
    <xf numFmtId="0" fontId="15" fillId="0" borderId="28" xfId="9" applyFont="1" applyFill="1" applyBorder="1" applyAlignment="1">
      <alignment horizontal="left" vertical="top" wrapText="1"/>
    </xf>
    <xf numFmtId="0" fontId="15" fillId="0" borderId="13" xfId="9" applyFont="1" applyFill="1" applyBorder="1" applyAlignment="1">
      <alignment vertical="top" wrapText="1"/>
    </xf>
    <xf numFmtId="182" fontId="9" fillId="0" borderId="8" xfId="9" applyNumberFormat="1" applyFill="1" applyBorder="1" applyAlignment="1">
      <alignment horizontal="center" vertical="center"/>
    </xf>
    <xf numFmtId="186" fontId="9" fillId="0" borderId="7" xfId="9" applyNumberFormat="1" applyFill="1" applyBorder="1" applyAlignment="1">
      <alignment horizontal="center" vertical="center"/>
    </xf>
    <xf numFmtId="186" fontId="9" fillId="0" borderId="0" xfId="9" applyNumberFormat="1" applyFill="1" applyAlignment="1">
      <alignment horizontal="center" vertical="center"/>
    </xf>
    <xf numFmtId="0" fontId="15" fillId="0" borderId="25" xfId="0" applyFont="1" applyBorder="1" applyAlignment="1">
      <alignment horizontal="right" vertical="top" shrinkToFit="1"/>
    </xf>
    <xf numFmtId="0" fontId="3" fillId="0" borderId="0" xfId="9" applyFont="1" applyFill="1" applyAlignment="1">
      <alignment horizontal="right" vertical="center"/>
    </xf>
    <xf numFmtId="0" fontId="83" fillId="0" borderId="0" xfId="9" applyFont="1" applyAlignment="1">
      <alignment horizontal="left" vertical="center"/>
    </xf>
    <xf numFmtId="0" fontId="83" fillId="0" borderId="1" xfId="9" applyFont="1" applyBorder="1" applyAlignment="1">
      <alignment horizontal="left" vertical="center"/>
    </xf>
    <xf numFmtId="0" fontId="83" fillId="0" borderId="2" xfId="9" applyFont="1" applyFill="1" applyBorder="1">
      <alignment vertical="center"/>
    </xf>
    <xf numFmtId="179" fontId="9" fillId="0" borderId="18" xfId="9" applyNumberFormat="1" applyBorder="1" applyAlignment="1">
      <alignment horizontal="center" vertical="center"/>
    </xf>
    <xf numFmtId="179" fontId="9" fillId="0" borderId="293" xfId="9" applyNumberFormat="1" applyBorder="1" applyAlignment="1">
      <alignment horizontal="center" vertical="center"/>
    </xf>
    <xf numFmtId="187" fontId="9" fillId="0" borderId="7" xfId="9" applyNumberFormat="1" applyBorder="1" applyAlignment="1">
      <alignment horizontal="center" vertical="center"/>
    </xf>
    <xf numFmtId="187" fontId="9" fillId="0" borderId="55" xfId="9" applyNumberFormat="1" applyBorder="1" applyAlignment="1">
      <alignment horizontal="center" vertical="center"/>
    </xf>
    <xf numFmtId="0" fontId="15" fillId="0" borderId="46" xfId="9" applyFont="1" applyBorder="1" applyAlignment="1">
      <alignment horizontal="left" vertical="center"/>
    </xf>
    <xf numFmtId="0" fontId="9" fillId="0" borderId="44" xfId="9" applyBorder="1" applyAlignment="1">
      <alignment horizontal="center" vertical="center"/>
    </xf>
    <xf numFmtId="0" fontId="9" fillId="0" borderId="93" xfId="9" applyBorder="1" applyAlignment="1">
      <alignment horizontal="left" vertical="center"/>
    </xf>
    <xf numFmtId="0" fontId="15" fillId="0" borderId="18" xfId="9" applyFont="1" applyBorder="1">
      <alignment vertical="center"/>
    </xf>
    <xf numFmtId="0" fontId="9" fillId="0" borderId="46" xfId="9" applyBorder="1" applyAlignment="1">
      <alignment horizontal="left" vertical="center"/>
    </xf>
    <xf numFmtId="0" fontId="9" fillId="0" borderId="91" xfId="9" applyBorder="1" applyAlignment="1">
      <alignment horizontal="left" vertical="center"/>
    </xf>
    <xf numFmtId="0" fontId="15" fillId="0" borderId="78" xfId="9" applyFont="1" applyBorder="1" applyAlignment="1">
      <alignment vertical="center" shrinkToFit="1"/>
    </xf>
    <xf numFmtId="0" fontId="9" fillId="0" borderId="8" xfId="9" applyBorder="1" applyAlignment="1">
      <alignment horizontal="left" vertical="center"/>
    </xf>
    <xf numFmtId="179" fontId="9" fillId="0" borderId="57" xfId="9" applyNumberFormat="1" applyBorder="1" applyAlignment="1">
      <alignment horizontal="right" vertical="center"/>
    </xf>
    <xf numFmtId="0" fontId="9" fillId="0" borderId="44" xfId="9" applyBorder="1">
      <alignment vertical="center"/>
    </xf>
    <xf numFmtId="0" fontId="9" fillId="0" borderId="44" xfId="9" applyBorder="1" applyAlignment="1">
      <alignment horizontal="left" vertical="center"/>
    </xf>
    <xf numFmtId="0" fontId="15" fillId="0" borderId="32" xfId="9" applyFont="1" applyBorder="1" applyAlignment="1">
      <alignment vertical="center" wrapText="1"/>
    </xf>
    <xf numFmtId="0" fontId="9" fillId="0" borderId="30" xfId="9" applyBorder="1" applyAlignment="1">
      <alignment horizontal="left" vertical="center"/>
    </xf>
    <xf numFmtId="0" fontId="83" fillId="0" borderId="1" xfId="0" applyFont="1" applyBorder="1">
      <alignment vertical="center"/>
    </xf>
    <xf numFmtId="0" fontId="87" fillId="0" borderId="2" xfId="0" applyFont="1" applyBorder="1" applyAlignment="1">
      <alignment vertical="center" wrapText="1"/>
    </xf>
    <xf numFmtId="0" fontId="9" fillId="0" borderId="11" xfId="9" applyBorder="1" applyAlignment="1">
      <alignment horizontal="left" vertical="center"/>
    </xf>
    <xf numFmtId="0" fontId="87" fillId="0" borderId="2" xfId="0" applyFont="1" applyBorder="1" applyAlignment="1">
      <alignment horizontal="left" vertical="center" wrapText="1"/>
    </xf>
    <xf numFmtId="0" fontId="32" fillId="0" borderId="1" xfId="0" applyFont="1" applyBorder="1">
      <alignment vertical="center"/>
    </xf>
    <xf numFmtId="0" fontId="65" fillId="0" borderId="0" xfId="0" applyFont="1" applyAlignment="1">
      <alignment vertical="top" wrapText="1"/>
    </xf>
    <xf numFmtId="0" fontId="32" fillId="0" borderId="2" xfId="0" applyFont="1" applyBorder="1">
      <alignment vertical="center"/>
    </xf>
    <xf numFmtId="0" fontId="15" fillId="0" borderId="0" xfId="0" applyFont="1" applyAlignment="1">
      <alignment horizontal="right" vertical="top" shrinkToFit="1"/>
    </xf>
    <xf numFmtId="0" fontId="32" fillId="0" borderId="13" xfId="0" applyFont="1" applyBorder="1">
      <alignment vertical="center"/>
    </xf>
    <xf numFmtId="0" fontId="15" fillId="0" borderId="2" xfId="0" applyFont="1" applyBorder="1" applyAlignment="1">
      <alignment vertical="top" wrapText="1" shrinkToFit="1"/>
    </xf>
    <xf numFmtId="0" fontId="33" fillId="0" borderId="0" xfId="0" applyFont="1" applyAlignment="1">
      <alignment horizontal="right" vertical="top" shrinkToFit="1"/>
    </xf>
    <xf numFmtId="0" fontId="15" fillId="0" borderId="13" xfId="0" applyFont="1" applyBorder="1" applyAlignment="1">
      <alignment vertical="top" wrapText="1" shrinkToFit="1"/>
    </xf>
    <xf numFmtId="0" fontId="32" fillId="0" borderId="25" xfId="0" applyFont="1" applyBorder="1">
      <alignment vertical="center"/>
    </xf>
    <xf numFmtId="0" fontId="15" fillId="0" borderId="0" xfId="0" applyFont="1" applyAlignment="1">
      <alignment vertical="top" wrapText="1" shrinkToFit="1"/>
    </xf>
    <xf numFmtId="0" fontId="15" fillId="0" borderId="2" xfId="0" applyFont="1" applyBorder="1" applyAlignment="1">
      <alignment horizontal="center" vertical="center" wrapText="1"/>
    </xf>
    <xf numFmtId="0" fontId="14" fillId="0" borderId="0" xfId="9" applyFont="1" applyFill="1" applyAlignment="1">
      <alignment horizontal="right" vertical="center"/>
    </xf>
    <xf numFmtId="0" fontId="15" fillId="0" borderId="2" xfId="0" applyFont="1" applyBorder="1" applyAlignment="1">
      <alignment horizontal="left" vertical="top" wrapText="1" shrinkToFit="1"/>
    </xf>
    <xf numFmtId="0" fontId="9" fillId="0" borderId="25" xfId="9" applyFill="1" applyBorder="1" applyAlignment="1">
      <alignment horizontal="left" vertical="center" wrapText="1"/>
    </xf>
    <xf numFmtId="0" fontId="15" fillId="0" borderId="2" xfId="0" applyFont="1" applyBorder="1" applyAlignment="1">
      <alignment vertical="top"/>
    </xf>
    <xf numFmtId="0" fontId="24" fillId="0" borderId="25" xfId="9" applyFont="1" applyFill="1" applyBorder="1">
      <alignment vertical="center"/>
    </xf>
    <xf numFmtId="0" fontId="15" fillId="0" borderId="5" xfId="0" applyFont="1" applyBorder="1" applyAlignment="1">
      <alignment horizontal="left" vertical="top" wrapText="1"/>
    </xf>
    <xf numFmtId="0" fontId="8" fillId="12" borderId="11" xfId="18" applyFont="1" applyFill="1" applyBorder="1" applyAlignment="1" applyProtection="1">
      <alignment horizontal="center" vertical="center" shrinkToFit="1"/>
      <protection locked="0"/>
    </xf>
    <xf numFmtId="0" fontId="9" fillId="0" borderId="13" xfId="9" applyFill="1" applyBorder="1" applyAlignment="1">
      <alignment horizontal="right" vertical="center"/>
    </xf>
    <xf numFmtId="181" fontId="91" fillId="5" borderId="51" xfId="9" applyNumberFormat="1" applyFont="1" applyFill="1" applyBorder="1" applyAlignment="1">
      <alignment horizontal="center" vertical="center" shrinkToFit="1"/>
    </xf>
    <xf numFmtId="181" fontId="15" fillId="0" borderId="45" xfId="9" applyNumberFormat="1" applyFont="1" applyFill="1" applyBorder="1" applyAlignment="1">
      <alignment horizontal="center" vertical="center" shrinkToFit="1"/>
    </xf>
    <xf numFmtId="181" fontId="15" fillId="0" borderId="44" xfId="9" applyNumberFormat="1" applyFont="1" applyFill="1" applyBorder="1" applyAlignment="1">
      <alignment horizontal="center" vertical="center" shrinkToFit="1"/>
    </xf>
    <xf numFmtId="0" fontId="12" fillId="0" borderId="12" xfId="0" applyFont="1" applyBorder="1">
      <alignment vertical="center"/>
    </xf>
    <xf numFmtId="0" fontId="12" fillId="0" borderId="25" xfId="0" applyFont="1" applyBorder="1">
      <alignment vertical="center"/>
    </xf>
    <xf numFmtId="0" fontId="12" fillId="0" borderId="0" xfId="0" applyFont="1">
      <alignment vertical="center"/>
    </xf>
    <xf numFmtId="0" fontId="9" fillId="0" borderId="2" xfId="9" applyFill="1" applyBorder="1" applyAlignment="1">
      <alignment horizontal="right" vertical="center"/>
    </xf>
    <xf numFmtId="0" fontId="0" fillId="0" borderId="0" xfId="0" applyAlignment="1">
      <alignment vertical="top" wrapText="1"/>
    </xf>
    <xf numFmtId="0" fontId="9" fillId="0" borderId="1" xfId="0" applyFont="1" applyBorder="1">
      <alignment vertical="center"/>
    </xf>
    <xf numFmtId="0" fontId="9" fillId="0" borderId="13" xfId="9" applyFill="1" applyBorder="1" applyAlignment="1">
      <alignment wrapText="1"/>
    </xf>
    <xf numFmtId="0" fontId="9" fillId="0" borderId="1" xfId="6" quotePrefix="1" applyFill="1" applyBorder="1" applyAlignment="1">
      <alignment vertical="top" wrapText="1"/>
    </xf>
    <xf numFmtId="0" fontId="15" fillId="0" borderId="0" xfId="6" applyFont="1" applyFill="1" applyAlignment="1">
      <alignment vertical="top" wrapText="1"/>
    </xf>
    <xf numFmtId="0" fontId="15" fillId="0" borderId="25" xfId="9" applyFont="1" applyBorder="1" applyAlignment="1">
      <alignment horizontal="center" vertical="center"/>
    </xf>
    <xf numFmtId="0" fontId="15" fillId="2" borderId="25" xfId="9" applyFont="1" applyFill="1" applyBorder="1" applyAlignment="1">
      <alignment horizontal="center" vertical="center"/>
    </xf>
    <xf numFmtId="0" fontId="9" fillId="0" borderId="1" xfId="6" quotePrefix="1" applyFill="1" applyBorder="1">
      <alignment vertical="center"/>
    </xf>
    <xf numFmtId="3" fontId="9" fillId="0" borderId="0" xfId="9" applyNumberFormat="1" applyFill="1" applyAlignment="1">
      <alignment horizontal="center" vertical="center"/>
    </xf>
    <xf numFmtId="0" fontId="24" fillId="0" borderId="0" xfId="9" applyFont="1">
      <alignment vertical="center"/>
    </xf>
    <xf numFmtId="0" fontId="9" fillId="0" borderId="0" xfId="9" applyAlignment="1">
      <alignment vertical="center" wrapText="1"/>
    </xf>
    <xf numFmtId="0" fontId="67" fillId="0" borderId="0" xfId="9" applyFont="1" applyAlignment="1">
      <alignment horizontal="left" vertical="top"/>
    </xf>
    <xf numFmtId="0" fontId="9" fillId="0" borderId="25" xfId="9" applyBorder="1" applyAlignment="1">
      <alignment horizontal="center" vertical="center"/>
    </xf>
    <xf numFmtId="0" fontId="15" fillId="0" borderId="13" xfId="9" applyFont="1" applyFill="1" applyBorder="1" applyAlignment="1">
      <alignment horizontal="left" vertical="center"/>
    </xf>
    <xf numFmtId="201" fontId="28" fillId="0" borderId="12" xfId="0" applyNumberFormat="1" applyFont="1" applyBorder="1" applyAlignment="1">
      <alignment horizontal="right" vertical="center"/>
    </xf>
    <xf numFmtId="0" fontId="15" fillId="0" borderId="28" xfId="9" applyFont="1" applyFill="1" applyBorder="1" applyAlignment="1">
      <alignment vertical="center" wrapText="1"/>
    </xf>
    <xf numFmtId="201" fontId="15" fillId="0" borderId="3" xfId="0" applyNumberFormat="1" applyFont="1" applyBorder="1" applyAlignment="1">
      <alignment horizontal="left" vertical="center"/>
    </xf>
    <xf numFmtId="0" fontId="24" fillId="0" borderId="27" xfId="9" applyFont="1" applyFill="1" applyBorder="1" applyAlignment="1">
      <alignment vertical="center" wrapText="1"/>
    </xf>
    <xf numFmtId="0" fontId="24" fillId="0" borderId="3" xfId="9" applyFont="1" applyFill="1" applyBorder="1" applyAlignment="1">
      <alignment vertical="center" wrapText="1"/>
    </xf>
    <xf numFmtId="0" fontId="24" fillId="0" borderId="5" xfId="9" applyFont="1" applyFill="1" applyBorder="1" applyAlignment="1">
      <alignment horizontal="left" vertical="center"/>
    </xf>
    <xf numFmtId="0" fontId="28" fillId="0" borderId="25" xfId="9" applyFont="1" applyFill="1" applyBorder="1" applyAlignment="1">
      <alignment horizontal="center" vertical="center"/>
    </xf>
    <xf numFmtId="0" fontId="28" fillId="0" borderId="0" xfId="9" applyFont="1" applyFill="1" applyAlignment="1">
      <alignment horizontal="center" vertical="center"/>
    </xf>
    <xf numFmtId="0" fontId="14" fillId="0" borderId="0" xfId="9" applyFont="1" applyFill="1">
      <alignment vertical="center"/>
    </xf>
    <xf numFmtId="0" fontId="9" fillId="0" borderId="11" xfId="9" applyFill="1" applyBorder="1" applyAlignment="1">
      <alignment vertical="center" wrapText="1"/>
    </xf>
    <xf numFmtId="0" fontId="14" fillId="0" borderId="0" xfId="9" applyFont="1" applyFill="1" applyAlignment="1">
      <alignment horizontal="center" vertical="center"/>
    </xf>
    <xf numFmtId="176" fontId="15" fillId="0" borderId="25" xfId="3" applyFont="1" applyFill="1" applyBorder="1" applyAlignment="1" applyProtection="1">
      <alignment vertical="center"/>
    </xf>
    <xf numFmtId="0" fontId="9" fillId="0" borderId="0" xfId="9" applyFill="1" applyAlignment="1">
      <alignment shrinkToFit="1"/>
    </xf>
    <xf numFmtId="176" fontId="9" fillId="0" borderId="0" xfId="3" applyFont="1" applyFill="1" applyBorder="1" applyAlignment="1" applyProtection="1">
      <alignment vertical="center"/>
    </xf>
    <xf numFmtId="0" fontId="9" fillId="0" borderId="16" xfId="9" applyFill="1" applyBorder="1" applyAlignment="1">
      <alignment horizontal="left" vertical="center"/>
    </xf>
    <xf numFmtId="0" fontId="15" fillId="0" borderId="28" xfId="9" applyFont="1" applyFill="1" applyBorder="1" applyAlignment="1">
      <alignment horizontal="left" vertical="center"/>
    </xf>
    <xf numFmtId="0" fontId="28" fillId="0" borderId="2" xfId="9" applyFont="1" applyFill="1" applyBorder="1" applyAlignment="1">
      <alignment horizontal="center" vertical="center"/>
    </xf>
    <xf numFmtId="0" fontId="15" fillId="0" borderId="13" xfId="9" applyFont="1" applyFill="1" applyBorder="1">
      <alignment vertical="center"/>
    </xf>
    <xf numFmtId="176" fontId="15" fillId="0" borderId="13" xfId="3" applyFont="1" applyFill="1" applyBorder="1" applyAlignment="1" applyProtection="1">
      <alignment vertical="center"/>
    </xf>
    <xf numFmtId="0" fontId="2" fillId="0" borderId="25" xfId="0" applyFont="1" applyBorder="1" applyAlignment="1">
      <alignment vertical="top"/>
    </xf>
    <xf numFmtId="0" fontId="9" fillId="0" borderId="9" xfId="9" applyFill="1" applyBorder="1" applyAlignment="1">
      <alignment horizontal="distributed" vertical="center" shrinkToFit="1"/>
    </xf>
    <xf numFmtId="0" fontId="9" fillId="0" borderId="10" xfId="9" applyFill="1" applyBorder="1" applyAlignment="1">
      <alignment horizontal="distributed" vertical="center" shrinkToFit="1"/>
    </xf>
    <xf numFmtId="0" fontId="20" fillId="0" borderId="2" xfId="11" applyFont="1" applyBorder="1">
      <alignment vertical="center"/>
    </xf>
    <xf numFmtId="0" fontId="30" fillId="0" borderId="2" xfId="0" applyFont="1" applyBorder="1">
      <alignment vertical="center"/>
    </xf>
    <xf numFmtId="0" fontId="15" fillId="0" borderId="29" xfId="9" applyFont="1" applyFill="1" applyBorder="1" applyAlignment="1">
      <alignment horizontal="left" vertical="center"/>
    </xf>
    <xf numFmtId="0" fontId="31" fillId="0" borderId="34" xfId="9" applyFont="1" applyFill="1" applyBorder="1">
      <alignment vertical="center"/>
    </xf>
    <xf numFmtId="0" fontId="31" fillId="0" borderId="0" xfId="9" applyFont="1" applyFill="1" applyAlignment="1">
      <alignment horizontal="center" vertical="center"/>
    </xf>
    <xf numFmtId="0" fontId="31" fillId="0" borderId="25" xfId="9" applyFont="1" applyFill="1" applyBorder="1" applyAlignment="1">
      <alignment horizontal="center" vertical="center"/>
    </xf>
    <xf numFmtId="0" fontId="31" fillId="0" borderId="20" xfId="9" applyFont="1" applyFill="1" applyBorder="1" applyAlignment="1">
      <alignment horizontal="center" vertical="center"/>
    </xf>
    <xf numFmtId="0" fontId="44" fillId="0" borderId="25" xfId="9" applyFont="1" applyFill="1" applyBorder="1">
      <alignment vertical="center"/>
    </xf>
    <xf numFmtId="0" fontId="45" fillId="0" borderId="25" xfId="9" applyFont="1" applyFill="1" applyBorder="1">
      <alignment vertical="center"/>
    </xf>
    <xf numFmtId="49" fontId="9" fillId="0" borderId="1" xfId="9" applyNumberFormat="1" applyFill="1" applyBorder="1">
      <alignment vertical="center"/>
    </xf>
    <xf numFmtId="0" fontId="44" fillId="0" borderId="25" xfId="9" applyFont="1" applyFill="1" applyBorder="1" applyAlignment="1">
      <alignment horizontal="right" vertical="center"/>
    </xf>
    <xf numFmtId="0" fontId="9" fillId="0" borderId="0" xfId="9" applyFill="1" applyAlignment="1">
      <alignment horizontal="center" vertical="top"/>
    </xf>
    <xf numFmtId="176" fontId="44" fillId="0" borderId="0" xfId="3" applyFont="1" applyFill="1" applyBorder="1" applyAlignment="1" applyProtection="1">
      <alignment vertical="top" wrapText="1"/>
    </xf>
    <xf numFmtId="176" fontId="15" fillId="0" borderId="25" xfId="3" applyFont="1" applyFill="1" applyBorder="1" applyAlignment="1" applyProtection="1">
      <alignment horizontal="right" vertical="center"/>
    </xf>
    <xf numFmtId="176" fontId="15" fillId="0" borderId="27" xfId="3" applyFont="1" applyFill="1" applyBorder="1" applyAlignment="1" applyProtection="1">
      <alignment vertical="center"/>
    </xf>
    <xf numFmtId="0" fontId="48" fillId="0" borderId="0" xfId="9" applyFont="1" applyFill="1" applyAlignment="1">
      <alignment horizontal="center" vertical="center"/>
    </xf>
    <xf numFmtId="49" fontId="48" fillId="0" borderId="0" xfId="0" applyNumberFormat="1" applyFont="1" applyAlignment="1">
      <alignment horizontal="center" vertical="center" shrinkToFit="1"/>
    </xf>
    <xf numFmtId="0" fontId="48" fillId="0" borderId="0" xfId="0" applyFont="1" applyAlignment="1">
      <alignment horizontal="left" vertical="top" wrapText="1"/>
    </xf>
    <xf numFmtId="0" fontId="48" fillId="0" borderId="2" xfId="0" applyFont="1" applyBorder="1" applyAlignment="1">
      <alignment horizontal="left" vertical="top" wrapText="1"/>
    </xf>
    <xf numFmtId="0" fontId="48" fillId="0" borderId="3" xfId="0" applyFont="1" applyBorder="1" applyAlignment="1">
      <alignment horizontal="left" vertical="top" wrapText="1"/>
    </xf>
    <xf numFmtId="0" fontId="48" fillId="0" borderId="5" xfId="0" applyFont="1" applyBorder="1" applyAlignment="1">
      <alignment horizontal="left" vertical="top" wrapText="1"/>
    </xf>
    <xf numFmtId="0" fontId="50" fillId="0" borderId="0" xfId="9" applyFont="1" applyFill="1" applyAlignment="1">
      <alignment horizontal="center" vertical="center"/>
    </xf>
    <xf numFmtId="0" fontId="48" fillId="0" borderId="0" xfId="0" applyFont="1" applyAlignment="1">
      <alignment horizontal="left" vertical="top" wrapText="1" shrinkToFit="1"/>
    </xf>
    <xf numFmtId="0" fontId="48" fillId="0" borderId="2" xfId="0" applyFont="1" applyBorder="1" applyAlignment="1">
      <alignment horizontal="left" vertical="top" wrapText="1" shrinkToFit="1"/>
    </xf>
    <xf numFmtId="4" fontId="50" fillId="3" borderId="11" xfId="9" applyNumberFormat="1" applyFont="1" applyFill="1" applyBorder="1">
      <alignment vertical="center"/>
    </xf>
    <xf numFmtId="0" fontId="50" fillId="3" borderId="32" xfId="9" applyFont="1" applyFill="1" applyBorder="1" applyAlignment="1">
      <alignment horizontal="center" vertical="center"/>
    </xf>
    <xf numFmtId="0" fontId="50" fillId="3" borderId="31" xfId="9" applyFont="1" applyFill="1" applyBorder="1" applyAlignment="1">
      <alignment horizontal="center" vertical="center"/>
    </xf>
    <xf numFmtId="0" fontId="50" fillId="3" borderId="30" xfId="9" applyFont="1" applyFill="1" applyBorder="1" applyAlignment="1">
      <alignment horizontal="center" vertical="center"/>
    </xf>
    <xf numFmtId="0" fontId="60" fillId="0" borderId="12" xfId="0" applyFont="1" applyBorder="1" applyAlignment="1">
      <alignment horizontal="left" vertical="center" wrapText="1"/>
    </xf>
    <xf numFmtId="0" fontId="44" fillId="0" borderId="0" xfId="0" applyFont="1" applyAlignment="1">
      <alignment horizontal="left" vertical="top" wrapText="1" shrinkToFit="1"/>
    </xf>
    <xf numFmtId="0" fontId="44" fillId="0" borderId="2" xfId="0" applyFont="1" applyBorder="1" applyAlignment="1">
      <alignment horizontal="left" vertical="top" wrapText="1" shrinkToFit="1"/>
    </xf>
    <xf numFmtId="189" fontId="50" fillId="0" borderId="32" xfId="9" applyNumberFormat="1" applyFont="1" applyFill="1" applyBorder="1" applyAlignment="1">
      <alignment horizontal="center" vertical="center"/>
    </xf>
    <xf numFmtId="189" fontId="50" fillId="0" borderId="31" xfId="9" applyNumberFormat="1" applyFont="1" applyFill="1" applyBorder="1" applyAlignment="1">
      <alignment horizontal="center" vertical="center"/>
    </xf>
    <xf numFmtId="189" fontId="50" fillId="0" borderId="30" xfId="9" applyNumberFormat="1" applyFont="1" applyFill="1" applyBorder="1" applyAlignment="1">
      <alignment horizontal="center" vertical="center"/>
    </xf>
    <xf numFmtId="205" fontId="50" fillId="3" borderId="32" xfId="9" applyNumberFormat="1" applyFont="1" applyFill="1" applyBorder="1" applyAlignment="1">
      <alignment horizontal="center" vertical="center"/>
    </xf>
    <xf numFmtId="205" fontId="50" fillId="3" borderId="31" xfId="9" applyNumberFormat="1" applyFont="1" applyFill="1" applyBorder="1" applyAlignment="1">
      <alignment horizontal="center" vertical="center"/>
    </xf>
    <xf numFmtId="179" fontId="50" fillId="3" borderId="32" xfId="9" applyNumberFormat="1" applyFont="1" applyFill="1" applyBorder="1" applyAlignment="1">
      <alignment horizontal="right" vertical="center"/>
    </xf>
    <xf numFmtId="179" fontId="50" fillId="3" borderId="30" xfId="9" applyNumberFormat="1" applyFont="1" applyFill="1" applyBorder="1" applyAlignment="1">
      <alignment horizontal="right" vertical="center"/>
    </xf>
    <xf numFmtId="0" fontId="50" fillId="0" borderId="24" xfId="9" applyFont="1" applyFill="1" applyBorder="1" applyAlignment="1">
      <alignment horizontal="center" vertical="center"/>
    </xf>
    <xf numFmtId="0" fontId="50" fillId="0" borderId="9" xfId="9" applyFont="1" applyFill="1" applyBorder="1" applyAlignment="1">
      <alignment horizontal="center" vertical="center"/>
    </xf>
    <xf numFmtId="0" fontId="50" fillId="0" borderId="11" xfId="9" applyFont="1" applyFill="1" applyBorder="1" applyAlignment="1">
      <alignment horizontal="center" vertical="center"/>
    </xf>
    <xf numFmtId="179" fontId="50" fillId="0" borderId="32" xfId="9" applyNumberFormat="1" applyFont="1" applyFill="1" applyBorder="1" applyAlignment="1">
      <alignment horizontal="right" vertical="center"/>
    </xf>
    <xf numFmtId="179" fontId="50" fillId="0" borderId="30" xfId="9" applyNumberFormat="1" applyFont="1" applyFill="1" applyBorder="1" applyAlignment="1">
      <alignment horizontal="right" vertical="center"/>
    </xf>
    <xf numFmtId="0" fontId="48" fillId="0" borderId="32" xfId="9" applyFont="1" applyFill="1" applyBorder="1" applyAlignment="1">
      <alignment horizontal="left" vertical="center" wrapText="1"/>
    </xf>
    <xf numFmtId="0" fontId="48" fillId="0" borderId="31" xfId="9" applyFont="1" applyFill="1" applyBorder="1" applyAlignment="1">
      <alignment horizontal="left" vertical="center" wrapText="1"/>
    </xf>
    <xf numFmtId="182" fontId="50" fillId="3" borderId="11" xfId="9" applyNumberFormat="1" applyFont="1" applyFill="1" applyBorder="1">
      <alignment vertical="center"/>
    </xf>
    <xf numFmtId="188" fontId="50" fillId="0" borderId="45" xfId="9" applyNumberFormat="1" applyFont="1" applyFill="1" applyBorder="1" applyAlignment="1">
      <alignment horizontal="left" vertical="center"/>
    </xf>
    <xf numFmtId="189" fontId="50" fillId="0" borderId="7" xfId="9" applyNumberFormat="1" applyFont="1" applyFill="1" applyBorder="1" applyAlignment="1">
      <alignment horizontal="center" vertical="center"/>
    </xf>
    <xf numFmtId="189" fontId="50" fillId="0" borderId="0" xfId="9" applyNumberFormat="1" applyFont="1" applyFill="1" applyAlignment="1">
      <alignment horizontal="center" vertical="center"/>
    </xf>
    <xf numFmtId="189" fontId="50" fillId="0" borderId="8" xfId="9" applyNumberFormat="1" applyFont="1" applyFill="1" applyBorder="1" applyAlignment="1">
      <alignment horizontal="center" vertical="center"/>
    </xf>
    <xf numFmtId="189" fontId="50" fillId="0" borderId="32" xfId="9" applyNumberFormat="1" applyFont="1" applyFill="1" applyBorder="1" applyAlignment="1">
      <alignment horizontal="center" vertical="center" shrinkToFit="1"/>
    </xf>
    <xf numFmtId="189" fontId="50" fillId="0" borderId="31" xfId="9" applyNumberFormat="1" applyFont="1" applyFill="1" applyBorder="1" applyAlignment="1">
      <alignment horizontal="center" vertical="center" shrinkToFit="1"/>
    </xf>
    <xf numFmtId="182" fontId="50" fillId="3" borderId="31" xfId="9" applyNumberFormat="1" applyFont="1" applyFill="1" applyBorder="1" applyAlignment="1">
      <alignment horizontal="right" vertical="center"/>
    </xf>
    <xf numFmtId="4" fontId="50" fillId="3" borderId="31" xfId="9" applyNumberFormat="1" applyFont="1" applyFill="1" applyBorder="1" applyAlignment="1">
      <alignment horizontal="right" vertical="center"/>
    </xf>
    <xf numFmtId="179" fontId="50" fillId="3" borderId="57" xfId="9" applyNumberFormat="1" applyFont="1" applyFill="1" applyBorder="1" applyAlignment="1">
      <alignment horizontal="right" vertical="center"/>
    </xf>
    <xf numFmtId="179" fontId="50" fillId="3" borderId="93" xfId="9" applyNumberFormat="1" applyFont="1" applyFill="1" applyBorder="1" applyAlignment="1">
      <alignment horizontal="right" vertical="center"/>
    </xf>
    <xf numFmtId="0" fontId="50" fillId="0" borderId="44" xfId="9" applyFont="1" applyFill="1" applyBorder="1" applyAlignment="1">
      <alignment horizontal="left" vertical="center"/>
    </xf>
    <xf numFmtId="0" fontId="50" fillId="0" borderId="44" xfId="9" applyFont="1" applyFill="1" applyBorder="1">
      <alignment vertical="center"/>
    </xf>
    <xf numFmtId="182" fontId="50" fillId="3" borderId="44" xfId="9" applyNumberFormat="1" applyFont="1" applyFill="1" applyBorder="1" applyAlignment="1">
      <alignment horizontal="right" vertical="center"/>
    </xf>
    <xf numFmtId="0" fontId="50" fillId="0" borderId="98" xfId="9" applyFont="1" applyFill="1" applyBorder="1" applyAlignment="1">
      <alignment horizontal="center" vertical="center"/>
    </xf>
    <xf numFmtId="0" fontId="50" fillId="0" borderId="45" xfId="9" applyFont="1" applyFill="1" applyBorder="1" applyAlignment="1">
      <alignment horizontal="center" vertical="center"/>
    </xf>
    <xf numFmtId="0" fontId="50" fillId="0" borderId="92" xfId="9" applyFont="1" applyFill="1" applyBorder="1" applyAlignment="1">
      <alignment horizontal="center" vertical="center"/>
    </xf>
    <xf numFmtId="178" fontId="50" fillId="0" borderId="7" xfId="9" applyNumberFormat="1" applyFont="1" applyFill="1" applyBorder="1" applyAlignment="1">
      <alignment horizontal="center" vertical="center" shrinkToFit="1"/>
    </xf>
    <xf numFmtId="178" fontId="50" fillId="0" borderId="0" xfId="9" applyNumberFormat="1" applyFont="1" applyFill="1" applyAlignment="1">
      <alignment horizontal="center" vertical="center" shrinkToFit="1"/>
    </xf>
    <xf numFmtId="179" fontId="50" fillId="0" borderId="55" xfId="9" applyNumberFormat="1" applyFont="1" applyFill="1" applyBorder="1" applyAlignment="1">
      <alignment horizontal="right" vertical="center"/>
    </xf>
    <xf numFmtId="179" fontId="50" fillId="0" borderId="92" xfId="9" applyNumberFormat="1" applyFont="1" applyFill="1" applyBorder="1" applyAlignment="1">
      <alignment horizontal="right" vertical="center"/>
    </xf>
    <xf numFmtId="182" fontId="50" fillId="0" borderId="45" xfId="9" applyNumberFormat="1" applyFont="1" applyFill="1" applyBorder="1" applyAlignment="1">
      <alignment horizontal="right" vertical="center" shrinkToFit="1"/>
    </xf>
    <xf numFmtId="4" fontId="50" fillId="3" borderId="44" xfId="9" applyNumberFormat="1" applyFont="1" applyFill="1" applyBorder="1" applyAlignment="1">
      <alignment horizontal="right" vertical="center"/>
    </xf>
    <xf numFmtId="0" fontId="50" fillId="0" borderId="57" xfId="9" applyFont="1" applyFill="1" applyBorder="1" applyAlignment="1">
      <alignment horizontal="center" vertical="center"/>
    </xf>
    <xf numFmtId="0" fontId="50" fillId="0" borderId="44" xfId="9" applyFont="1" applyFill="1" applyBorder="1" applyAlignment="1">
      <alignment horizontal="center" vertical="center"/>
    </xf>
    <xf numFmtId="0" fontId="50" fillId="0" borderId="93" xfId="9" applyFont="1" applyFill="1" applyBorder="1" applyAlignment="1">
      <alignment horizontal="center" vertical="center"/>
    </xf>
    <xf numFmtId="0" fontId="50" fillId="0" borderId="99" xfId="9" applyFont="1" applyFill="1" applyBorder="1" applyAlignment="1">
      <alignment horizontal="center" vertical="center" textRotation="255"/>
    </xf>
    <xf numFmtId="0" fontId="50" fillId="0" borderId="100" xfId="9" applyFont="1" applyFill="1" applyBorder="1" applyAlignment="1">
      <alignment horizontal="center" vertical="center" textRotation="255"/>
    </xf>
    <xf numFmtId="0" fontId="50" fillId="0" borderId="102" xfId="9" applyFont="1" applyFill="1" applyBorder="1" applyAlignment="1">
      <alignment horizontal="center" vertical="center"/>
    </xf>
    <xf numFmtId="0" fontId="50" fillId="0" borderId="51" xfId="9" applyFont="1" applyFill="1" applyBorder="1" applyAlignment="1">
      <alignment horizontal="center" vertical="center"/>
    </xf>
    <xf numFmtId="0" fontId="50" fillId="0" borderId="47" xfId="9" applyFont="1" applyFill="1" applyBorder="1" applyAlignment="1">
      <alignment horizontal="center" vertical="center"/>
    </xf>
    <xf numFmtId="178" fontId="50" fillId="0" borderId="78" xfId="9" applyNumberFormat="1" applyFont="1" applyFill="1" applyBorder="1" applyAlignment="1">
      <alignment horizontal="center" vertical="center" shrinkToFit="1"/>
    </xf>
    <xf numFmtId="178" fontId="50" fillId="0" borderId="46" xfId="9" applyNumberFormat="1" applyFont="1" applyFill="1" applyBorder="1" applyAlignment="1">
      <alignment horizontal="center" vertical="center" shrinkToFit="1"/>
    </xf>
    <xf numFmtId="179" fontId="50" fillId="0" borderId="78" xfId="9" applyNumberFormat="1" applyFont="1" applyFill="1" applyBorder="1" applyAlignment="1">
      <alignment horizontal="right" vertical="center"/>
    </xf>
    <xf numFmtId="179" fontId="50" fillId="0" borderId="91" xfId="9" applyNumberFormat="1" applyFont="1" applyFill="1" applyBorder="1" applyAlignment="1">
      <alignment horizontal="right" vertical="center"/>
    </xf>
    <xf numFmtId="0" fontId="48" fillId="0" borderId="18" xfId="9" applyFont="1" applyFill="1" applyBorder="1" applyAlignment="1">
      <alignment horizontal="left" vertical="center" wrapText="1"/>
    </xf>
    <xf numFmtId="0" fontId="48" fillId="0" borderId="12" xfId="9" applyFont="1" applyFill="1" applyBorder="1" applyAlignment="1">
      <alignment horizontal="left" vertical="center" wrapText="1"/>
    </xf>
    <xf numFmtId="0" fontId="48" fillId="0" borderId="7" xfId="9" applyFont="1" applyFill="1" applyBorder="1" applyAlignment="1">
      <alignment horizontal="left" vertical="center" wrapText="1"/>
    </xf>
    <xf numFmtId="0" fontId="48" fillId="0" borderId="0" xfId="9" applyFont="1" applyFill="1" applyAlignment="1">
      <alignment horizontal="left" vertical="center" wrapText="1"/>
    </xf>
    <xf numFmtId="0" fontId="48" fillId="0" borderId="78" xfId="9" applyFont="1" applyFill="1" applyBorder="1" applyAlignment="1">
      <alignment horizontal="left" vertical="center" wrapText="1"/>
    </xf>
    <xf numFmtId="0" fontId="48" fillId="0" borderId="46" xfId="9" applyFont="1" applyFill="1" applyBorder="1" applyAlignment="1">
      <alignment horizontal="left" vertical="center" wrapText="1"/>
    </xf>
    <xf numFmtId="182" fontId="50" fillId="0" borderId="46" xfId="9" applyNumberFormat="1" applyFont="1" applyFill="1" applyBorder="1" applyAlignment="1">
      <alignment horizontal="right" vertical="center" shrinkToFit="1"/>
    </xf>
    <xf numFmtId="188" fontId="50" fillId="0" borderId="46" xfId="9" applyNumberFormat="1" applyFont="1" applyFill="1" applyBorder="1" applyAlignment="1">
      <alignment horizontal="left" vertical="center"/>
    </xf>
    <xf numFmtId="4" fontId="50" fillId="3" borderId="51" xfId="9" applyNumberFormat="1" applyFont="1" applyFill="1" applyBorder="1">
      <alignment vertical="center"/>
    </xf>
    <xf numFmtId="0" fontId="50" fillId="3" borderId="78" xfId="9" applyFont="1" applyFill="1" applyBorder="1" applyAlignment="1">
      <alignment horizontal="center" vertical="center"/>
    </xf>
    <xf numFmtId="0" fontId="50" fillId="3" borderId="46" xfId="9" applyFont="1" applyFill="1" applyBorder="1" applyAlignment="1">
      <alignment horizontal="center" vertical="center"/>
    </xf>
    <xf numFmtId="0" fontId="50" fillId="3" borderId="91" xfId="9" applyFont="1" applyFill="1" applyBorder="1" applyAlignment="1">
      <alignment horizontal="center" vertical="center"/>
    </xf>
    <xf numFmtId="0" fontId="50" fillId="0" borderId="103" xfId="9" applyFont="1" applyFill="1" applyBorder="1" applyAlignment="1">
      <alignment horizontal="center" vertical="center" wrapText="1"/>
    </xf>
    <xf numFmtId="0" fontId="50" fillId="0" borderId="90" xfId="9" applyFont="1" applyFill="1" applyBorder="1" applyAlignment="1">
      <alignment horizontal="center" vertical="center" wrapText="1"/>
    </xf>
    <xf numFmtId="0" fontId="50" fillId="0" borderId="104" xfId="9" applyFont="1" applyFill="1" applyBorder="1" applyAlignment="1">
      <alignment horizontal="center" vertical="center" wrapText="1"/>
    </xf>
    <xf numFmtId="189" fontId="50" fillId="0" borderId="57" xfId="9" applyNumberFormat="1" applyFont="1" applyFill="1" applyBorder="1" applyAlignment="1">
      <alignment horizontal="center" vertical="center"/>
    </xf>
    <xf numFmtId="189" fontId="50" fillId="0" borderId="93" xfId="9" applyNumberFormat="1" applyFont="1" applyFill="1" applyBorder="1" applyAlignment="1">
      <alignment horizontal="center" vertical="center"/>
    </xf>
    <xf numFmtId="0" fontId="50" fillId="3" borderId="44" xfId="9" applyFont="1" applyFill="1" applyBorder="1" applyAlignment="1">
      <alignment horizontal="right" vertical="center"/>
    </xf>
    <xf numFmtId="4" fontId="50" fillId="3" borderId="45" xfId="9" applyNumberFormat="1" applyFont="1" applyFill="1" applyBorder="1" applyAlignment="1">
      <alignment horizontal="right" vertical="center"/>
    </xf>
    <xf numFmtId="0" fontId="50" fillId="3" borderId="55" xfId="9" applyFont="1" applyFill="1" applyBorder="1" applyAlignment="1">
      <alignment horizontal="center" vertical="center"/>
    </xf>
    <xf numFmtId="0" fontId="50" fillId="3" borderId="45" xfId="9" applyFont="1" applyFill="1" applyBorder="1" applyAlignment="1">
      <alignment horizontal="center" vertical="center"/>
    </xf>
    <xf numFmtId="0" fontId="50" fillId="3" borderId="92" xfId="9" applyFont="1" applyFill="1" applyBorder="1" applyAlignment="1">
      <alignment horizontal="center" vertical="center"/>
    </xf>
    <xf numFmtId="178" fontId="50" fillId="0" borderId="55" xfId="9" applyNumberFormat="1" applyFont="1" applyFill="1" applyBorder="1" applyAlignment="1">
      <alignment horizontal="center" vertical="center" shrinkToFit="1"/>
    </xf>
    <xf numFmtId="178" fontId="50" fillId="0" borderId="45" xfId="9" applyNumberFormat="1" applyFont="1" applyFill="1" applyBorder="1" applyAlignment="1">
      <alignment horizontal="center" vertical="center" shrinkToFit="1"/>
    </xf>
    <xf numFmtId="0" fontId="50" fillId="0" borderId="101" xfId="9" applyFont="1" applyFill="1" applyBorder="1" applyAlignment="1">
      <alignment horizontal="center" vertical="center"/>
    </xf>
    <xf numFmtId="189" fontId="50" fillId="0" borderId="44" xfId="9" applyNumberFormat="1" applyFont="1" applyFill="1" applyBorder="1" applyAlignment="1">
      <alignment horizontal="center" vertical="center"/>
    </xf>
    <xf numFmtId="4" fontId="50" fillId="3" borderId="45" xfId="9" applyNumberFormat="1" applyFont="1" applyFill="1" applyBorder="1">
      <alignment vertical="center"/>
    </xf>
    <xf numFmtId="0" fontId="50" fillId="3" borderId="79" xfId="9" applyFont="1" applyFill="1" applyBorder="1" applyAlignment="1">
      <alignment horizontal="center" vertical="center"/>
    </xf>
    <xf numFmtId="0" fontId="50" fillId="3" borderId="90" xfId="9" applyFont="1" applyFill="1" applyBorder="1" applyAlignment="1">
      <alignment horizontal="center" vertical="center"/>
    </xf>
    <xf numFmtId="0" fontId="50" fillId="3" borderId="104" xfId="9" applyFont="1" applyFill="1" applyBorder="1" applyAlignment="1">
      <alignment horizontal="center" vertical="center"/>
    </xf>
    <xf numFmtId="0" fontId="50" fillId="3" borderId="7" xfId="9" applyFont="1" applyFill="1" applyBorder="1" applyAlignment="1">
      <alignment horizontal="center" vertical="center"/>
    </xf>
    <xf numFmtId="0" fontId="50" fillId="3" borderId="0" xfId="9" applyFont="1" applyFill="1" applyAlignment="1">
      <alignment horizontal="center" vertical="center"/>
    </xf>
    <xf numFmtId="0" fontId="50" fillId="3" borderId="8" xfId="9" applyFont="1" applyFill="1" applyBorder="1" applyAlignment="1">
      <alignment horizontal="center" vertical="center"/>
    </xf>
    <xf numFmtId="0" fontId="48" fillId="0" borderId="0" xfId="9" applyFont="1" applyFill="1" applyAlignment="1">
      <alignment horizontal="right" vertical="center"/>
    </xf>
    <xf numFmtId="182" fontId="50" fillId="0" borderId="0" xfId="9" applyNumberFormat="1" applyFont="1" applyFill="1" applyAlignment="1">
      <alignment horizontal="right" vertical="center" shrinkToFit="1"/>
    </xf>
    <xf numFmtId="188" fontId="50" fillId="0" borderId="0" xfId="9" applyNumberFormat="1" applyFont="1" applyFill="1" applyAlignment="1">
      <alignment horizontal="left" vertical="center"/>
    </xf>
    <xf numFmtId="4" fontId="50" fillId="3" borderId="0" xfId="9" applyNumberFormat="1" applyFont="1" applyFill="1" applyAlignment="1">
      <alignment horizontal="right" vertical="center"/>
    </xf>
    <xf numFmtId="4" fontId="50" fillId="0" borderId="0" xfId="9" applyNumberFormat="1" applyFont="1" applyFill="1" applyAlignment="1">
      <alignment horizontal="left" vertical="center"/>
    </xf>
    <xf numFmtId="4" fontId="50" fillId="0" borderId="8" xfId="9" applyNumberFormat="1" applyFont="1" applyFill="1" applyBorder="1" applyAlignment="1">
      <alignment horizontal="left" vertical="center"/>
    </xf>
    <xf numFmtId="0" fontId="48" fillId="0" borderId="46" xfId="9" applyFont="1" applyFill="1" applyBorder="1" applyAlignment="1">
      <alignment horizontal="center" vertical="center"/>
    </xf>
    <xf numFmtId="182" fontId="50" fillId="4" borderId="46" xfId="9" applyNumberFormat="1" applyFont="1" applyFill="1" applyBorder="1" applyAlignment="1">
      <alignment horizontal="right" vertical="center" shrinkToFit="1"/>
    </xf>
    <xf numFmtId="188" fontId="50" fillId="4" borderId="46" xfId="9" applyNumberFormat="1" applyFont="1" applyFill="1" applyBorder="1" applyAlignment="1">
      <alignment horizontal="left" vertical="center"/>
    </xf>
    <xf numFmtId="4" fontId="50" fillId="4" borderId="0" xfId="9" applyNumberFormat="1" applyFont="1" applyFill="1" applyAlignment="1">
      <alignment horizontal="right" vertical="center"/>
    </xf>
    <xf numFmtId="0" fontId="48" fillId="0" borderId="7" xfId="9" applyFont="1" applyFill="1" applyBorder="1" applyAlignment="1">
      <alignment horizontal="right" vertical="center" shrinkToFit="1"/>
    </xf>
    <xf numFmtId="0" fontId="48" fillId="0" borderId="0" xfId="9" applyFont="1" applyFill="1" applyAlignment="1">
      <alignment horizontal="right" vertical="center" shrinkToFit="1"/>
    </xf>
    <xf numFmtId="182" fontId="50" fillId="0" borderId="0" xfId="9" applyNumberFormat="1" applyFont="1" applyFill="1" applyAlignment="1">
      <alignment horizontal="right" vertical="center"/>
    </xf>
    <xf numFmtId="0" fontId="50" fillId="0" borderId="0" xfId="9" applyFont="1" applyFill="1" applyAlignment="1">
      <alignment horizontal="right" vertical="center"/>
    </xf>
    <xf numFmtId="0" fontId="48" fillId="4" borderId="78" xfId="9" applyFont="1" applyFill="1" applyBorder="1" applyAlignment="1">
      <alignment horizontal="center" vertical="center"/>
    </xf>
    <xf numFmtId="0" fontId="48" fillId="4" borderId="46" xfId="9" applyFont="1" applyFill="1" applyBorder="1" applyAlignment="1">
      <alignment horizontal="center" vertical="center"/>
    </xf>
    <xf numFmtId="182" fontId="50" fillId="4" borderId="46" xfId="9" applyNumberFormat="1" applyFont="1" applyFill="1" applyBorder="1" applyAlignment="1">
      <alignment horizontal="right" vertical="center"/>
    </xf>
    <xf numFmtId="0" fontId="50" fillId="4" borderId="46" xfId="9" applyFont="1" applyFill="1" applyBorder="1" applyAlignment="1">
      <alignment horizontal="right" vertical="center"/>
    </xf>
    <xf numFmtId="4" fontId="50" fillId="4" borderId="46" xfId="9" applyNumberFormat="1" applyFont="1" applyFill="1" applyBorder="1" applyAlignment="1">
      <alignment horizontal="right" vertical="center"/>
    </xf>
    <xf numFmtId="4" fontId="50" fillId="4" borderId="46" xfId="9" applyNumberFormat="1" applyFont="1" applyFill="1" applyBorder="1" applyAlignment="1">
      <alignment horizontal="left" vertical="center"/>
    </xf>
    <xf numFmtId="0" fontId="50" fillId="0" borderId="105" xfId="9" applyFont="1" applyFill="1" applyBorder="1" applyAlignment="1">
      <alignment horizontal="center" vertical="center" textRotation="255"/>
    </xf>
    <xf numFmtId="0" fontId="50" fillId="0" borderId="87" xfId="9" applyFont="1" applyFill="1" applyBorder="1" applyAlignment="1">
      <alignment horizontal="center" vertical="center"/>
    </xf>
    <xf numFmtId="0" fontId="50" fillId="0" borderId="8" xfId="9" applyFont="1" applyFill="1" applyBorder="1" applyAlignment="1">
      <alignment horizontal="center" vertical="center"/>
    </xf>
    <xf numFmtId="0" fontId="50" fillId="0" borderId="106" xfId="9" applyFont="1" applyFill="1" applyBorder="1" applyAlignment="1">
      <alignment horizontal="center" vertical="center"/>
    </xf>
    <xf numFmtId="0" fontId="50" fillId="0" borderId="46" xfId="9" applyFont="1" applyFill="1" applyBorder="1" applyAlignment="1">
      <alignment horizontal="center" vertical="center"/>
    </xf>
    <xf numFmtId="0" fontId="50" fillId="0" borderId="91" xfId="9" applyFont="1" applyFill="1" applyBorder="1" applyAlignment="1">
      <alignment horizontal="center" vertical="center"/>
    </xf>
    <xf numFmtId="178" fontId="50" fillId="0" borderId="7" xfId="9" applyNumberFormat="1" applyFont="1" applyFill="1" applyBorder="1" applyAlignment="1">
      <alignment horizontal="center" vertical="center"/>
    </xf>
    <xf numFmtId="178" fontId="50" fillId="0" borderId="8" xfId="9" applyNumberFormat="1" applyFont="1" applyFill="1" applyBorder="1" applyAlignment="1">
      <alignment horizontal="center" vertical="center"/>
    </xf>
    <xf numFmtId="178" fontId="50" fillId="0" borderId="78" xfId="9" applyNumberFormat="1" applyFont="1" applyFill="1" applyBorder="1" applyAlignment="1">
      <alignment horizontal="center" vertical="center"/>
    </xf>
    <xf numFmtId="178" fontId="50" fillId="0" borderId="91" xfId="9" applyNumberFormat="1" applyFont="1" applyFill="1" applyBorder="1" applyAlignment="1">
      <alignment horizontal="center" vertical="center"/>
    </xf>
    <xf numFmtId="179" fontId="50" fillId="0" borderId="7" xfId="9" applyNumberFormat="1" applyFont="1" applyFill="1" applyBorder="1" applyAlignment="1">
      <alignment horizontal="right" vertical="center"/>
    </xf>
    <xf numFmtId="179" fontId="50" fillId="0" borderId="8" xfId="9" applyNumberFormat="1" applyFont="1" applyFill="1" applyBorder="1" applyAlignment="1">
      <alignment horizontal="right" vertical="center"/>
    </xf>
    <xf numFmtId="179" fontId="50" fillId="4" borderId="18" xfId="9" applyNumberFormat="1" applyFont="1" applyFill="1" applyBorder="1" applyAlignment="1">
      <alignment horizontal="left" vertical="center"/>
    </xf>
    <xf numFmtId="179" fontId="50" fillId="4" borderId="12" xfId="9" applyNumberFormat="1" applyFont="1" applyFill="1" applyBorder="1" applyAlignment="1">
      <alignment horizontal="left" vertical="center"/>
    </xf>
    <xf numFmtId="182" fontId="50" fillId="4" borderId="90" xfId="9" applyNumberFormat="1" applyFont="1" applyFill="1" applyBorder="1" applyAlignment="1">
      <alignment horizontal="right" vertical="center"/>
    </xf>
    <xf numFmtId="0" fontId="50" fillId="4" borderId="90" xfId="9" applyFont="1" applyFill="1" applyBorder="1" applyAlignment="1">
      <alignment horizontal="right" vertical="center"/>
    </xf>
    <xf numFmtId="188" fontId="50" fillId="4" borderId="0" xfId="9" applyNumberFormat="1" applyFont="1" applyFill="1" applyAlignment="1">
      <alignment horizontal="left" vertical="center"/>
    </xf>
    <xf numFmtId="4" fontId="50" fillId="4" borderId="90" xfId="9" applyNumberFormat="1" applyFont="1" applyFill="1" applyBorder="1" applyAlignment="1">
      <alignment horizontal="right" vertical="center"/>
    </xf>
    <xf numFmtId="4" fontId="50" fillId="4" borderId="90" xfId="9" applyNumberFormat="1" applyFont="1" applyFill="1" applyBorder="1" applyAlignment="1">
      <alignment horizontal="left" vertical="center"/>
    </xf>
    <xf numFmtId="0" fontId="50" fillId="0" borderId="103" xfId="9" applyFont="1" applyFill="1" applyBorder="1" applyAlignment="1">
      <alignment horizontal="center" vertical="center"/>
    </xf>
    <xf numFmtId="0" fontId="50" fillId="0" borderId="90" xfId="9" applyFont="1" applyFill="1" applyBorder="1" applyAlignment="1">
      <alignment horizontal="center" vertical="center"/>
    </xf>
    <xf numFmtId="0" fontId="50" fillId="0" borderId="104" xfId="9" applyFont="1" applyFill="1" applyBorder="1" applyAlignment="1">
      <alignment horizontal="center" vertical="center"/>
    </xf>
    <xf numFmtId="178" fontId="50" fillId="0" borderId="79" xfId="9" applyNumberFormat="1" applyFont="1" applyFill="1" applyBorder="1" applyAlignment="1">
      <alignment horizontal="center" vertical="center"/>
    </xf>
    <xf numFmtId="178" fontId="50" fillId="0" borderId="104" xfId="9" applyNumberFormat="1" applyFont="1" applyFill="1" applyBorder="1" applyAlignment="1">
      <alignment horizontal="center" vertical="center"/>
    </xf>
    <xf numFmtId="187" fontId="50" fillId="0" borderId="79" xfId="9" applyNumberFormat="1" applyFont="1" applyFill="1" applyBorder="1" applyAlignment="1">
      <alignment horizontal="right" vertical="center"/>
    </xf>
    <xf numFmtId="187" fontId="50" fillId="0" borderId="104" xfId="9" applyNumberFormat="1" applyFont="1" applyFill="1" applyBorder="1" applyAlignment="1">
      <alignment horizontal="right" vertical="center"/>
    </xf>
    <xf numFmtId="187" fontId="50" fillId="0" borderId="7" xfId="9" applyNumberFormat="1" applyFont="1" applyFill="1" applyBorder="1" applyAlignment="1">
      <alignment horizontal="right" vertical="center"/>
    </xf>
    <xf numFmtId="187" fontId="50" fillId="0" borderId="8" xfId="9" applyNumberFormat="1" applyFont="1" applyFill="1" applyBorder="1" applyAlignment="1">
      <alignment horizontal="right" vertical="center"/>
    </xf>
    <xf numFmtId="0" fontId="48" fillId="0" borderId="90" xfId="9" applyFont="1" applyFill="1" applyBorder="1" applyAlignment="1">
      <alignment horizontal="left" vertical="center"/>
    </xf>
    <xf numFmtId="188" fontId="50" fillId="4" borderId="90" xfId="9" applyNumberFormat="1" applyFont="1" applyFill="1" applyBorder="1" applyAlignment="1">
      <alignment horizontal="left" vertical="center"/>
    </xf>
    <xf numFmtId="4" fontId="50" fillId="0" borderId="90" xfId="9" applyNumberFormat="1" applyFont="1" applyFill="1" applyBorder="1" applyAlignment="1">
      <alignment horizontal="left" vertical="center"/>
    </xf>
    <xf numFmtId="4" fontId="50" fillId="0" borderId="104" xfId="9" applyNumberFormat="1" applyFont="1" applyFill="1" applyBorder="1" applyAlignment="1">
      <alignment horizontal="left" vertical="center"/>
    </xf>
    <xf numFmtId="0" fontId="50" fillId="0" borderId="32" xfId="9" applyFont="1" applyFill="1" applyBorder="1" applyAlignment="1">
      <alignment horizontal="center" vertical="center"/>
    </xf>
    <xf numFmtId="0" fontId="50" fillId="0" borderId="31" xfId="9" applyFont="1" applyFill="1" applyBorder="1" applyAlignment="1">
      <alignment horizontal="center" vertical="center"/>
    </xf>
    <xf numFmtId="0" fontId="50" fillId="0" borderId="30" xfId="9" applyFont="1" applyFill="1" applyBorder="1" applyAlignment="1">
      <alignment horizontal="center" vertical="center"/>
    </xf>
    <xf numFmtId="0" fontId="50" fillId="0" borderId="32" xfId="9" applyFont="1" applyFill="1" applyBorder="1" applyAlignment="1">
      <alignment horizontal="center" vertical="center" wrapText="1"/>
    </xf>
    <xf numFmtId="0" fontId="50" fillId="0" borderId="31" xfId="9" applyFont="1" applyFill="1" applyBorder="1" applyAlignment="1">
      <alignment horizontal="center" vertical="center" wrapText="1"/>
    </xf>
    <xf numFmtId="182" fontId="50" fillId="0" borderId="57" xfId="9" applyNumberFormat="1" applyFont="1" applyFill="1" applyBorder="1" applyAlignment="1">
      <alignment horizontal="center" vertical="center"/>
    </xf>
    <xf numFmtId="182" fontId="50" fillId="0" borderId="44" xfId="9" applyNumberFormat="1" applyFont="1" applyFill="1" applyBorder="1" applyAlignment="1">
      <alignment horizontal="center" vertical="center"/>
    </xf>
    <xf numFmtId="182" fontId="50" fillId="0" borderId="93" xfId="9" applyNumberFormat="1" applyFont="1" applyFill="1" applyBorder="1" applyAlignment="1">
      <alignment horizontal="center" vertical="center"/>
    </xf>
    <xf numFmtId="182" fontId="50" fillId="3" borderId="57" xfId="9" applyNumberFormat="1" applyFont="1" applyFill="1" applyBorder="1" applyAlignment="1">
      <alignment horizontal="center" vertical="center"/>
    </xf>
    <xf numFmtId="182" fontId="50" fillId="3" borderId="44" xfId="9" applyNumberFormat="1" applyFont="1" applyFill="1" applyBorder="1" applyAlignment="1">
      <alignment horizontal="center" vertical="center"/>
    </xf>
    <xf numFmtId="182" fontId="50" fillId="3" borderId="93" xfId="9" applyNumberFormat="1" applyFont="1" applyFill="1" applyBorder="1" applyAlignment="1">
      <alignment horizontal="center" vertical="center"/>
    </xf>
    <xf numFmtId="186" fontId="50" fillId="0" borderId="0" xfId="9" applyNumberFormat="1" applyFont="1" applyFill="1" applyAlignment="1">
      <alignment horizontal="center" vertical="center"/>
    </xf>
    <xf numFmtId="0" fontId="45" fillId="0" borderId="0" xfId="9" applyFont="1" applyFill="1" applyAlignment="1">
      <alignment horizontal="left" vertical="top" wrapText="1"/>
    </xf>
    <xf numFmtId="186" fontId="50" fillId="3" borderId="101" xfId="9" applyNumberFormat="1" applyFont="1" applyFill="1" applyBorder="1" applyAlignment="1">
      <alignment horizontal="center" vertical="center"/>
    </xf>
    <xf numFmtId="186" fontId="50" fillId="3" borderId="44" xfId="9" applyNumberFormat="1" applyFont="1" applyFill="1" applyBorder="1" applyAlignment="1">
      <alignment horizontal="center" vertical="center"/>
    </xf>
    <xf numFmtId="186" fontId="50" fillId="3" borderId="93" xfId="9" applyNumberFormat="1" applyFont="1" applyFill="1" applyBorder="1" applyAlignment="1">
      <alignment horizontal="center" vertical="center"/>
    </xf>
    <xf numFmtId="0" fontId="50" fillId="0" borderId="18" xfId="9" applyFont="1" applyFill="1" applyBorder="1" applyAlignment="1">
      <alignment horizontal="center" vertical="center"/>
    </xf>
    <xf numFmtId="0" fontId="50" fillId="0" borderId="12" xfId="9" applyFont="1" applyFill="1" applyBorder="1" applyAlignment="1">
      <alignment horizontal="center" vertical="center"/>
    </xf>
    <xf numFmtId="0" fontId="50" fillId="0" borderId="6" xfId="9" applyFont="1" applyFill="1" applyBorder="1" applyAlignment="1">
      <alignment horizontal="center" vertical="center"/>
    </xf>
    <xf numFmtId="0" fontId="50" fillId="0" borderId="10" xfId="9" applyFont="1" applyFill="1" applyBorder="1" applyAlignment="1">
      <alignment horizontal="center" vertical="center"/>
    </xf>
    <xf numFmtId="182" fontId="50" fillId="0" borderId="54" xfId="9" applyNumberFormat="1" applyFont="1" applyFill="1" applyBorder="1" applyAlignment="1">
      <alignment horizontal="center" vertical="center"/>
    </xf>
    <xf numFmtId="0" fontId="55" fillId="0" borderId="51" xfId="0" applyFont="1" applyBorder="1">
      <alignment vertical="center"/>
    </xf>
    <xf numFmtId="0" fontId="55" fillId="0" borderId="47" xfId="0" applyFont="1" applyBorder="1">
      <alignment vertical="center"/>
    </xf>
    <xf numFmtId="182" fontId="50" fillId="3" borderId="54" xfId="9" applyNumberFormat="1" applyFont="1" applyFill="1" applyBorder="1" applyAlignment="1">
      <alignment horizontal="center" vertical="center"/>
    </xf>
    <xf numFmtId="182" fontId="50" fillId="3" borderId="51" xfId="9" applyNumberFormat="1" applyFont="1" applyFill="1" applyBorder="1" applyAlignment="1">
      <alignment horizontal="center" vertical="center"/>
    </xf>
    <xf numFmtId="182" fontId="50" fillId="3" borderId="47" xfId="9" applyNumberFormat="1" applyFont="1" applyFill="1" applyBorder="1" applyAlignment="1">
      <alignment horizontal="center" vertical="center"/>
    </xf>
    <xf numFmtId="182" fontId="50" fillId="0" borderId="0" xfId="9" applyNumberFormat="1" applyFont="1" applyFill="1" applyAlignment="1">
      <alignment horizontal="center" vertical="center" wrapText="1" shrinkToFit="1"/>
    </xf>
    <xf numFmtId="182" fontId="50" fillId="0" borderId="51" xfId="9" applyNumberFormat="1" applyFont="1" applyFill="1" applyBorder="1" applyAlignment="1">
      <alignment horizontal="center" vertical="center"/>
    </xf>
    <xf numFmtId="182" fontId="50" fillId="0" borderId="47" xfId="9" applyNumberFormat="1" applyFont="1" applyFill="1" applyBorder="1" applyAlignment="1">
      <alignment horizontal="center" vertical="center"/>
    </xf>
    <xf numFmtId="49" fontId="51" fillId="0" borderId="0" xfId="9" quotePrefix="1" applyNumberFormat="1" applyFont="1" applyFill="1" applyAlignment="1">
      <alignment horizontal="center" vertical="center"/>
    </xf>
    <xf numFmtId="49" fontId="51" fillId="0" borderId="0" xfId="9" applyNumberFormat="1" applyFont="1" applyFill="1" applyAlignment="1">
      <alignment horizontal="center" vertical="center"/>
    </xf>
    <xf numFmtId="0" fontId="51" fillId="0" borderId="33" xfId="9" applyFont="1" applyFill="1" applyBorder="1" applyAlignment="1">
      <alignment horizontal="center" vertical="center"/>
    </xf>
    <xf numFmtId="0" fontId="51" fillId="0" borderId="34" xfId="9" applyFont="1" applyFill="1" applyBorder="1" applyAlignment="1">
      <alignment horizontal="center" vertical="center"/>
    </xf>
    <xf numFmtId="0" fontId="51" fillId="0" borderId="109" xfId="9" applyFont="1" applyFill="1" applyBorder="1" applyAlignment="1">
      <alignment horizontal="center" vertical="center"/>
    </xf>
    <xf numFmtId="0" fontId="51" fillId="0" borderId="15" xfId="9" applyFont="1" applyFill="1" applyBorder="1" applyAlignment="1">
      <alignment horizontal="center" vertical="center"/>
    </xf>
    <xf numFmtId="0" fontId="51" fillId="0" borderId="110" xfId="9" applyFont="1" applyFill="1" applyBorder="1" applyAlignment="1">
      <alignment horizontal="center" vertical="center"/>
    </xf>
    <xf numFmtId="182" fontId="50" fillId="0" borderId="7" xfId="9" applyNumberFormat="1" applyFont="1" applyFill="1" applyBorder="1" applyAlignment="1">
      <alignment horizontal="center" vertical="center"/>
    </xf>
    <xf numFmtId="182" fontId="50" fillId="0" borderId="0" xfId="9" applyNumberFormat="1" applyFont="1" applyFill="1" applyAlignment="1">
      <alignment horizontal="center" vertical="center"/>
    </xf>
    <xf numFmtId="182" fontId="50" fillId="0" borderId="8" xfId="9" applyNumberFormat="1" applyFont="1" applyFill="1" applyBorder="1" applyAlignment="1">
      <alignment horizontal="center" vertical="center"/>
    </xf>
    <xf numFmtId="182" fontId="50" fillId="0" borderId="9" xfId="9" applyNumberFormat="1" applyFont="1" applyFill="1" applyBorder="1" applyAlignment="1">
      <alignment horizontal="center" vertical="center"/>
    </xf>
    <xf numFmtId="182" fontId="50" fillId="0" borderId="11" xfId="9" applyNumberFormat="1" applyFont="1" applyFill="1" applyBorder="1" applyAlignment="1">
      <alignment horizontal="center" vertical="center"/>
    </xf>
    <xf numFmtId="182" fontId="50" fillId="0" borderId="10" xfId="9" applyNumberFormat="1" applyFont="1" applyFill="1" applyBorder="1" applyAlignment="1">
      <alignment horizontal="center" vertical="center"/>
    </xf>
    <xf numFmtId="182" fontId="50" fillId="0" borderId="18" xfId="9" applyNumberFormat="1" applyFont="1" applyFill="1" applyBorder="1" applyAlignment="1">
      <alignment horizontal="center" vertical="center"/>
    </xf>
    <xf numFmtId="182" fontId="50" fillId="0" borderId="12" xfId="9" applyNumberFormat="1" applyFont="1" applyFill="1" applyBorder="1" applyAlignment="1">
      <alignment horizontal="center" vertical="center"/>
    </xf>
    <xf numFmtId="182" fontId="50" fillId="0" borderId="6" xfId="9" applyNumberFormat="1" applyFont="1" applyFill="1" applyBorder="1" applyAlignment="1">
      <alignment horizontal="center" vertical="center"/>
    </xf>
    <xf numFmtId="206" fontId="50" fillId="0" borderId="18" xfId="9" applyNumberFormat="1" applyFont="1" applyFill="1" applyBorder="1" applyAlignment="1">
      <alignment horizontal="center" vertical="center" shrinkToFit="1"/>
    </xf>
    <xf numFmtId="206" fontId="50" fillId="0" borderId="12" xfId="9" applyNumberFormat="1" applyFont="1" applyFill="1" applyBorder="1" applyAlignment="1">
      <alignment horizontal="center" vertical="center" shrinkToFit="1"/>
    </xf>
    <xf numFmtId="206" fontId="50" fillId="0" borderId="6" xfId="9" applyNumberFormat="1" applyFont="1" applyFill="1" applyBorder="1" applyAlignment="1">
      <alignment horizontal="center" vertical="center" shrinkToFit="1"/>
    </xf>
    <xf numFmtId="206" fontId="50" fillId="0" borderId="9" xfId="9" applyNumberFormat="1" applyFont="1" applyFill="1" applyBorder="1" applyAlignment="1">
      <alignment horizontal="center" vertical="center" shrinkToFit="1"/>
    </xf>
    <xf numFmtId="206" fontId="50" fillId="0" borderId="11" xfId="9" applyNumberFormat="1" applyFont="1" applyFill="1" applyBorder="1" applyAlignment="1">
      <alignment horizontal="center" vertical="center" shrinkToFit="1"/>
    </xf>
    <xf numFmtId="206" fontId="50" fillId="0" borderId="10" xfId="9" applyNumberFormat="1" applyFont="1" applyFill="1" applyBorder="1" applyAlignment="1">
      <alignment horizontal="center" vertical="center" shrinkToFit="1"/>
    </xf>
    <xf numFmtId="0" fontId="50" fillId="0" borderId="54" xfId="9" applyFont="1" applyFill="1" applyBorder="1" applyAlignment="1">
      <alignment horizontal="center" vertical="center"/>
    </xf>
    <xf numFmtId="182" fontId="50" fillId="3" borderId="7" xfId="9" applyNumberFormat="1" applyFont="1" applyFill="1" applyBorder="1" applyAlignment="1">
      <alignment horizontal="center" vertical="center"/>
    </xf>
    <xf numFmtId="182" fontId="50" fillId="3" borderId="0" xfId="9" applyNumberFormat="1" applyFont="1" applyFill="1" applyAlignment="1">
      <alignment horizontal="center" vertical="center"/>
    </xf>
    <xf numFmtId="182" fontId="50" fillId="3" borderId="8" xfId="9" applyNumberFormat="1" applyFont="1" applyFill="1" applyBorder="1" applyAlignment="1">
      <alignment horizontal="center" vertical="center"/>
    </xf>
    <xf numFmtId="182" fontId="50" fillId="3" borderId="9" xfId="9" applyNumberFormat="1" applyFont="1" applyFill="1" applyBorder="1" applyAlignment="1">
      <alignment horizontal="center" vertical="center"/>
    </xf>
    <xf numFmtId="182" fontId="50" fillId="3" borderId="11" xfId="9" applyNumberFormat="1" applyFont="1" applyFill="1" applyBorder="1" applyAlignment="1">
      <alignment horizontal="center" vertical="center"/>
    </xf>
    <xf numFmtId="182" fontId="50" fillId="3" borderId="10" xfId="9" applyNumberFormat="1" applyFont="1" applyFill="1" applyBorder="1" applyAlignment="1">
      <alignment horizontal="center" vertical="center"/>
    </xf>
    <xf numFmtId="0" fontId="50" fillId="0" borderId="78" xfId="9" applyFont="1" applyFill="1" applyBorder="1" applyAlignment="1">
      <alignment horizontal="center" vertical="center" shrinkToFit="1"/>
    </xf>
    <xf numFmtId="0" fontId="50" fillId="0" borderId="46" xfId="9" applyFont="1" applyFill="1" applyBorder="1" applyAlignment="1">
      <alignment horizontal="center" vertical="center" shrinkToFit="1"/>
    </xf>
    <xf numFmtId="0" fontId="50" fillId="0" borderId="111" xfId="9" applyFont="1" applyFill="1" applyBorder="1" applyAlignment="1">
      <alignment horizontal="center" vertical="center" shrinkToFit="1"/>
    </xf>
    <xf numFmtId="186" fontId="50" fillId="3" borderId="106" xfId="9" applyNumberFormat="1" applyFont="1" applyFill="1" applyBorder="1" applyAlignment="1">
      <alignment horizontal="center" vertical="center"/>
    </xf>
    <xf numFmtId="186" fontId="50" fillId="3" borderId="46" xfId="9" applyNumberFormat="1" applyFont="1" applyFill="1" applyBorder="1" applyAlignment="1">
      <alignment horizontal="center" vertical="center"/>
    </xf>
    <xf numFmtId="186" fontId="50" fillId="3" borderId="91" xfId="9" applyNumberFormat="1" applyFont="1" applyFill="1" applyBorder="1" applyAlignment="1">
      <alignment horizontal="center" vertical="center"/>
    </xf>
    <xf numFmtId="0" fontId="50" fillId="0" borderId="57" xfId="9" applyFont="1" applyFill="1" applyBorder="1" applyAlignment="1">
      <alignment horizontal="center" vertical="center" shrinkToFit="1"/>
    </xf>
    <xf numFmtId="0" fontId="50" fillId="0" borderId="44" xfId="9" applyFont="1" applyFill="1" applyBorder="1" applyAlignment="1">
      <alignment horizontal="center" vertical="center" shrinkToFit="1"/>
    </xf>
    <xf numFmtId="0" fontId="50" fillId="0" borderId="107" xfId="9" applyFont="1" applyFill="1" applyBorder="1" applyAlignment="1">
      <alignment horizontal="center" vertical="center" shrinkToFit="1"/>
    </xf>
    <xf numFmtId="0" fontId="99" fillId="0" borderId="0" xfId="17" applyFont="1" applyAlignment="1">
      <alignment horizontal="left" vertical="center" wrapText="1"/>
    </xf>
    <xf numFmtId="0" fontId="108" fillId="0" borderId="0" xfId="17" applyFont="1" applyAlignment="1">
      <alignment horizontal="center" vertical="center"/>
    </xf>
    <xf numFmtId="31" fontId="97" fillId="0" borderId="0" xfId="17" applyNumberFormat="1" applyFont="1" applyAlignment="1" applyProtection="1">
      <alignment horizontal="right" vertical="center"/>
      <protection locked="0"/>
    </xf>
    <xf numFmtId="0" fontId="101" fillId="0" borderId="0" xfId="17" applyFont="1" applyAlignment="1" applyProtection="1">
      <alignment horizontal="left" vertical="center"/>
      <protection locked="0"/>
    </xf>
    <xf numFmtId="0" fontId="97" fillId="0" borderId="0" xfId="17" applyFont="1" applyAlignment="1" applyProtection="1">
      <alignment horizontal="left" vertical="center" wrapText="1"/>
      <protection locked="0"/>
    </xf>
    <xf numFmtId="0" fontId="97" fillId="0" borderId="0" xfId="17" applyFont="1" applyAlignment="1">
      <alignment horizontal="center" vertical="center"/>
    </xf>
    <xf numFmtId="31" fontId="111" fillId="0" borderId="0" xfId="17" applyNumberFormat="1" applyFont="1" applyAlignment="1" applyProtection="1">
      <alignment horizontal="right" vertical="center"/>
      <protection locked="0"/>
    </xf>
    <xf numFmtId="0" fontId="112" fillId="0" borderId="0" xfId="17" applyFont="1" applyAlignment="1" applyProtection="1">
      <alignment horizontal="left" vertical="center"/>
      <protection locked="0"/>
    </xf>
    <xf numFmtId="0" fontId="8" fillId="0" borderId="53" xfId="0" applyFont="1" applyBorder="1" applyAlignment="1">
      <alignment horizontal="center" vertical="center" shrinkToFit="1"/>
    </xf>
    <xf numFmtId="0" fontId="8" fillId="0" borderId="52" xfId="0" applyFont="1" applyBorder="1" applyAlignment="1">
      <alignment horizontal="center" vertical="center" shrinkToFit="1"/>
    </xf>
    <xf numFmtId="0" fontId="8" fillId="0" borderId="32" xfId="0" applyFont="1" applyBorder="1" applyAlignment="1">
      <alignment horizontal="center" vertical="center" shrinkToFit="1"/>
    </xf>
    <xf numFmtId="0" fontId="8" fillId="0" borderId="31" xfId="0" applyFont="1" applyBorder="1" applyAlignment="1">
      <alignment horizontal="center" vertical="center" shrinkToFit="1"/>
    </xf>
    <xf numFmtId="0" fontId="15" fillId="0" borderId="32" xfId="0" applyFont="1" applyBorder="1" applyAlignment="1" applyProtection="1">
      <alignment vertical="center" shrinkToFit="1"/>
      <protection locked="0"/>
    </xf>
    <xf numFmtId="0" fontId="15" fillId="0" borderId="31" xfId="0" applyFont="1" applyBorder="1" applyAlignment="1" applyProtection="1">
      <alignment vertical="center" shrinkToFit="1"/>
      <protection locked="0"/>
    </xf>
    <xf numFmtId="0" fontId="15" fillId="0" borderId="38" xfId="0" applyFont="1" applyBorder="1" applyAlignment="1" applyProtection="1">
      <alignment vertical="center" shrinkToFit="1"/>
      <protection locked="0"/>
    </xf>
    <xf numFmtId="0" fontId="15" fillId="0" borderId="53" xfId="0" applyFont="1" applyBorder="1" applyAlignment="1" applyProtection="1">
      <alignment vertical="center" shrinkToFit="1"/>
      <protection locked="0"/>
    </xf>
    <xf numFmtId="0" fontId="15" fillId="0" borderId="3" xfId="0" applyFont="1" applyBorder="1" applyAlignment="1" applyProtection="1">
      <alignment vertical="center" shrinkToFit="1"/>
      <protection locked="0"/>
    </xf>
    <xf numFmtId="0" fontId="15" fillId="0" borderId="5" xfId="0" applyFont="1" applyBorder="1" applyAlignment="1" applyProtection="1">
      <alignment vertical="center" shrinkToFit="1"/>
      <protection locked="0"/>
    </xf>
    <xf numFmtId="49" fontId="24" fillId="0" borderId="53" xfId="0" applyNumberFormat="1" applyFont="1" applyBorder="1" applyAlignment="1" applyProtection="1">
      <alignment horizontal="left" vertical="center" wrapText="1"/>
      <protection locked="0"/>
    </xf>
    <xf numFmtId="49" fontId="24" fillId="0" borderId="3" xfId="0" applyNumberFormat="1" applyFont="1" applyBorder="1" applyAlignment="1" applyProtection="1">
      <alignment horizontal="left" vertical="center" wrapText="1"/>
      <protection locked="0"/>
    </xf>
    <xf numFmtId="49" fontId="24" fillId="0" borderId="5" xfId="0" applyNumberFormat="1" applyFont="1" applyBorder="1" applyAlignment="1" applyProtection="1">
      <alignment horizontal="left" vertical="center" wrapText="1"/>
      <protection locked="0"/>
    </xf>
    <xf numFmtId="0" fontId="8" fillId="0" borderId="35" xfId="0" applyFont="1" applyBorder="1" applyAlignment="1">
      <alignment horizontal="center" vertical="center" shrinkToFit="1"/>
    </xf>
    <xf numFmtId="0" fontId="8" fillId="0" borderId="34" xfId="0" applyFont="1" applyBorder="1" applyAlignment="1">
      <alignment horizontal="center" vertical="center" shrinkToFit="1"/>
    </xf>
    <xf numFmtId="0" fontId="8" fillId="0" borderId="36" xfId="0" applyFont="1" applyBorder="1" applyAlignment="1">
      <alignment horizontal="center" vertical="center" shrinkToFit="1"/>
    </xf>
    <xf numFmtId="49" fontId="24" fillId="0" borderId="53" xfId="0" applyNumberFormat="1" applyFont="1" applyBorder="1" applyAlignment="1" applyProtection="1">
      <alignment horizontal="left" vertical="center" wrapText="1" shrinkToFit="1"/>
      <protection locked="0"/>
    </xf>
    <xf numFmtId="49" fontId="24" fillId="0" borderId="3" xfId="0" applyNumberFormat="1" applyFont="1" applyBorder="1" applyAlignment="1" applyProtection="1">
      <alignment horizontal="left" vertical="center" wrapText="1" shrinkToFit="1"/>
      <protection locked="0"/>
    </xf>
    <xf numFmtId="49" fontId="24" fillId="0" borderId="5" xfId="0" applyNumberFormat="1" applyFont="1" applyBorder="1" applyAlignment="1" applyProtection="1">
      <alignment horizontal="left" vertical="center" wrapText="1" shrinkToFit="1"/>
      <protection locked="0"/>
    </xf>
    <xf numFmtId="0" fontId="8" fillId="0" borderId="35" xfId="0" applyFont="1" applyBorder="1" applyAlignment="1">
      <alignment horizontal="center" vertical="center"/>
    </xf>
    <xf numFmtId="0" fontId="8" fillId="0" borderId="34" xfId="0" applyFont="1" applyBorder="1" applyAlignment="1">
      <alignment horizontal="center" vertical="center"/>
    </xf>
    <xf numFmtId="0" fontId="8" fillId="0" borderId="36" xfId="0" applyFont="1" applyBorder="1" applyAlignment="1">
      <alignment horizontal="center" vertical="center"/>
    </xf>
    <xf numFmtId="0" fontId="13" fillId="0" borderId="22" xfId="0" applyFont="1" applyBorder="1" applyAlignment="1">
      <alignment horizontal="distributed" vertical="distributed" indent="1"/>
    </xf>
    <xf numFmtId="0" fontId="13" fillId="0" borderId="21" xfId="0" applyFont="1" applyBorder="1" applyAlignment="1">
      <alignment horizontal="distributed" vertical="distributed" indent="1"/>
    </xf>
    <xf numFmtId="0" fontId="13" fillId="0" borderId="108" xfId="0" applyFont="1" applyBorder="1" applyAlignment="1">
      <alignment horizontal="distributed" vertical="distributed" indent="1"/>
    </xf>
    <xf numFmtId="0" fontId="13" fillId="0" borderId="1" xfId="0" applyFont="1" applyBorder="1" applyAlignment="1">
      <alignment horizontal="distributed" vertical="distributed" indent="1"/>
    </xf>
    <xf numFmtId="0" fontId="13" fillId="0" borderId="0" xfId="0" applyFont="1" applyAlignment="1">
      <alignment horizontal="distributed" vertical="distributed" indent="1"/>
    </xf>
    <xf numFmtId="0" fontId="13" fillId="0" borderId="2" xfId="0" applyFont="1" applyBorder="1" applyAlignment="1">
      <alignment horizontal="distributed" vertical="distributed" indent="1"/>
    </xf>
    <xf numFmtId="0" fontId="13" fillId="0" borderId="4" xfId="0" applyFont="1" applyBorder="1" applyAlignment="1">
      <alignment horizontal="distributed" vertical="distributed" indent="1"/>
    </xf>
    <xf numFmtId="0" fontId="13" fillId="0" borderId="3" xfId="0" applyFont="1" applyBorder="1" applyAlignment="1">
      <alignment horizontal="distributed" vertical="distributed" indent="1"/>
    </xf>
    <xf numFmtId="0" fontId="13" fillId="0" borderId="5" xfId="0" applyFont="1" applyBorder="1" applyAlignment="1">
      <alignment horizontal="distributed" vertical="distributed" indent="1"/>
    </xf>
    <xf numFmtId="0" fontId="13" fillId="0" borderId="22"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08"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0" xfId="0" applyFont="1" applyAlignment="1">
      <alignment horizontal="center" vertical="center"/>
    </xf>
    <xf numFmtId="0" fontId="24" fillId="0" borderId="34" xfId="0" applyFont="1" applyBorder="1" applyAlignment="1">
      <alignment horizontal="distributed" vertical="center"/>
    </xf>
    <xf numFmtId="0" fontId="24" fillId="0" borderId="22" xfId="0" applyFont="1" applyBorder="1" applyAlignment="1" applyProtection="1">
      <alignment horizontal="left" vertical="center" wrapText="1" shrinkToFit="1"/>
      <protection locked="0"/>
    </xf>
    <xf numFmtId="0" fontId="24" fillId="0" borderId="21" xfId="0" applyFont="1" applyBorder="1" applyAlignment="1" applyProtection="1">
      <alignment horizontal="left" vertical="center" wrapText="1" shrinkToFit="1"/>
      <protection locked="0"/>
    </xf>
    <xf numFmtId="0" fontId="24" fillId="0" borderId="1" xfId="0" applyFont="1" applyBorder="1" applyAlignment="1" applyProtection="1">
      <alignment horizontal="left" vertical="center" wrapText="1" shrinkToFit="1"/>
      <protection locked="0"/>
    </xf>
    <xf numFmtId="0" fontId="24" fillId="0" borderId="0" xfId="0" applyFont="1" applyAlignment="1" applyProtection="1">
      <alignment horizontal="left" vertical="center" wrapText="1" shrinkToFit="1"/>
      <protection locked="0"/>
    </xf>
    <xf numFmtId="0" fontId="24" fillId="0" borderId="4" xfId="0" applyFont="1" applyBorder="1" applyAlignment="1" applyProtection="1">
      <alignment horizontal="left" vertical="center" wrapText="1" shrinkToFit="1"/>
      <protection locked="0"/>
    </xf>
    <xf numFmtId="0" fontId="24" fillId="0" borderId="3" xfId="0" applyFont="1" applyBorder="1" applyAlignment="1" applyProtection="1">
      <alignment horizontal="left" vertical="center" wrapText="1" shrinkToFit="1"/>
      <protection locked="0"/>
    </xf>
    <xf numFmtId="0" fontId="24" fillId="0" borderId="22" xfId="0" applyFont="1" applyBorder="1" applyAlignment="1" applyProtection="1">
      <alignment horizontal="left" vertical="center" wrapText="1"/>
      <protection locked="0"/>
    </xf>
    <xf numFmtId="0" fontId="24" fillId="0" borderId="21" xfId="0" applyFont="1" applyBorder="1" applyAlignment="1" applyProtection="1">
      <alignment horizontal="left" vertical="center" wrapText="1"/>
      <protection locked="0"/>
    </xf>
    <xf numFmtId="0" fontId="24" fillId="0" borderId="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13" fillId="0" borderId="21" xfId="0" applyFont="1" applyBorder="1" applyAlignment="1">
      <alignment horizontal="center" vertical="center"/>
    </xf>
    <xf numFmtId="0" fontId="13" fillId="0" borderId="108" xfId="0" applyFont="1" applyBorder="1" applyAlignment="1">
      <alignment horizontal="center" vertical="center"/>
    </xf>
    <xf numFmtId="0" fontId="13" fillId="0" borderId="1" xfId="0" applyFont="1" applyBorder="1" applyAlignment="1">
      <alignment horizontal="center" vertical="center" wrapText="1"/>
    </xf>
    <xf numFmtId="0" fontId="13" fillId="0" borderId="0" xfId="0" applyFont="1" applyAlignment="1">
      <alignment horizontal="center" vertical="center"/>
    </xf>
    <xf numFmtId="0" fontId="13" fillId="0" borderId="2" xfId="0"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13" fillId="0" borderId="22" xfId="0" applyFont="1" applyBorder="1" applyAlignment="1">
      <alignment horizontal="distributed" vertical="center" wrapText="1" indent="1"/>
    </xf>
    <xf numFmtId="0" fontId="13" fillId="0" borderId="21" xfId="0" applyFont="1" applyBorder="1" applyAlignment="1">
      <alignment horizontal="distributed" vertical="center" wrapText="1" indent="1"/>
    </xf>
    <xf numFmtId="0" fontId="13" fillId="0" borderId="108" xfId="0" applyFont="1" applyBorder="1" applyAlignment="1">
      <alignment horizontal="distributed" vertical="center" wrapText="1" indent="1"/>
    </xf>
    <xf numFmtId="0" fontId="13" fillId="0" borderId="4" xfId="0" applyFont="1" applyBorder="1" applyAlignment="1">
      <alignment horizontal="distributed" vertical="center" wrapText="1" indent="1"/>
    </xf>
    <xf numFmtId="0" fontId="13" fillId="0" borderId="3" xfId="0" applyFont="1" applyBorder="1" applyAlignment="1">
      <alignment horizontal="distributed" vertical="center" wrapText="1" indent="1"/>
    </xf>
    <xf numFmtId="0" fontId="13" fillId="0" borderId="5" xfId="0" applyFont="1" applyBorder="1" applyAlignment="1">
      <alignment horizontal="distributed" vertical="center" wrapText="1" indent="1"/>
    </xf>
    <xf numFmtId="0" fontId="0" fillId="0" borderId="18"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8" fillId="0" borderId="32" xfId="0" applyFont="1" applyBorder="1" applyAlignment="1">
      <alignment horizontal="distributed" vertical="center" indent="1"/>
    </xf>
    <xf numFmtId="0" fontId="8" fillId="0" borderId="31" xfId="0" applyFont="1" applyBorder="1" applyAlignment="1">
      <alignment horizontal="distributed" vertical="center" indent="1"/>
    </xf>
    <xf numFmtId="0" fontId="8" fillId="0" borderId="30" xfId="0" applyFont="1" applyBorder="1" applyAlignment="1">
      <alignment horizontal="distributed" vertical="center" indent="1"/>
    </xf>
    <xf numFmtId="0" fontId="8" fillId="0" borderId="20" xfId="0" applyFont="1" applyBorder="1" applyAlignment="1">
      <alignment horizontal="center" vertical="center"/>
    </xf>
    <xf numFmtId="0" fontId="8" fillId="0" borderId="2" xfId="0" applyFont="1" applyBorder="1" applyAlignment="1">
      <alignment horizontal="center" vertical="center"/>
    </xf>
    <xf numFmtId="0" fontId="8" fillId="0" borderId="7" xfId="0" applyFont="1" applyBorder="1" applyAlignment="1">
      <alignment horizontal="distributed" vertical="center"/>
    </xf>
    <xf numFmtId="0" fontId="8" fillId="0" borderId="0" xfId="0" applyFont="1" applyAlignment="1">
      <alignment horizontal="distributed" vertical="center"/>
    </xf>
    <xf numFmtId="0" fontId="8" fillId="0" borderId="8" xfId="0" applyFont="1" applyBorder="1" applyAlignment="1">
      <alignment horizontal="distributed" vertical="center"/>
    </xf>
    <xf numFmtId="0" fontId="0" fillId="0" borderId="12"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8" fillId="0" borderId="12" xfId="0" applyFont="1" applyBorder="1" applyAlignment="1">
      <alignment horizontal="center" vertical="center"/>
    </xf>
    <xf numFmtId="0" fontId="8" fillId="0" borderId="0" xfId="0" applyFont="1" applyAlignment="1">
      <alignment horizontal="center" vertical="center"/>
    </xf>
    <xf numFmtId="0" fontId="8" fillId="0" borderId="12" xfId="0" applyFont="1"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24" fillId="0" borderId="209" xfId="0" applyFont="1" applyBorder="1" applyAlignment="1">
      <alignment horizontal="center" vertical="center" textRotation="255"/>
    </xf>
    <xf numFmtId="0" fontId="24" fillId="0" borderId="95" xfId="0" applyFont="1" applyBorder="1" applyAlignment="1">
      <alignment horizontal="center" vertical="center" textRotation="255"/>
    </xf>
    <xf numFmtId="0" fontId="24" fillId="0" borderId="1" xfId="0" applyFont="1" applyBorder="1" applyAlignment="1">
      <alignment horizontal="center" vertical="center" textRotation="255"/>
    </xf>
    <xf numFmtId="0" fontId="24" fillId="0" borderId="8" xfId="0" applyFont="1" applyBorder="1" applyAlignment="1">
      <alignment horizontal="center" vertical="center" textRotation="255"/>
    </xf>
    <xf numFmtId="0" fontId="24" fillId="0" borderId="7" xfId="0" applyFont="1" applyBorder="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9"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8" fillId="0" borderId="11" xfId="0" applyFont="1"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8" fillId="0" borderId="0" xfId="0" applyFont="1" applyAlignment="1">
      <alignment horizontal="left" vertical="top" wrapText="1"/>
    </xf>
    <xf numFmtId="0" fontId="8" fillId="0" borderId="9" xfId="0" applyFont="1" applyBorder="1" applyAlignment="1">
      <alignment horizontal="distributed" vertical="center"/>
    </xf>
    <xf numFmtId="0" fontId="8" fillId="0" borderId="11" xfId="0" applyFont="1" applyBorder="1" applyAlignment="1">
      <alignment horizontal="distributed" vertical="center"/>
    </xf>
    <xf numFmtId="0" fontId="8" fillId="0" borderId="10" xfId="0" applyFont="1" applyBorder="1" applyAlignment="1">
      <alignment horizontal="distributed" vertical="center"/>
    </xf>
    <xf numFmtId="0" fontId="8" fillId="0" borderId="11" xfId="0" applyFont="1" applyBorder="1" applyAlignment="1" applyProtection="1">
      <alignment horizontal="center" vertical="center" shrinkToFit="1"/>
      <protection locked="0"/>
    </xf>
    <xf numFmtId="0" fontId="0" fillId="0" borderId="12" xfId="0" applyBorder="1" applyAlignment="1">
      <alignment horizontal="center" vertical="center"/>
    </xf>
    <xf numFmtId="0" fontId="8" fillId="0" borderId="12" xfId="0" applyFont="1" applyBorder="1" applyAlignment="1">
      <alignment horizontal="distributed" vertical="center"/>
    </xf>
    <xf numFmtId="0" fontId="8" fillId="0" borderId="6" xfId="0" applyFont="1" applyBorder="1" applyAlignment="1">
      <alignment horizontal="distributed" vertical="center"/>
    </xf>
    <xf numFmtId="0" fontId="24" fillId="0" borderId="18" xfId="0" applyFont="1" applyBorder="1" applyAlignment="1" applyProtection="1">
      <alignment horizontal="center" vertical="center"/>
      <protection locked="0"/>
    </xf>
    <xf numFmtId="0" fontId="24" fillId="0" borderId="12" xfId="0" applyFont="1" applyBorder="1" applyAlignment="1" applyProtection="1">
      <alignment horizontal="center" vertical="center"/>
      <protection locked="0"/>
    </xf>
    <xf numFmtId="0" fontId="8" fillId="0" borderId="96" xfId="0" applyFont="1" applyBorder="1" applyAlignment="1">
      <alignment horizontal="center" vertical="center"/>
    </xf>
    <xf numFmtId="0" fontId="0" fillId="0" borderId="35"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0" fontId="24" fillId="0" borderId="31" xfId="0" applyFont="1" applyBorder="1" applyAlignment="1">
      <alignment horizontal="distributed" vertical="center"/>
    </xf>
    <xf numFmtId="0" fontId="0" fillId="0" borderId="32" xfId="0" applyBorder="1" applyAlignment="1" applyProtection="1">
      <alignment horizontal="center" vertical="center" shrinkToFit="1"/>
      <protection locked="0"/>
    </xf>
    <xf numFmtId="0" fontId="0" fillId="0" borderId="31" xfId="0" applyBorder="1" applyAlignment="1" applyProtection="1">
      <alignment horizontal="center" vertical="center" shrinkToFit="1"/>
      <protection locked="0"/>
    </xf>
    <xf numFmtId="0" fontId="24" fillId="0" borderId="40" xfId="0" applyFont="1" applyBorder="1" applyAlignment="1">
      <alignment horizontal="distributed" vertical="center"/>
    </xf>
    <xf numFmtId="0" fontId="0" fillId="0" borderId="41"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0" fillId="0" borderId="94" xfId="0"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24" fillId="0" borderId="18" xfId="0" applyFont="1" applyBorder="1" applyAlignment="1">
      <alignment horizontal="left" vertical="center" wrapText="1"/>
    </xf>
    <xf numFmtId="0" fontId="24" fillId="0" borderId="12" xfId="0" applyFont="1" applyBorder="1" applyAlignment="1">
      <alignment horizontal="left" vertical="center" wrapText="1"/>
    </xf>
    <xf numFmtId="0" fontId="24" fillId="0" borderId="6" xfId="0" applyFont="1" applyBorder="1" applyAlignment="1">
      <alignment horizontal="left" vertical="center" wrapText="1"/>
    </xf>
    <xf numFmtId="0" fontId="24" fillId="0" borderId="9" xfId="0" applyFont="1" applyBorder="1" applyAlignment="1">
      <alignment horizontal="left" vertical="center" wrapText="1"/>
    </xf>
    <xf numFmtId="0" fontId="24" fillId="0" borderId="11" xfId="0" applyFont="1" applyBorder="1" applyAlignment="1">
      <alignment horizontal="left" vertical="center" wrapText="1"/>
    </xf>
    <xf numFmtId="0" fontId="24" fillId="0" borderId="10" xfId="0" applyFont="1" applyBorder="1" applyAlignment="1">
      <alignment horizontal="left" vertical="center" wrapText="1"/>
    </xf>
    <xf numFmtId="0" fontId="85" fillId="0" borderId="9" xfId="15" applyBorder="1" applyAlignment="1">
      <alignment horizontal="left" vertical="top" wrapText="1"/>
    </xf>
    <xf numFmtId="0" fontId="24" fillId="0" borderId="11" xfId="0" applyFont="1" applyBorder="1" applyAlignment="1">
      <alignment horizontal="left" vertical="top" wrapText="1"/>
    </xf>
    <xf numFmtId="0" fontId="24" fillId="0" borderId="10" xfId="0" applyFont="1" applyBorder="1" applyAlignment="1">
      <alignment horizontal="left" vertical="top" wrapText="1"/>
    </xf>
    <xf numFmtId="0" fontId="24" fillId="0" borderId="24" xfId="0" applyFont="1" applyBorder="1" applyAlignment="1">
      <alignment horizontal="left" vertical="center" wrapText="1"/>
    </xf>
    <xf numFmtId="0" fontId="0" fillId="0" borderId="24" xfId="0" applyBorder="1" applyAlignment="1">
      <alignment horizontal="left" vertical="center" wrapText="1"/>
    </xf>
    <xf numFmtId="0" fontId="85" fillId="0" borderId="11" xfId="15" applyBorder="1" applyAlignment="1">
      <alignment horizontal="left" vertical="top" wrapText="1"/>
    </xf>
    <xf numFmtId="0" fontId="24" fillId="0" borderId="23" xfId="0" applyFont="1" applyBorder="1" applyAlignment="1">
      <alignment horizontal="left" vertical="center" wrapText="1"/>
    </xf>
    <xf numFmtId="0" fontId="0" fillId="0" borderId="23" xfId="0" applyBorder="1" applyAlignment="1">
      <alignment horizontal="left" vertical="center" wrapText="1"/>
    </xf>
    <xf numFmtId="0" fontId="13" fillId="5" borderId="24" xfId="0" applyFont="1" applyFill="1" applyBorder="1" applyAlignment="1">
      <alignment horizontal="center" vertical="center"/>
    </xf>
    <xf numFmtId="0" fontId="17" fillId="13" borderId="0" xfId="0" applyFont="1" applyFill="1" applyAlignment="1">
      <alignment horizontal="center" vertical="center"/>
    </xf>
    <xf numFmtId="0" fontId="81" fillId="0" borderId="0" xfId="0" applyFont="1" applyAlignment="1">
      <alignment horizontal="right" vertical="center"/>
    </xf>
    <xf numFmtId="0" fontId="81" fillId="0" borderId="0" xfId="0" applyFont="1" applyAlignment="1">
      <alignment horizontal="center" vertical="center"/>
    </xf>
    <xf numFmtId="0" fontId="17" fillId="11" borderId="0" xfId="0" applyFont="1" applyFill="1" applyAlignment="1">
      <alignment horizontal="center" vertical="center"/>
    </xf>
    <xf numFmtId="0" fontId="13" fillId="0" borderId="0" xfId="0" applyFont="1" applyAlignment="1">
      <alignment horizontal="left" vertical="center"/>
    </xf>
    <xf numFmtId="182" fontId="9" fillId="0" borderId="0" xfId="9" applyNumberFormat="1" applyFill="1" applyAlignment="1" applyProtection="1">
      <alignment horizontal="right" vertical="center"/>
      <protection locked="0"/>
    </xf>
    <xf numFmtId="0" fontId="9" fillId="0" borderId="1" xfId="9" quotePrefix="1" applyFill="1" applyBorder="1" applyAlignment="1">
      <alignment horizontal="right" vertical="center"/>
    </xf>
    <xf numFmtId="0" fontId="9" fillId="0" borderId="0" xfId="9" applyFill="1" applyAlignment="1">
      <alignment horizontal="right" vertical="center"/>
    </xf>
    <xf numFmtId="0" fontId="9" fillId="0" borderId="0" xfId="9" applyFill="1" applyAlignment="1">
      <alignment horizontal="left" vertical="center"/>
    </xf>
    <xf numFmtId="0" fontId="9" fillId="11" borderId="0" xfId="9" applyFill="1" applyAlignment="1" applyProtection="1">
      <alignment horizontal="left" vertical="center"/>
      <protection locked="0"/>
    </xf>
    <xf numFmtId="0" fontId="15" fillId="0" borderId="0" xfId="8" applyFont="1" applyAlignment="1">
      <alignment horizontal="left" vertical="top" wrapText="1"/>
    </xf>
    <xf numFmtId="0" fontId="8" fillId="12" borderId="11" xfId="18" applyFont="1" applyFill="1" applyBorder="1" applyAlignment="1" applyProtection="1">
      <alignment horizontal="center" vertical="center" shrinkToFit="1"/>
      <protection locked="0"/>
    </xf>
    <xf numFmtId="0" fontId="9" fillId="0" borderId="0" xfId="9" applyFill="1" applyAlignment="1" applyProtection="1">
      <alignment horizontal="center" vertical="center"/>
      <protection locked="0"/>
    </xf>
    <xf numFmtId="0" fontId="9" fillId="0" borderId="11" xfId="9" applyFill="1" applyBorder="1" applyAlignment="1" applyProtection="1">
      <alignment horizontal="center" vertical="center"/>
      <protection locked="0"/>
    </xf>
    <xf numFmtId="4" fontId="9" fillId="6" borderId="44" xfId="9" applyNumberFormat="1" applyFill="1" applyBorder="1" applyAlignment="1">
      <alignment horizontal="right" vertical="center"/>
    </xf>
    <xf numFmtId="0" fontId="9" fillId="0" borderId="31" xfId="9" applyBorder="1" applyAlignment="1">
      <alignment horizontal="center" vertical="center" wrapText="1"/>
    </xf>
    <xf numFmtId="0" fontId="9" fillId="0" borderId="31" xfId="9" applyBorder="1" applyAlignment="1">
      <alignment horizontal="center" vertical="center"/>
    </xf>
    <xf numFmtId="0" fontId="9" fillId="0" borderId="30" xfId="9" applyBorder="1" applyAlignment="1">
      <alignment horizontal="center" vertical="center"/>
    </xf>
    <xf numFmtId="0" fontId="9" fillId="0" borderId="0" xfId="9" applyFill="1" applyAlignment="1">
      <alignment horizontal="left" vertical="center" shrinkToFit="1"/>
    </xf>
    <xf numFmtId="0" fontId="66" fillId="0" borderId="0" xfId="0" applyFont="1" applyAlignment="1">
      <alignment horizontal="left" vertical="center" wrapText="1"/>
    </xf>
    <xf numFmtId="0" fontId="9" fillId="0" borderId="0" xfId="0" applyFont="1" applyAlignment="1">
      <alignment horizontal="left" vertical="center"/>
    </xf>
    <xf numFmtId="0" fontId="9" fillId="0" borderId="32" xfId="9" applyBorder="1" applyAlignment="1">
      <alignment horizontal="center" vertical="center"/>
    </xf>
    <xf numFmtId="179" fontId="9" fillId="0" borderId="18" xfId="9" applyNumberFormat="1" applyBorder="1" applyAlignment="1" applyProtection="1">
      <alignment horizontal="right" vertical="center"/>
      <protection locked="0"/>
    </xf>
    <xf numFmtId="179" fontId="9" fillId="0" borderId="12" xfId="9" applyNumberFormat="1" applyBorder="1" applyAlignment="1" applyProtection="1">
      <alignment horizontal="right" vertical="center"/>
      <protection locked="0"/>
    </xf>
    <xf numFmtId="179" fontId="9" fillId="0" borderId="6" xfId="9" applyNumberFormat="1" applyBorder="1" applyAlignment="1" applyProtection="1">
      <alignment horizontal="right" vertical="center"/>
      <protection locked="0"/>
    </xf>
    <xf numFmtId="0" fontId="15" fillId="0" borderId="12" xfId="9" applyFont="1" applyBorder="1" applyAlignment="1">
      <alignment horizontal="right" vertical="center"/>
    </xf>
    <xf numFmtId="0" fontId="9" fillId="0" borderId="0" xfId="9" applyFill="1" applyAlignment="1">
      <alignment horizontal="center" vertical="center"/>
    </xf>
    <xf numFmtId="0" fontId="27" fillId="0" borderId="0" xfId="9" applyFont="1" applyFill="1" applyAlignment="1">
      <alignment horizontal="left" vertical="center"/>
    </xf>
    <xf numFmtId="182" fontId="9" fillId="6" borderId="24" xfId="9" applyNumberFormat="1" applyFill="1" applyBorder="1" applyAlignment="1">
      <alignment horizontal="center" vertical="center" shrinkToFit="1"/>
    </xf>
    <xf numFmtId="0" fontId="9" fillId="6" borderId="24" xfId="9" applyFill="1" applyBorder="1" applyAlignment="1">
      <alignment horizontal="center" vertical="center" shrinkToFit="1"/>
    </xf>
    <xf numFmtId="182" fontId="9" fillId="0" borderId="12" xfId="9" applyNumberFormat="1" applyFill="1" applyBorder="1" applyAlignment="1" applyProtection="1">
      <alignment horizontal="right" vertical="center"/>
      <protection locked="0"/>
    </xf>
    <xf numFmtId="0" fontId="9" fillId="0" borderId="12" xfId="9" applyFill="1" applyBorder="1" applyAlignment="1" applyProtection="1">
      <alignment horizontal="right" vertical="center"/>
      <protection locked="0"/>
    </xf>
    <xf numFmtId="188" fontId="9" fillId="0" borderId="12" xfId="9" applyNumberFormat="1" applyBorder="1" applyAlignment="1">
      <alignment horizontal="left" vertical="center" shrinkToFit="1"/>
    </xf>
    <xf numFmtId="4" fontId="9" fillId="6" borderId="12" xfId="9" applyNumberFormat="1" applyFill="1" applyBorder="1" applyAlignment="1">
      <alignment horizontal="right" vertical="center"/>
    </xf>
    <xf numFmtId="0" fontId="15" fillId="0" borderId="67" xfId="9" applyFont="1" applyBorder="1" applyAlignment="1">
      <alignment horizontal="right" vertical="center"/>
    </xf>
    <xf numFmtId="182" fontId="9" fillId="0" borderId="67" xfId="9" applyNumberFormat="1" applyFill="1" applyBorder="1" applyAlignment="1" applyProtection="1">
      <alignment horizontal="right" vertical="center"/>
      <protection locked="0"/>
    </xf>
    <xf numFmtId="0" fontId="3" fillId="0" borderId="128" xfId="9" applyFont="1" applyFill="1" applyBorder="1" applyAlignment="1">
      <alignment horizontal="center" vertical="center"/>
    </xf>
    <xf numFmtId="0" fontId="3" fillId="0" borderId="34" xfId="9" applyFont="1" applyFill="1" applyBorder="1" applyAlignment="1">
      <alignment horizontal="center" vertical="center"/>
    </xf>
    <xf numFmtId="0" fontId="3" fillId="0" borderId="36" xfId="9" applyFont="1" applyFill="1" applyBorder="1" applyAlignment="1">
      <alignment horizontal="center" vertical="center"/>
    </xf>
    <xf numFmtId="0" fontId="3" fillId="0" borderId="33" xfId="9" applyFont="1" applyFill="1" applyBorder="1" applyAlignment="1">
      <alignment horizontal="center" vertical="center"/>
    </xf>
    <xf numFmtId="49" fontId="3" fillId="0" borderId="0" xfId="9" quotePrefix="1" applyNumberFormat="1" applyFont="1" applyFill="1" applyAlignment="1">
      <alignment horizontal="center" vertical="center"/>
    </xf>
    <xf numFmtId="0" fontId="9" fillId="0" borderId="0" xfId="9" quotePrefix="1" applyFill="1" applyAlignment="1">
      <alignment horizontal="right" vertical="center"/>
    </xf>
    <xf numFmtId="0" fontId="9" fillId="0" borderId="11" xfId="9" applyFill="1" applyBorder="1" applyAlignment="1">
      <alignment horizontal="left" vertical="center" shrinkToFit="1"/>
    </xf>
    <xf numFmtId="0" fontId="9" fillId="0" borderId="12" xfId="9" applyBorder="1" applyAlignment="1">
      <alignment horizontal="left" vertical="center"/>
    </xf>
    <xf numFmtId="0" fontId="9" fillId="0" borderId="6" xfId="9" applyBorder="1" applyAlignment="1">
      <alignment horizontal="left" vertical="center"/>
    </xf>
    <xf numFmtId="0" fontId="9" fillId="6" borderId="18" xfId="9" applyFill="1" applyBorder="1" applyAlignment="1">
      <alignment horizontal="center" vertical="center"/>
    </xf>
    <xf numFmtId="0" fontId="9" fillId="6" borderId="12" xfId="9" applyFill="1" applyBorder="1" applyAlignment="1">
      <alignment horizontal="center" vertical="center"/>
    </xf>
    <xf numFmtId="0" fontId="9" fillId="6" borderId="6" xfId="9" applyFill="1" applyBorder="1" applyAlignment="1">
      <alignment horizontal="center" vertical="center"/>
    </xf>
    <xf numFmtId="188" fontId="9" fillId="0" borderId="67" xfId="9" applyNumberFormat="1" applyBorder="1" applyAlignment="1">
      <alignment horizontal="left" vertical="center" shrinkToFit="1"/>
    </xf>
    <xf numFmtId="4" fontId="9" fillId="0" borderId="67" xfId="9" applyNumberFormat="1" applyBorder="1" applyAlignment="1">
      <alignment horizontal="left" vertical="center"/>
    </xf>
    <xf numFmtId="4" fontId="9" fillId="0" borderId="294" xfId="9" applyNumberFormat="1" applyBorder="1" applyAlignment="1">
      <alignment horizontal="left" vertical="center"/>
    </xf>
    <xf numFmtId="4" fontId="9" fillId="6" borderId="67" xfId="9" applyNumberFormat="1" applyFill="1" applyBorder="1" applyAlignment="1">
      <alignment horizontal="right" vertical="center"/>
    </xf>
    <xf numFmtId="0" fontId="9" fillId="6" borderId="121" xfId="9" applyFill="1" applyBorder="1" applyAlignment="1">
      <alignment horizontal="center" vertical="center"/>
    </xf>
    <xf numFmtId="0" fontId="9" fillId="6" borderId="67" xfId="9" applyFill="1" applyBorder="1" applyAlignment="1">
      <alignment horizontal="center" vertical="center"/>
    </xf>
    <xf numFmtId="0" fontId="9" fillId="6" borderId="68" xfId="9" applyFill="1" applyBorder="1" applyAlignment="1">
      <alignment horizontal="center" vertical="center"/>
    </xf>
    <xf numFmtId="0" fontId="9" fillId="0" borderId="11" xfId="9" applyFill="1" applyBorder="1" applyAlignment="1">
      <alignment horizontal="left" vertical="center"/>
    </xf>
    <xf numFmtId="0" fontId="9" fillId="0" borderId="32" xfId="9" applyBorder="1" applyAlignment="1">
      <alignment horizontal="center" vertical="center" wrapText="1"/>
    </xf>
    <xf numFmtId="0" fontId="9" fillId="0" borderId="30" xfId="9" applyBorder="1" applyAlignment="1">
      <alignment horizontal="center" vertical="center" wrapText="1"/>
    </xf>
    <xf numFmtId="0" fontId="27" fillId="0" borderId="12" xfId="9" applyFont="1" applyFill="1" applyBorder="1" applyAlignment="1">
      <alignment horizontal="left" vertical="center"/>
    </xf>
    <xf numFmtId="0" fontId="9" fillId="0" borderId="18" xfId="9" applyFill="1" applyBorder="1" applyAlignment="1">
      <alignment horizontal="center" vertical="center"/>
    </xf>
    <xf numFmtId="0" fontId="9" fillId="0" borderId="6" xfId="9" applyFill="1" applyBorder="1" applyAlignment="1">
      <alignment horizontal="center" vertical="center"/>
    </xf>
    <xf numFmtId="0" fontId="9" fillId="0" borderId="9" xfId="9" applyFill="1" applyBorder="1" applyAlignment="1">
      <alignment horizontal="center" vertical="center"/>
    </xf>
    <xf numFmtId="0" fontId="9" fillId="0" borderId="10" xfId="9" applyFill="1" applyBorder="1" applyAlignment="1">
      <alignment horizontal="center" vertical="center"/>
    </xf>
    <xf numFmtId="0" fontId="9" fillId="0" borderId="105" xfId="9" applyBorder="1" applyAlignment="1">
      <alignment horizontal="center" vertical="center" textRotation="255"/>
    </xf>
    <xf numFmtId="0" fontId="9" fillId="0" borderId="99" xfId="9" applyBorder="1" applyAlignment="1">
      <alignment horizontal="center" vertical="center" textRotation="255"/>
    </xf>
    <xf numFmtId="0" fontId="9" fillId="0" borderId="100" xfId="9" applyBorder="1" applyAlignment="1">
      <alignment horizontal="center" vertical="center" textRotation="255"/>
    </xf>
    <xf numFmtId="0" fontId="9" fillId="0" borderId="102" xfId="9" applyBorder="1" applyAlignment="1">
      <alignment horizontal="center" vertical="center"/>
    </xf>
    <xf numFmtId="0" fontId="9" fillId="0" borderId="51" xfId="9" applyBorder="1" applyAlignment="1">
      <alignment horizontal="center" vertical="center"/>
    </xf>
    <xf numFmtId="0" fontId="9" fillId="0" borderId="47" xfId="9" applyBorder="1" applyAlignment="1">
      <alignment horizontal="center" vertical="center"/>
    </xf>
    <xf numFmtId="0" fontId="15" fillId="0" borderId="0" xfId="0" applyFont="1" applyAlignment="1">
      <alignment horizontal="left" vertical="top" wrapText="1"/>
    </xf>
    <xf numFmtId="189" fontId="9" fillId="0" borderId="32" xfId="9" applyNumberFormat="1" applyBorder="1" applyAlignment="1">
      <alignment horizontal="center" vertical="center"/>
    </xf>
    <xf numFmtId="189" fontId="9" fillId="0" borderId="31" xfId="9" applyNumberFormat="1" applyBorder="1" applyAlignment="1">
      <alignment horizontal="center" vertical="center"/>
    </xf>
    <xf numFmtId="189" fontId="9" fillId="0" borderId="30" xfId="9" applyNumberFormat="1" applyBorder="1" applyAlignment="1">
      <alignment horizontal="center" vertical="center"/>
    </xf>
    <xf numFmtId="179" fontId="9" fillId="0" borderId="32" xfId="9" applyNumberFormat="1" applyBorder="1" applyAlignment="1" applyProtection="1">
      <alignment horizontal="right" vertical="center"/>
      <protection locked="0"/>
    </xf>
    <xf numFmtId="179" fontId="9" fillId="0" borderId="31" xfId="9" applyNumberFormat="1" applyBorder="1" applyAlignment="1" applyProtection="1">
      <alignment horizontal="right" vertical="center"/>
      <protection locked="0"/>
    </xf>
    <xf numFmtId="179" fontId="9" fillId="0" borderId="30" xfId="9" applyNumberFormat="1" applyBorder="1" applyAlignment="1" applyProtection="1">
      <alignment horizontal="right" vertical="center"/>
      <protection locked="0"/>
    </xf>
    <xf numFmtId="182" fontId="9" fillId="6" borderId="31" xfId="9" applyNumberFormat="1" applyFill="1" applyBorder="1">
      <alignment vertical="center"/>
    </xf>
    <xf numFmtId="188" fontId="9" fillId="0" borderId="31" xfId="9" applyNumberFormat="1" applyBorder="1" applyAlignment="1">
      <alignment horizontal="left" vertical="center" shrinkToFit="1"/>
    </xf>
    <xf numFmtId="0" fontId="9" fillId="6" borderId="32" xfId="9" applyFill="1" applyBorder="1" applyAlignment="1">
      <alignment horizontal="center" vertical="center"/>
    </xf>
    <xf numFmtId="0" fontId="9" fillId="6" borderId="31" xfId="9" applyFill="1" applyBorder="1" applyAlignment="1">
      <alignment horizontal="center" vertical="center"/>
    </xf>
    <xf numFmtId="0" fontId="9" fillId="6" borderId="30" xfId="9" applyFill="1" applyBorder="1" applyAlignment="1">
      <alignment horizontal="center" vertical="center"/>
    </xf>
    <xf numFmtId="179" fontId="9" fillId="6" borderId="32" xfId="9" applyNumberFormat="1" applyFill="1" applyBorder="1" applyAlignment="1">
      <alignment horizontal="right" vertical="center"/>
    </xf>
    <xf numFmtId="179" fontId="9" fillId="6" borderId="31" xfId="9" applyNumberFormat="1" applyFill="1" applyBorder="1" applyAlignment="1">
      <alignment horizontal="right" vertical="center"/>
    </xf>
    <xf numFmtId="179" fontId="9" fillId="6" borderId="30" xfId="9" applyNumberFormat="1" applyFill="1" applyBorder="1" applyAlignment="1">
      <alignment horizontal="right" vertical="center"/>
    </xf>
    <xf numFmtId="0" fontId="9" fillId="0" borderId="24" xfId="9" applyBorder="1" applyAlignment="1">
      <alignment horizontal="center" vertical="center"/>
    </xf>
    <xf numFmtId="188" fontId="9" fillId="0" borderId="45" xfId="9" applyNumberFormat="1" applyBorder="1" applyAlignment="1">
      <alignment horizontal="left" vertical="center" shrinkToFit="1"/>
    </xf>
    <xf numFmtId="4" fontId="9" fillId="6" borderId="31" xfId="9" applyNumberFormat="1" applyFill="1" applyBorder="1" applyAlignment="1">
      <alignment horizontal="right" vertical="center"/>
    </xf>
    <xf numFmtId="182" fontId="9" fillId="6" borderId="31" xfId="9" applyNumberFormat="1" applyFill="1" applyBorder="1" applyAlignment="1">
      <alignment horizontal="right" vertical="center"/>
    </xf>
    <xf numFmtId="0" fontId="15" fillId="0" borderId="31" xfId="9" applyFont="1" applyBorder="1" applyAlignment="1">
      <alignment horizontal="right" vertical="center" wrapText="1"/>
    </xf>
    <xf numFmtId="0" fontId="9" fillId="0" borderId="32" xfId="9" applyBorder="1" applyAlignment="1" applyProtection="1">
      <alignment horizontal="center" vertical="center"/>
      <protection locked="0"/>
    </xf>
    <xf numFmtId="0" fontId="9" fillId="0" borderId="31" xfId="9" applyBorder="1" applyAlignment="1" applyProtection="1">
      <alignment horizontal="center" vertical="center"/>
      <protection locked="0"/>
    </xf>
    <xf numFmtId="0" fontId="9" fillId="0" borderId="30" xfId="9" applyBorder="1" applyAlignment="1" applyProtection="1">
      <alignment horizontal="center" vertical="center"/>
      <protection locked="0"/>
    </xf>
    <xf numFmtId="205" fontId="9" fillId="6" borderId="9" xfId="9" applyNumberFormat="1" applyFill="1" applyBorder="1" applyAlignment="1">
      <alignment horizontal="center" vertical="center"/>
    </xf>
    <xf numFmtId="205" fontId="9" fillId="6" borderId="11" xfId="9" applyNumberFormat="1" applyFill="1" applyBorder="1" applyAlignment="1">
      <alignment horizontal="center" vertical="center"/>
    </xf>
    <xf numFmtId="205" fontId="9" fillId="6" borderId="10" xfId="9" applyNumberFormat="1" applyFill="1" applyBorder="1" applyAlignment="1">
      <alignment horizontal="center" vertical="center"/>
    </xf>
    <xf numFmtId="179" fontId="9" fillId="0" borderId="32" xfId="9" applyNumberFormat="1" applyBorder="1" applyAlignment="1">
      <alignment horizontal="center" vertical="center"/>
    </xf>
    <xf numFmtId="179" fontId="9" fillId="0" borderId="31" xfId="9" applyNumberFormat="1" applyBorder="1" applyAlignment="1">
      <alignment horizontal="center" vertical="center"/>
    </xf>
    <xf numFmtId="179" fontId="9" fillId="0" borderId="30" xfId="9" applyNumberFormat="1" applyBorder="1" applyAlignment="1">
      <alignment horizontal="center" vertical="center"/>
    </xf>
    <xf numFmtId="182" fontId="9" fillId="6" borderId="44" xfId="9" applyNumberFormat="1" applyFill="1" applyBorder="1" applyAlignment="1">
      <alignment horizontal="right" vertical="center"/>
    </xf>
    <xf numFmtId="0" fontId="9" fillId="0" borderId="44" xfId="9" applyBorder="1" applyAlignment="1">
      <alignment horizontal="left" vertical="center" shrinkToFit="1"/>
    </xf>
    <xf numFmtId="0" fontId="9" fillId="0" borderId="57" xfId="9" applyBorder="1" applyAlignment="1">
      <alignment horizontal="center" vertical="center"/>
    </xf>
    <xf numFmtId="0" fontId="9" fillId="0" borderId="44" xfId="9" applyBorder="1" applyAlignment="1">
      <alignment horizontal="center" vertical="center"/>
    </xf>
    <xf numFmtId="0" fontId="9" fillId="0" borderId="93" xfId="9" applyBorder="1" applyAlignment="1">
      <alignment horizontal="center" vertical="center"/>
    </xf>
    <xf numFmtId="4" fontId="9" fillId="6" borderId="11" xfId="9" applyNumberFormat="1" applyFill="1" applyBorder="1">
      <alignment vertical="center"/>
    </xf>
    <xf numFmtId="188" fontId="9" fillId="0" borderId="46" xfId="9" applyNumberFormat="1" applyBorder="1" applyAlignment="1">
      <alignment horizontal="left" vertical="center" shrinkToFit="1"/>
    </xf>
    <xf numFmtId="4" fontId="9" fillId="6" borderId="46" xfId="9" applyNumberFormat="1" applyFill="1" applyBorder="1">
      <alignment vertical="center"/>
    </xf>
    <xf numFmtId="0" fontId="9" fillId="6" borderId="78" xfId="9" applyFill="1" applyBorder="1" applyAlignment="1">
      <alignment horizontal="center" vertical="center"/>
    </xf>
    <xf numFmtId="0" fontId="9" fillId="6" borderId="46" xfId="9" applyFill="1" applyBorder="1" applyAlignment="1">
      <alignment horizontal="center" vertical="center"/>
    </xf>
    <xf numFmtId="0" fontId="9" fillId="6" borderId="91" xfId="9" applyFill="1" applyBorder="1" applyAlignment="1">
      <alignment horizontal="center" vertical="center"/>
    </xf>
    <xf numFmtId="0" fontId="9" fillId="0" borderId="101" xfId="9" applyBorder="1" applyAlignment="1">
      <alignment horizontal="center" vertical="center" wrapText="1"/>
    </xf>
    <xf numFmtId="0" fontId="9" fillId="0" borderId="44" xfId="9" applyBorder="1" applyAlignment="1">
      <alignment horizontal="center" vertical="center" wrapText="1"/>
    </xf>
    <xf numFmtId="0" fontId="9" fillId="0" borderId="93" xfId="9" applyBorder="1" applyAlignment="1">
      <alignment horizontal="center" vertical="center" wrapText="1"/>
    </xf>
    <xf numFmtId="0" fontId="9" fillId="0" borderId="101" xfId="9" applyBorder="1" applyAlignment="1">
      <alignment horizontal="center" vertical="center"/>
    </xf>
    <xf numFmtId="0" fontId="9" fillId="0" borderId="78" xfId="9" applyBorder="1" applyAlignment="1" applyProtection="1">
      <alignment horizontal="center" vertical="center"/>
      <protection locked="0"/>
    </xf>
    <xf numFmtId="0" fontId="9" fillId="0" borderId="46" xfId="9" applyBorder="1" applyAlignment="1" applyProtection="1">
      <alignment horizontal="center" vertical="center"/>
      <protection locked="0"/>
    </xf>
    <xf numFmtId="0" fontId="9" fillId="0" borderId="91" xfId="9" applyBorder="1" applyAlignment="1" applyProtection="1">
      <alignment horizontal="center" vertical="center"/>
      <protection locked="0"/>
    </xf>
    <xf numFmtId="0" fontId="9" fillId="0" borderId="55" xfId="9" applyBorder="1" applyAlignment="1" applyProtection="1">
      <alignment horizontal="center" vertical="center"/>
      <protection locked="0"/>
    </xf>
    <xf numFmtId="0" fontId="9" fillId="0" borderId="45" xfId="9" applyBorder="1" applyAlignment="1" applyProtection="1">
      <alignment horizontal="center" vertical="center"/>
      <protection locked="0"/>
    </xf>
    <xf numFmtId="0" fontId="9" fillId="0" borderId="92" xfId="9" applyBorder="1" applyAlignment="1" applyProtection="1">
      <alignment horizontal="center" vertical="center"/>
      <protection locked="0"/>
    </xf>
    <xf numFmtId="205" fontId="9" fillId="6" borderId="57" xfId="9" applyNumberFormat="1" applyFill="1" applyBorder="1" applyAlignment="1">
      <alignment horizontal="center" vertical="center"/>
    </xf>
    <xf numFmtId="205" fontId="9" fillId="6" borderId="44" xfId="9" applyNumberFormat="1" applyFill="1" applyBorder="1" applyAlignment="1">
      <alignment horizontal="center" vertical="center"/>
    </xf>
    <xf numFmtId="205" fontId="9" fillId="6" borderId="93" xfId="9" applyNumberFormat="1" applyFill="1" applyBorder="1" applyAlignment="1">
      <alignment horizontal="center" vertical="center"/>
    </xf>
    <xf numFmtId="0" fontId="9" fillId="0" borderId="7" xfId="9" applyBorder="1" applyAlignment="1" applyProtection="1">
      <alignment horizontal="center" vertical="center"/>
      <protection locked="0"/>
    </xf>
    <xf numFmtId="0" fontId="9" fillId="0" borderId="0" xfId="9" applyAlignment="1" applyProtection="1">
      <alignment horizontal="center" vertical="center"/>
      <protection locked="0"/>
    </xf>
    <xf numFmtId="0" fontId="9" fillId="0" borderId="8" xfId="9" applyBorder="1" applyAlignment="1" applyProtection="1">
      <alignment horizontal="center" vertical="center"/>
      <protection locked="0"/>
    </xf>
    <xf numFmtId="0" fontId="9" fillId="0" borderId="98" xfId="9" applyBorder="1" applyAlignment="1">
      <alignment horizontal="center" vertical="center"/>
    </xf>
    <xf numFmtId="0" fontId="9" fillId="0" borderId="45" xfId="9" applyBorder="1" applyAlignment="1">
      <alignment horizontal="center" vertical="center"/>
    </xf>
    <xf numFmtId="0" fontId="9" fillId="0" borderId="92" xfId="9" applyBorder="1" applyAlignment="1">
      <alignment horizontal="center" vertical="center"/>
    </xf>
    <xf numFmtId="0" fontId="9" fillId="0" borderId="103" xfId="9" applyBorder="1" applyAlignment="1">
      <alignment horizontal="center" vertical="center"/>
    </xf>
    <xf numFmtId="0" fontId="9" fillId="0" borderId="90" xfId="9" applyBorder="1" applyAlignment="1">
      <alignment horizontal="center" vertical="center"/>
    </xf>
    <xf numFmtId="0" fontId="9" fillId="0" borderId="104" xfId="9" applyBorder="1" applyAlignment="1">
      <alignment horizontal="center" vertical="center"/>
    </xf>
    <xf numFmtId="0" fontId="9" fillId="0" borderId="87" xfId="9" applyBorder="1" applyAlignment="1">
      <alignment horizontal="center" vertical="center"/>
    </xf>
    <xf numFmtId="0" fontId="9" fillId="0" borderId="0" xfId="9" applyAlignment="1">
      <alignment horizontal="center" vertical="center"/>
    </xf>
    <xf numFmtId="0" fontId="9" fillId="0" borderId="8" xfId="9" applyBorder="1" applyAlignment="1">
      <alignment horizontal="center" vertical="center"/>
    </xf>
    <xf numFmtId="0" fontId="9" fillId="0" borderId="106" xfId="9" applyBorder="1" applyAlignment="1">
      <alignment horizontal="center" vertical="center"/>
    </xf>
    <xf numFmtId="0" fontId="9" fillId="0" borderId="46" xfId="9" applyBorder="1" applyAlignment="1">
      <alignment horizontal="center" vertical="center"/>
    </xf>
    <xf numFmtId="0" fontId="9" fillId="0" borderId="91" xfId="9" applyBorder="1" applyAlignment="1">
      <alignment horizontal="center" vertical="center"/>
    </xf>
    <xf numFmtId="0" fontId="9" fillId="0" borderId="79" xfId="9" applyBorder="1" applyAlignment="1" applyProtection="1">
      <alignment horizontal="center" vertical="center"/>
      <protection locked="0"/>
    </xf>
    <xf numFmtId="0" fontId="9" fillId="0" borderId="90" xfId="9" applyBorder="1" applyAlignment="1" applyProtection="1">
      <alignment horizontal="center" vertical="center"/>
      <protection locked="0"/>
    </xf>
    <xf numFmtId="0" fontId="9" fillId="0" borderId="104" xfId="9" applyBorder="1" applyAlignment="1" applyProtection="1">
      <alignment horizontal="center" vertical="center"/>
      <protection locked="0"/>
    </xf>
    <xf numFmtId="182" fontId="9" fillId="0" borderId="45" xfId="9" applyNumberFormat="1" applyFill="1" applyBorder="1" applyAlignment="1" applyProtection="1">
      <alignment horizontal="right" vertical="center" shrinkToFit="1"/>
      <protection locked="0"/>
    </xf>
    <xf numFmtId="4" fontId="9" fillId="6" borderId="45" xfId="9" applyNumberFormat="1" applyFill="1" applyBorder="1">
      <alignment vertical="center"/>
    </xf>
    <xf numFmtId="0" fontId="9" fillId="6" borderId="55" xfId="9" applyFill="1" applyBorder="1" applyAlignment="1">
      <alignment horizontal="center" vertical="center"/>
    </xf>
    <xf numFmtId="0" fontId="9" fillId="6" borderId="45" xfId="9" applyFill="1" applyBorder="1" applyAlignment="1">
      <alignment horizontal="center" vertical="center"/>
    </xf>
    <xf numFmtId="0" fontId="9" fillId="6" borderId="92" xfId="9" applyFill="1" applyBorder="1" applyAlignment="1">
      <alignment horizontal="center" vertical="center"/>
    </xf>
    <xf numFmtId="179" fontId="9" fillId="0" borderId="78" xfId="9" applyNumberFormat="1" applyBorder="1" applyAlignment="1" applyProtection="1">
      <alignment horizontal="right" vertical="center"/>
      <protection locked="0"/>
    </xf>
    <xf numFmtId="179" fontId="9" fillId="0" borderId="46" xfId="9" applyNumberFormat="1" applyBorder="1" applyAlignment="1" applyProtection="1">
      <alignment horizontal="right" vertical="center"/>
      <protection locked="0"/>
    </xf>
    <xf numFmtId="179" fontId="9" fillId="0" borderId="91" xfId="9" applyNumberFormat="1" applyBorder="1" applyAlignment="1" applyProtection="1">
      <alignment horizontal="right" vertical="center"/>
      <protection locked="0"/>
    </xf>
    <xf numFmtId="182" fontId="9" fillId="0" borderId="46" xfId="9" applyNumberFormat="1" applyFill="1" applyBorder="1" applyAlignment="1" applyProtection="1">
      <alignment horizontal="right" vertical="center" shrinkToFit="1"/>
      <protection locked="0"/>
    </xf>
    <xf numFmtId="4" fontId="9" fillId="0" borderId="0" xfId="9" applyNumberFormat="1" applyAlignment="1">
      <alignment horizontal="left" vertical="center"/>
    </xf>
    <xf numFmtId="4" fontId="9" fillId="0" borderId="8" xfId="9" applyNumberFormat="1" applyBorder="1" applyAlignment="1">
      <alignment horizontal="left" vertical="center"/>
    </xf>
    <xf numFmtId="179" fontId="9" fillId="0" borderId="57" xfId="9" applyNumberFormat="1" applyBorder="1" applyAlignment="1">
      <alignment horizontal="center" vertical="center"/>
    </xf>
    <xf numFmtId="179" fontId="9" fillId="0" borderId="44" xfId="9" applyNumberFormat="1" applyBorder="1" applyAlignment="1">
      <alignment horizontal="center" vertical="center"/>
    </xf>
    <xf numFmtId="0" fontId="9" fillId="6" borderId="7" xfId="9" applyFill="1" applyBorder="1" applyAlignment="1">
      <alignment horizontal="center" vertical="center"/>
    </xf>
    <xf numFmtId="0" fontId="9" fillId="6" borderId="0" xfId="9" applyFill="1" applyAlignment="1">
      <alignment horizontal="center" vertical="center"/>
    </xf>
    <xf numFmtId="0" fontId="9" fillId="6" borderId="8" xfId="9" applyFill="1" applyBorder="1" applyAlignment="1">
      <alignment horizontal="center" vertical="center"/>
    </xf>
    <xf numFmtId="0" fontId="15" fillId="0" borderId="45" xfId="9" applyFont="1" applyBorder="1" applyAlignment="1">
      <alignment horizontal="right" vertical="center"/>
    </xf>
    <xf numFmtId="4" fontId="9" fillId="6" borderId="45" xfId="9" applyNumberFormat="1" applyFill="1" applyBorder="1" applyAlignment="1">
      <alignment horizontal="right" vertical="center"/>
    </xf>
    <xf numFmtId="4" fontId="9" fillId="0" borderId="45" xfId="9" applyNumberFormat="1" applyBorder="1" applyAlignment="1">
      <alignment horizontal="left" vertical="center"/>
    </xf>
    <xf numFmtId="4" fontId="9" fillId="0" borderId="92" xfId="9" applyNumberFormat="1" applyBorder="1" applyAlignment="1">
      <alignment horizontal="left" vertical="center"/>
    </xf>
    <xf numFmtId="0" fontId="15" fillId="0" borderId="46" xfId="9" applyFont="1" applyBorder="1" applyAlignment="1">
      <alignment horizontal="right" vertical="center"/>
    </xf>
    <xf numFmtId="182" fontId="9" fillId="6" borderId="46" xfId="9" applyNumberFormat="1" applyFill="1" applyBorder="1" applyAlignment="1">
      <alignment horizontal="right" vertical="center" shrinkToFit="1"/>
    </xf>
    <xf numFmtId="4" fontId="9" fillId="6" borderId="0" xfId="9" applyNumberFormat="1" applyFill="1" applyAlignment="1">
      <alignment horizontal="right" vertical="center"/>
    </xf>
    <xf numFmtId="188" fontId="9" fillId="0" borderId="0" xfId="9" applyNumberFormat="1" applyAlignment="1">
      <alignment horizontal="left" vertical="center" shrinkToFit="1"/>
    </xf>
    <xf numFmtId="0" fontId="15" fillId="0" borderId="0" xfId="9" applyFont="1" applyAlignment="1">
      <alignment horizontal="right" vertical="center"/>
    </xf>
    <xf numFmtId="182" fontId="9" fillId="0" borderId="9" xfId="9" applyNumberFormat="1" applyFill="1" applyBorder="1" applyAlignment="1" applyProtection="1">
      <alignment horizontal="center" vertical="center"/>
      <protection locked="0"/>
    </xf>
    <xf numFmtId="182" fontId="9" fillId="0" borderId="10" xfId="9" applyNumberFormat="1" applyFill="1" applyBorder="1" applyAlignment="1" applyProtection="1">
      <alignment horizontal="center" vertical="center"/>
      <protection locked="0"/>
    </xf>
    <xf numFmtId="0" fontId="15" fillId="0" borderId="25" xfId="9" applyFont="1" applyFill="1" applyBorder="1" applyAlignment="1">
      <alignment horizontal="right" vertical="top"/>
    </xf>
    <xf numFmtId="0" fontId="15" fillId="0" borderId="0" xfId="9" applyFont="1" applyFill="1" applyAlignment="1">
      <alignment horizontal="right" vertical="top"/>
    </xf>
    <xf numFmtId="0" fontId="15" fillId="0" borderId="0" xfId="9" applyFont="1" applyFill="1" applyAlignment="1">
      <alignment horizontal="left" vertical="top" wrapText="1"/>
    </xf>
    <xf numFmtId="0" fontId="9" fillId="0" borderId="0" xfId="9" applyFill="1" applyAlignment="1">
      <alignment horizontal="left" vertical="top" wrapText="1"/>
    </xf>
    <xf numFmtId="179" fontId="9" fillId="6" borderId="57" xfId="9" applyNumberFormat="1" applyFill="1" applyBorder="1" applyAlignment="1">
      <alignment horizontal="right" vertical="center"/>
    </xf>
    <xf numFmtId="179" fontId="9" fillId="6" borderId="44" xfId="9" applyNumberFormat="1" applyFill="1" applyBorder="1" applyAlignment="1">
      <alignment horizontal="right" vertical="center"/>
    </xf>
    <xf numFmtId="179" fontId="9" fillId="6" borderId="93" xfId="9" applyNumberFormat="1" applyFill="1" applyBorder="1" applyAlignment="1">
      <alignment horizontal="right" vertical="center"/>
    </xf>
    <xf numFmtId="0" fontId="9" fillId="6" borderId="44" xfId="9" applyFill="1" applyBorder="1" applyAlignment="1">
      <alignment horizontal="right" vertical="center"/>
    </xf>
    <xf numFmtId="179" fontId="9" fillId="6" borderId="9" xfId="9" applyNumberFormat="1" applyFill="1" applyBorder="1" applyAlignment="1">
      <alignment horizontal="right" vertical="center"/>
    </xf>
    <xf numFmtId="179" fontId="9" fillId="6" borderId="11" xfId="9" applyNumberFormat="1" applyFill="1" applyBorder="1" applyAlignment="1">
      <alignment horizontal="right" vertical="center"/>
    </xf>
    <xf numFmtId="179" fontId="9" fillId="6" borderId="10" xfId="9" applyNumberFormat="1" applyFill="1" applyBorder="1" applyAlignment="1">
      <alignment horizontal="right" vertical="center"/>
    </xf>
    <xf numFmtId="0" fontId="9" fillId="0" borderId="44" xfId="9" applyBorder="1" applyAlignment="1">
      <alignment horizontal="left" vertical="center"/>
    </xf>
    <xf numFmtId="0" fontId="9" fillId="0" borderId="44" xfId="9" applyBorder="1">
      <alignment vertical="center"/>
    </xf>
    <xf numFmtId="0" fontId="15" fillId="0" borderId="12" xfId="9" applyFont="1" applyBorder="1" applyAlignment="1">
      <alignment horizontal="right" vertical="center" wrapText="1"/>
    </xf>
    <xf numFmtId="0" fontId="15" fillId="0" borderId="46" xfId="9" applyFont="1" applyBorder="1" applyAlignment="1">
      <alignment horizontal="right" vertical="center" wrapText="1"/>
    </xf>
    <xf numFmtId="179" fontId="9" fillId="0" borderId="79" xfId="9" applyNumberFormat="1" applyBorder="1" applyAlignment="1" applyProtection="1">
      <alignment horizontal="right" vertical="center"/>
      <protection locked="0"/>
    </xf>
    <xf numFmtId="179" fontId="9" fillId="0" borderId="90" xfId="9" applyNumberFormat="1" applyBorder="1" applyAlignment="1" applyProtection="1">
      <alignment horizontal="right" vertical="center"/>
      <protection locked="0"/>
    </xf>
    <xf numFmtId="179" fontId="9" fillId="0" borderId="7" xfId="9" applyNumberFormat="1" applyBorder="1" applyAlignment="1" applyProtection="1">
      <alignment horizontal="right" vertical="center"/>
      <protection locked="0"/>
    </xf>
    <xf numFmtId="179" fontId="9" fillId="0" borderId="0" xfId="9" applyNumberFormat="1" applyAlignment="1" applyProtection="1">
      <alignment horizontal="right" vertical="center"/>
      <protection locked="0"/>
    </xf>
    <xf numFmtId="179" fontId="9" fillId="0" borderId="8" xfId="9" applyNumberFormat="1" applyBorder="1" applyAlignment="1" applyProtection="1">
      <alignment horizontal="right" vertical="center"/>
      <protection locked="0"/>
    </xf>
    <xf numFmtId="0" fontId="15" fillId="0" borderId="25" xfId="9" applyFont="1" applyFill="1" applyBorder="1" applyAlignment="1">
      <alignment horizontal="right" vertical="top" shrinkToFit="1"/>
    </xf>
    <xf numFmtId="0" fontId="15" fillId="0" borderId="0" xfId="9" applyFont="1" applyFill="1" applyAlignment="1">
      <alignment horizontal="right" vertical="top" shrinkToFit="1"/>
    </xf>
    <xf numFmtId="179" fontId="9" fillId="0" borderId="55" xfId="9" applyNumberFormat="1" applyBorder="1" applyAlignment="1" applyProtection="1">
      <alignment horizontal="right" vertical="center"/>
      <protection locked="0"/>
    </xf>
    <xf numFmtId="179" fontId="9" fillId="0" borderId="45" xfId="9" applyNumberFormat="1" applyBorder="1" applyAlignment="1" applyProtection="1">
      <alignment horizontal="right" vertical="center"/>
      <protection locked="0"/>
    </xf>
    <xf numFmtId="179" fontId="9" fillId="0" borderId="92" xfId="9" applyNumberFormat="1" applyBorder="1" applyAlignment="1" applyProtection="1">
      <alignment horizontal="right" vertical="center"/>
      <protection locked="0"/>
    </xf>
    <xf numFmtId="182" fontId="9" fillId="6" borderId="57" xfId="9" applyNumberFormat="1" applyFill="1" applyBorder="1" applyAlignment="1">
      <alignment horizontal="center" vertical="center"/>
    </xf>
    <xf numFmtId="182" fontId="9" fillId="6" borderId="93" xfId="9" applyNumberFormat="1" applyFill="1" applyBorder="1" applyAlignment="1">
      <alignment horizontal="center" vertical="center"/>
    </xf>
    <xf numFmtId="0" fontId="9" fillId="0" borderId="12" xfId="9" applyFill="1" applyBorder="1" applyAlignment="1">
      <alignment horizontal="center" vertical="center"/>
    </xf>
    <xf numFmtId="0" fontId="9" fillId="0" borderId="7" xfId="9" applyFill="1" applyBorder="1" applyAlignment="1">
      <alignment horizontal="center" vertical="center"/>
    </xf>
    <xf numFmtId="0" fontId="9" fillId="0" borderId="8" xfId="9" applyFill="1" applyBorder="1" applyAlignment="1">
      <alignment horizontal="center" vertical="center"/>
    </xf>
    <xf numFmtId="182" fontId="9" fillId="0" borderId="18" xfId="9" applyNumberFormat="1" applyFill="1" applyBorder="1" applyAlignment="1">
      <alignment horizontal="center" vertical="center"/>
    </xf>
    <xf numFmtId="182" fontId="9" fillId="0" borderId="12" xfId="9" applyNumberFormat="1" applyFill="1" applyBorder="1" applyAlignment="1">
      <alignment horizontal="center" vertical="center"/>
    </xf>
    <xf numFmtId="182" fontId="9" fillId="0" borderId="9" xfId="9" applyNumberFormat="1" applyFill="1" applyBorder="1" applyAlignment="1">
      <alignment horizontal="center" vertical="center"/>
    </xf>
    <xf numFmtId="182" fontId="9" fillId="0" borderId="11" xfId="9" applyNumberFormat="1" applyFill="1" applyBorder="1" applyAlignment="1">
      <alignment horizontal="center" vertical="center"/>
    </xf>
    <xf numFmtId="182" fontId="9" fillId="0" borderId="54" xfId="9" applyNumberFormat="1" applyFill="1" applyBorder="1" applyAlignment="1">
      <alignment horizontal="center" vertical="center"/>
    </xf>
    <xf numFmtId="182" fontId="9" fillId="0" borderId="51" xfId="9" applyNumberFormat="1" applyFill="1" applyBorder="1" applyAlignment="1">
      <alignment horizontal="center" vertical="center"/>
    </xf>
    <xf numFmtId="182" fontId="9" fillId="0" borderId="47" xfId="9" applyNumberFormat="1" applyFill="1" applyBorder="1" applyAlignment="1">
      <alignment horizontal="center" vertical="center"/>
    </xf>
    <xf numFmtId="182" fontId="9" fillId="0" borderId="54" xfId="9" applyNumberFormat="1" applyFill="1" applyBorder="1" applyAlignment="1" applyProtection="1">
      <alignment horizontal="center" vertical="center"/>
      <protection locked="0"/>
    </xf>
    <xf numFmtId="182" fontId="9" fillId="0" borderId="47" xfId="9" applyNumberFormat="1" applyFill="1" applyBorder="1" applyAlignment="1" applyProtection="1">
      <alignment horizontal="center" vertical="center"/>
      <protection locked="0"/>
    </xf>
    <xf numFmtId="206" fontId="9" fillId="0" borderId="54" xfId="9" applyNumberFormat="1" applyFill="1" applyBorder="1" applyAlignment="1" applyProtection="1">
      <alignment horizontal="center" vertical="center" shrinkToFit="1"/>
      <protection locked="0"/>
    </xf>
    <xf numFmtId="206" fontId="9" fillId="0" borderId="47" xfId="9" applyNumberFormat="1" applyFill="1" applyBorder="1" applyAlignment="1" applyProtection="1">
      <alignment horizontal="center" vertical="center" shrinkToFit="1"/>
      <protection locked="0"/>
    </xf>
    <xf numFmtId="182" fontId="9" fillId="0" borderId="51" xfId="9" applyNumberFormat="1" applyFill="1" applyBorder="1" applyAlignment="1" applyProtection="1">
      <alignment horizontal="center" vertical="center"/>
      <protection locked="0"/>
    </xf>
    <xf numFmtId="182" fontId="9" fillId="6" borderId="54" xfId="9" applyNumberFormat="1" applyFill="1" applyBorder="1" applyAlignment="1">
      <alignment horizontal="center" vertical="center"/>
    </xf>
    <xf numFmtId="182" fontId="9" fillId="6" borderId="47" xfId="9" applyNumberFormat="1" applyFill="1" applyBorder="1" applyAlignment="1">
      <alignment horizontal="center" vertical="center"/>
    </xf>
    <xf numFmtId="182" fontId="9" fillId="0" borderId="57" xfId="9" applyNumberFormat="1" applyFill="1" applyBorder="1" applyAlignment="1">
      <alignment horizontal="center" vertical="center"/>
    </xf>
    <xf numFmtId="182" fontId="9" fillId="0" borderId="44" xfId="9" applyNumberFormat="1" applyFill="1" applyBorder="1" applyAlignment="1">
      <alignment horizontal="center" vertical="center"/>
    </xf>
    <xf numFmtId="182" fontId="9" fillId="0" borderId="93" xfId="9" applyNumberFormat="1" applyFill="1" applyBorder="1" applyAlignment="1">
      <alignment horizontal="center" vertical="center"/>
    </xf>
    <xf numFmtId="206" fontId="9" fillId="0" borderId="9" xfId="9" applyNumberFormat="1" applyFill="1" applyBorder="1" applyAlignment="1" applyProtection="1">
      <alignment horizontal="center" vertical="center" shrinkToFit="1"/>
      <protection locked="0"/>
    </xf>
    <xf numFmtId="206" fontId="9" fillId="0" borderId="10" xfId="9" applyNumberFormat="1" applyFill="1" applyBorder="1" applyAlignment="1" applyProtection="1">
      <alignment horizontal="center" vertical="center" shrinkToFit="1"/>
      <protection locked="0"/>
    </xf>
    <xf numFmtId="0" fontId="9" fillId="0" borderId="11" xfId="9" applyFill="1" applyBorder="1" applyAlignment="1">
      <alignment horizontal="center" vertical="center"/>
    </xf>
    <xf numFmtId="182" fontId="9" fillId="6" borderId="9" xfId="9" applyNumberFormat="1" applyFill="1" applyBorder="1" applyAlignment="1">
      <alignment horizontal="center" vertical="center"/>
    </xf>
    <xf numFmtId="182" fontId="9" fillId="6" borderId="10" xfId="9" applyNumberFormat="1" applyFill="1" applyBorder="1" applyAlignment="1">
      <alignment horizontal="center" vertical="center"/>
    </xf>
    <xf numFmtId="182" fontId="9" fillId="0" borderId="7" xfId="9" applyNumberFormat="1" applyFill="1" applyBorder="1" applyAlignment="1">
      <alignment horizontal="center" vertical="center" wrapText="1"/>
    </xf>
    <xf numFmtId="182" fontId="9" fillId="0" borderId="0" xfId="9" applyNumberFormat="1" applyFill="1" applyAlignment="1">
      <alignment horizontal="center" vertical="center"/>
    </xf>
    <xf numFmtId="182" fontId="9" fillId="0" borderId="78" xfId="9" applyNumberFormat="1" applyFill="1" applyBorder="1" applyAlignment="1">
      <alignment horizontal="center" vertical="center"/>
    </xf>
    <xf numFmtId="182" fontId="9" fillId="0" borderId="46" xfId="9" applyNumberFormat="1" applyFill="1" applyBorder="1" applyAlignment="1">
      <alignment horizontal="center" vertical="center"/>
    </xf>
    <xf numFmtId="182" fontId="9" fillId="0" borderId="91" xfId="9" applyNumberFormat="1" applyFill="1" applyBorder="1" applyAlignment="1">
      <alignment horizontal="center" vertical="center"/>
    </xf>
    <xf numFmtId="182" fontId="9" fillId="0" borderId="202" xfId="9" applyNumberFormat="1" applyFill="1" applyBorder="1" applyAlignment="1">
      <alignment horizontal="center" vertical="center"/>
    </xf>
    <xf numFmtId="182" fontId="9" fillId="0" borderId="204" xfId="9" applyNumberFormat="1" applyFill="1" applyBorder="1" applyAlignment="1">
      <alignment horizontal="center" vertical="center"/>
    </xf>
    <xf numFmtId="182" fontId="9" fillId="0" borderId="57" xfId="9" applyNumberFormat="1" applyFill="1" applyBorder="1" applyAlignment="1" applyProtection="1">
      <alignment horizontal="center" vertical="center"/>
      <protection locked="0"/>
    </xf>
    <xf numFmtId="182" fontId="9" fillId="0" borderId="93" xfId="9" applyNumberFormat="1" applyFill="1" applyBorder="1" applyAlignment="1" applyProtection="1">
      <alignment horizontal="center" vertical="center"/>
      <protection locked="0"/>
    </xf>
    <xf numFmtId="182" fontId="9" fillId="0" borderId="291" xfId="9" applyNumberFormat="1" applyFill="1" applyBorder="1" applyAlignment="1">
      <alignment horizontal="center" vertical="center"/>
    </xf>
    <xf numFmtId="182" fontId="9" fillId="0" borderId="292" xfId="9" applyNumberFormat="1" applyFill="1" applyBorder="1" applyAlignment="1">
      <alignment horizontal="center" vertical="center"/>
    </xf>
    <xf numFmtId="0" fontId="9" fillId="0" borderId="232" xfId="9" applyBorder="1" applyAlignment="1">
      <alignment horizontal="right" vertical="center"/>
    </xf>
    <xf numFmtId="0" fontId="9" fillId="0" borderId="0" xfId="9" applyAlignment="1">
      <alignment horizontal="right" vertical="center"/>
    </xf>
    <xf numFmtId="0" fontId="15" fillId="0" borderId="0" xfId="9" applyFont="1" applyFill="1" applyAlignment="1">
      <alignment horizontal="left" vertical="top" wrapText="1" shrinkToFit="1"/>
    </xf>
    <xf numFmtId="190" fontId="9" fillId="0" borderId="18" xfId="9" applyNumberFormat="1" applyFill="1" applyBorder="1" applyAlignment="1">
      <alignment horizontal="right" vertical="center"/>
    </xf>
    <xf numFmtId="190" fontId="9" fillId="0" borderId="12" xfId="9" applyNumberFormat="1" applyFill="1" applyBorder="1" applyAlignment="1">
      <alignment horizontal="right" vertical="center"/>
    </xf>
    <xf numFmtId="190" fontId="9" fillId="0" borderId="7" xfId="9" applyNumberFormat="1" applyFill="1" applyBorder="1" applyAlignment="1">
      <alignment horizontal="right" vertical="center"/>
    </xf>
    <xf numFmtId="190" fontId="9" fillId="0" borderId="0" xfId="9" applyNumberFormat="1" applyFill="1" applyAlignment="1">
      <alignment horizontal="right" vertical="center"/>
    </xf>
    <xf numFmtId="0" fontId="15" fillId="0" borderId="12" xfId="9" applyFont="1" applyFill="1" applyBorder="1" applyAlignment="1">
      <alignment horizontal="left" vertical="center"/>
    </xf>
    <xf numFmtId="0" fontId="15" fillId="0" borderId="6" xfId="9" applyFont="1" applyFill="1" applyBorder="1" applyAlignment="1">
      <alignment horizontal="left" vertical="center"/>
    </xf>
    <xf numFmtId="0" fontId="15" fillId="0" borderId="0" xfId="9" applyFont="1" applyFill="1" applyAlignment="1">
      <alignment horizontal="left" vertical="center"/>
    </xf>
    <xf numFmtId="0" fontId="15" fillId="0" borderId="8" xfId="9" applyFont="1" applyFill="1" applyBorder="1" applyAlignment="1">
      <alignment horizontal="left" vertical="center"/>
    </xf>
    <xf numFmtId="0" fontId="15" fillId="0" borderId="18" xfId="9" applyFont="1" applyFill="1" applyBorder="1" applyAlignment="1">
      <alignment horizontal="center" vertical="center" wrapText="1"/>
    </xf>
    <xf numFmtId="0" fontId="15" fillId="0" borderId="12" xfId="9" applyFont="1" applyFill="1" applyBorder="1" applyAlignment="1">
      <alignment horizontal="center" vertical="center" wrapText="1"/>
    </xf>
    <xf numFmtId="0" fontId="15" fillId="0" borderId="6" xfId="9" applyFont="1" applyFill="1" applyBorder="1" applyAlignment="1">
      <alignment horizontal="center" vertical="center" wrapText="1"/>
    </xf>
    <xf numFmtId="0" fontId="15" fillId="0" borderId="7" xfId="9" applyFont="1" applyFill="1" applyBorder="1" applyAlignment="1">
      <alignment horizontal="center" vertical="center" wrapText="1"/>
    </xf>
    <xf numFmtId="0" fontId="15" fillId="0" borderId="0" xfId="9" applyFont="1" applyFill="1" applyAlignment="1">
      <alignment horizontal="center" vertical="center" wrapText="1"/>
    </xf>
    <xf numFmtId="0" fontId="15" fillId="0" borderId="8" xfId="9" applyFont="1" applyFill="1" applyBorder="1" applyAlignment="1">
      <alignment horizontal="center" vertical="center" wrapText="1"/>
    </xf>
    <xf numFmtId="0" fontId="9" fillId="0" borderId="18" xfId="9" applyBorder="1" applyAlignment="1">
      <alignment horizontal="center" vertical="center"/>
    </xf>
    <xf numFmtId="0" fontId="9" fillId="0" borderId="12" xfId="9" applyBorder="1" applyAlignment="1">
      <alignment horizontal="center" vertical="center"/>
    </xf>
    <xf numFmtId="0" fontId="9" fillId="0" borderId="64" xfId="9" applyBorder="1" applyAlignment="1">
      <alignment horizontal="center" vertical="center"/>
    </xf>
    <xf numFmtId="0" fontId="9" fillId="0" borderId="63" xfId="9" applyBorder="1" applyAlignment="1">
      <alignment horizontal="center" vertical="center"/>
    </xf>
    <xf numFmtId="0" fontId="9" fillId="2" borderId="18" xfId="9" applyFill="1" applyBorder="1" applyAlignment="1">
      <alignment horizontal="center" vertical="center"/>
    </xf>
    <xf numFmtId="0" fontId="9" fillId="2" borderId="12" xfId="9" applyFill="1" applyBorder="1" applyAlignment="1">
      <alignment horizontal="center" vertical="center"/>
    </xf>
    <xf numFmtId="0" fontId="9" fillId="2" borderId="64" xfId="9" applyFill="1" applyBorder="1" applyAlignment="1">
      <alignment horizontal="center" vertical="center"/>
    </xf>
    <xf numFmtId="0" fontId="9" fillId="2" borderId="63" xfId="9" applyFill="1" applyBorder="1" applyAlignment="1">
      <alignment horizontal="center" vertical="center"/>
    </xf>
    <xf numFmtId="0" fontId="9" fillId="2" borderId="6" xfId="9" applyFill="1" applyBorder="1" applyAlignment="1">
      <alignment horizontal="center" vertical="center"/>
    </xf>
    <xf numFmtId="0" fontId="9" fillId="2" borderId="65" xfId="9" applyFill="1" applyBorder="1" applyAlignment="1">
      <alignment horizontal="center" vertical="center"/>
    </xf>
    <xf numFmtId="0" fontId="9" fillId="0" borderId="18" xfId="9" applyFill="1" applyBorder="1" applyAlignment="1">
      <alignment horizontal="center" vertical="center" wrapText="1"/>
    </xf>
    <xf numFmtId="0" fontId="9" fillId="0" borderId="12" xfId="9" applyFill="1" applyBorder="1" applyAlignment="1">
      <alignment horizontal="center" vertical="center" wrapText="1"/>
    </xf>
    <xf numFmtId="0" fontId="9" fillId="0" borderId="6" xfId="9" applyFill="1" applyBorder="1" applyAlignment="1">
      <alignment horizontal="center" vertical="center" wrapText="1"/>
    </xf>
    <xf numFmtId="0" fontId="9" fillId="0" borderId="64" xfId="9" applyFill="1" applyBorder="1" applyAlignment="1">
      <alignment horizontal="center" vertical="center" wrapText="1"/>
    </xf>
    <xf numFmtId="0" fontId="9" fillId="0" borderId="63" xfId="9" applyFill="1" applyBorder="1" applyAlignment="1">
      <alignment horizontal="center" vertical="center" wrapText="1"/>
    </xf>
    <xf numFmtId="0" fontId="9" fillId="0" borderId="65" xfId="9" applyFill="1" applyBorder="1" applyAlignment="1">
      <alignment horizontal="center" vertical="center" wrapText="1"/>
    </xf>
    <xf numFmtId="0" fontId="9" fillId="0" borderId="94" xfId="9" applyFill="1" applyBorder="1" applyAlignment="1">
      <alignment horizontal="center" vertical="center"/>
    </xf>
    <xf numFmtId="0" fontId="9" fillId="0" borderId="103" xfId="9" applyFill="1" applyBorder="1" applyAlignment="1">
      <alignment horizontal="center" vertical="center" wrapText="1"/>
    </xf>
    <xf numFmtId="0" fontId="9" fillId="0" borderId="90" xfId="9" applyFill="1" applyBorder="1" applyAlignment="1">
      <alignment horizontal="center" vertical="center" wrapText="1"/>
    </xf>
    <xf numFmtId="0" fontId="9" fillId="0" borderId="106" xfId="9" applyFill="1" applyBorder="1" applyAlignment="1">
      <alignment horizontal="center" vertical="center" wrapText="1"/>
    </xf>
    <xf numFmtId="0" fontId="9" fillId="0" borderId="46" xfId="9" applyFill="1" applyBorder="1" applyAlignment="1">
      <alignment horizontal="center" vertical="center" wrapText="1"/>
    </xf>
    <xf numFmtId="0" fontId="9" fillId="0" borderId="118" xfId="9" applyFill="1" applyBorder="1" applyAlignment="1">
      <alignment horizontal="center" vertical="center"/>
    </xf>
    <xf numFmtId="0" fontId="9" fillId="0" borderId="90" xfId="9" applyFill="1" applyBorder="1" applyAlignment="1">
      <alignment horizontal="center" vertical="center"/>
    </xf>
    <xf numFmtId="0" fontId="9" fillId="0" borderId="117" xfId="9" applyFill="1" applyBorder="1" applyAlignment="1">
      <alignment horizontal="center" vertical="center"/>
    </xf>
    <xf numFmtId="0" fontId="9" fillId="0" borderId="46" xfId="9" applyFill="1" applyBorder="1" applyAlignment="1">
      <alignment horizontal="center" vertical="center"/>
    </xf>
    <xf numFmtId="176" fontId="9" fillId="0" borderId="0" xfId="3" applyFont="1" applyFill="1" applyBorder="1" applyAlignment="1" applyProtection="1">
      <alignment horizontal="left" vertical="center"/>
    </xf>
    <xf numFmtId="215" fontId="9" fillId="6" borderId="78" xfId="9" applyNumberFormat="1" applyFill="1" applyBorder="1" applyAlignment="1">
      <alignment horizontal="center" vertical="center"/>
    </xf>
    <xf numFmtId="215" fontId="9" fillId="6" borderId="46" xfId="9" applyNumberFormat="1" applyFill="1" applyBorder="1" applyAlignment="1">
      <alignment horizontal="center" vertical="center"/>
    </xf>
    <xf numFmtId="215" fontId="9" fillId="6" borderId="173" xfId="9" applyNumberFormat="1" applyFill="1" applyBorder="1" applyAlignment="1">
      <alignment horizontal="center" vertical="center"/>
    </xf>
    <xf numFmtId="215" fontId="9" fillId="6" borderId="58" xfId="9" applyNumberFormat="1" applyFill="1" applyBorder="1" applyAlignment="1">
      <alignment horizontal="center" vertical="center"/>
    </xf>
    <xf numFmtId="215" fontId="9" fillId="6" borderId="59" xfId="9" applyNumberFormat="1" applyFill="1" applyBorder="1" applyAlignment="1">
      <alignment horizontal="center" vertical="center"/>
    </xf>
    <xf numFmtId="215" fontId="9" fillId="6" borderId="60" xfId="9" applyNumberFormat="1" applyFill="1" applyBorder="1" applyAlignment="1">
      <alignment horizontal="center" vertical="center"/>
    </xf>
    <xf numFmtId="0" fontId="9" fillId="0" borderId="0" xfId="9" applyFill="1" applyAlignment="1">
      <alignment horizontal="distributed" vertical="center"/>
    </xf>
    <xf numFmtId="208" fontId="9" fillId="6" borderId="11" xfId="9" applyNumberFormat="1" applyFill="1" applyBorder="1" applyAlignment="1">
      <alignment horizontal="center" vertical="center"/>
    </xf>
    <xf numFmtId="219" fontId="9" fillId="16" borderId="214" xfId="9" applyNumberFormat="1" applyFill="1" applyBorder="1" applyAlignment="1">
      <alignment horizontal="center" vertical="center" shrinkToFit="1"/>
    </xf>
    <xf numFmtId="219" fontId="9" fillId="16" borderId="59" xfId="9" applyNumberFormat="1" applyFill="1" applyBorder="1" applyAlignment="1">
      <alignment horizontal="center" vertical="center" shrinkToFit="1"/>
    </xf>
    <xf numFmtId="219" fontId="9" fillId="17" borderId="59" xfId="9" applyNumberFormat="1" applyFill="1" applyBorder="1" applyAlignment="1">
      <alignment horizontal="center" vertical="center" shrinkToFit="1"/>
    </xf>
    <xf numFmtId="219" fontId="9" fillId="17" borderId="178" xfId="9" applyNumberFormat="1" applyFill="1" applyBorder="1" applyAlignment="1">
      <alignment horizontal="center" vertical="center" shrinkToFit="1"/>
    </xf>
    <xf numFmtId="0" fontId="9" fillId="0" borderId="0" xfId="9" applyAlignment="1">
      <alignment horizontal="left" vertical="center"/>
    </xf>
    <xf numFmtId="219" fontId="9" fillId="15" borderId="246" xfId="9" applyNumberFormat="1" applyFill="1" applyBorder="1" applyAlignment="1">
      <alignment horizontal="center" vertical="center" shrinkToFit="1"/>
    </xf>
    <xf numFmtId="219" fontId="9" fillId="15" borderId="44" xfId="9" applyNumberFormat="1" applyFill="1" applyBorder="1" applyAlignment="1">
      <alignment horizontal="center" vertical="center" shrinkToFit="1"/>
    </xf>
    <xf numFmtId="219" fontId="9" fillId="14" borderId="44" xfId="9" applyNumberFormat="1" applyFill="1" applyBorder="1" applyAlignment="1">
      <alignment horizontal="center" vertical="center" shrinkToFit="1"/>
    </xf>
    <xf numFmtId="219" fontId="9" fillId="14" borderId="93" xfId="9" applyNumberFormat="1" applyFill="1" applyBorder="1" applyAlignment="1">
      <alignment horizontal="center" vertical="center" shrinkToFit="1"/>
    </xf>
    <xf numFmtId="0" fontId="9" fillId="14" borderId="0" xfId="9" applyFill="1" applyAlignment="1">
      <alignment horizontal="distributed" vertical="center"/>
    </xf>
    <xf numFmtId="182" fontId="9" fillId="6" borderId="11" xfId="9" applyNumberFormat="1" applyFill="1" applyBorder="1" applyAlignment="1">
      <alignment horizontal="center" vertical="center"/>
    </xf>
    <xf numFmtId="0" fontId="9" fillId="16" borderId="247" xfId="9" applyFill="1" applyBorder="1" applyAlignment="1">
      <alignment horizontal="center" vertical="center" shrinkToFit="1"/>
    </xf>
    <xf numFmtId="0" fontId="9" fillId="16" borderId="46" xfId="9" applyFill="1" applyBorder="1" applyAlignment="1">
      <alignment horizontal="center" vertical="center" shrinkToFit="1"/>
    </xf>
    <xf numFmtId="0" fontId="9" fillId="17" borderId="46" xfId="9" applyFill="1" applyBorder="1" applyAlignment="1">
      <alignment horizontal="center" vertical="center" shrinkToFit="1"/>
    </xf>
    <xf numFmtId="0" fontId="9" fillId="17" borderId="91" xfId="9" applyFill="1" applyBorder="1" applyAlignment="1">
      <alignment horizontal="center" vertical="center" shrinkToFit="1"/>
    </xf>
    <xf numFmtId="49" fontId="3" fillId="0" borderId="3" xfId="9" quotePrefix="1" applyNumberFormat="1" applyFont="1" applyBorder="1" applyAlignment="1">
      <alignment horizontal="center" vertical="center"/>
    </xf>
    <xf numFmtId="0" fontId="95" fillId="0" borderId="0" xfId="15" applyFont="1" applyFill="1" applyAlignment="1" applyProtection="1">
      <alignment horizontal="center" vertical="center"/>
    </xf>
    <xf numFmtId="0" fontId="3" fillId="0" borderId="33" xfId="9" applyFont="1" applyBorder="1" applyAlignment="1">
      <alignment horizontal="center" vertical="center"/>
    </xf>
    <xf numFmtId="0" fontId="3" fillId="0" borderId="34" xfId="9" applyFont="1" applyBorder="1" applyAlignment="1">
      <alignment horizontal="center" vertical="center"/>
    </xf>
    <xf numFmtId="0" fontId="3" fillId="0" borderId="127" xfId="9" applyFont="1" applyBorder="1" applyAlignment="1">
      <alignment horizontal="center" vertical="center"/>
    </xf>
    <xf numFmtId="0" fontId="17" fillId="0" borderId="128" xfId="9" applyFont="1" applyBorder="1" applyAlignment="1">
      <alignment horizontal="center" vertical="center" shrinkToFit="1"/>
    </xf>
    <xf numFmtId="0" fontId="17" fillId="0" borderId="34" xfId="9" applyFont="1" applyBorder="1" applyAlignment="1">
      <alignment horizontal="center" vertical="center" shrinkToFit="1"/>
    </xf>
    <xf numFmtId="0" fontId="17" fillId="0" borderId="36" xfId="9" applyFont="1" applyBorder="1" applyAlignment="1">
      <alignment horizontal="center" vertical="center" shrinkToFit="1"/>
    </xf>
    <xf numFmtId="0" fontId="27" fillId="0" borderId="1" xfId="9" applyFont="1" applyFill="1" applyBorder="1" applyAlignment="1">
      <alignment horizontal="center" vertical="center"/>
    </xf>
    <xf numFmtId="0" fontId="27" fillId="0" borderId="0" xfId="9" applyFont="1" applyFill="1" applyAlignment="1">
      <alignment horizontal="center" vertical="center"/>
    </xf>
    <xf numFmtId="0" fontId="9" fillId="0" borderId="1" xfId="9" quotePrefix="1" applyFill="1" applyBorder="1" applyAlignment="1">
      <alignment horizontal="right"/>
    </xf>
    <xf numFmtId="0" fontId="9" fillId="0" borderId="0" xfId="9" applyFill="1" applyAlignment="1">
      <alignment horizontal="right"/>
    </xf>
    <xf numFmtId="0" fontId="9" fillId="0" borderId="0" xfId="9" applyFill="1" applyAlignment="1">
      <alignment horizontal="left" shrinkToFit="1"/>
    </xf>
    <xf numFmtId="0" fontId="15" fillId="0" borderId="0" xfId="9" applyFont="1" applyFill="1" applyAlignment="1">
      <alignment horizontal="distributed" vertical="center" shrinkToFit="1"/>
    </xf>
    <xf numFmtId="0" fontId="9" fillId="0" borderId="0" xfId="9" applyFill="1" applyAlignment="1">
      <alignment horizontal="center" vertical="top" wrapText="1"/>
    </xf>
    <xf numFmtId="0" fontId="15" fillId="0" borderId="0" xfId="9" applyFont="1" applyFill="1" applyAlignment="1">
      <alignment horizontal="distributed" vertical="center"/>
    </xf>
    <xf numFmtId="0" fontId="9" fillId="0" borderId="78" xfId="9" applyFill="1" applyBorder="1" applyAlignment="1">
      <alignment horizontal="center" vertical="center"/>
    </xf>
    <xf numFmtId="0" fontId="9" fillId="17" borderId="79" xfId="9" applyFill="1" applyBorder="1" applyAlignment="1">
      <alignment horizontal="center" vertical="center"/>
    </xf>
    <xf numFmtId="0" fontId="9" fillId="17" borderId="90" xfId="9" applyFill="1" applyBorder="1" applyAlignment="1">
      <alignment horizontal="center" vertical="center"/>
    </xf>
    <xf numFmtId="0" fontId="9" fillId="17" borderId="104" xfId="9" applyFill="1" applyBorder="1" applyAlignment="1">
      <alignment horizontal="center" vertical="center"/>
    </xf>
    <xf numFmtId="0" fontId="9" fillId="0" borderId="98" xfId="9" applyFill="1" applyBorder="1" applyAlignment="1">
      <alignment horizontal="center" vertical="center" shrinkToFit="1"/>
    </xf>
    <xf numFmtId="0" fontId="9" fillId="0" borderId="45" xfId="9" applyFill="1" applyBorder="1" applyAlignment="1">
      <alignment horizontal="center" vertical="center" shrinkToFit="1"/>
    </xf>
    <xf numFmtId="0" fontId="9" fillId="0" borderId="92" xfId="9" applyFill="1" applyBorder="1" applyAlignment="1">
      <alignment horizontal="center" vertical="center" shrinkToFit="1"/>
    </xf>
    <xf numFmtId="0" fontId="9" fillId="14" borderId="78" xfId="9" applyFill="1" applyBorder="1" applyAlignment="1">
      <alignment horizontal="center" vertical="center"/>
    </xf>
    <xf numFmtId="0" fontId="9" fillId="14" borderId="46" xfId="9" applyFill="1" applyBorder="1" applyAlignment="1">
      <alignment horizontal="center" vertical="center"/>
    </xf>
    <xf numFmtId="0" fontId="9" fillId="14" borderId="91" xfId="9" applyFill="1" applyBorder="1" applyAlignment="1">
      <alignment horizontal="center" vertical="center"/>
    </xf>
    <xf numFmtId="0" fontId="9" fillId="0" borderId="188" xfId="9" applyFill="1" applyBorder="1" applyAlignment="1">
      <alignment horizontal="center" vertical="center" shrinkToFit="1"/>
    </xf>
    <xf numFmtId="0" fontId="9" fillId="0" borderId="79" xfId="9" applyFill="1" applyBorder="1" applyAlignment="1">
      <alignment horizontal="center" vertical="center" shrinkToFit="1"/>
    </xf>
    <xf numFmtId="0" fontId="9" fillId="0" borderId="195" xfId="9" applyFill="1" applyBorder="1" applyAlignment="1">
      <alignment horizontal="center" vertical="center" shrinkToFit="1"/>
    </xf>
    <xf numFmtId="0" fontId="9" fillId="0" borderId="78" xfId="9" applyFill="1" applyBorder="1" applyAlignment="1">
      <alignment horizontal="center" vertical="center" shrinkToFit="1"/>
    </xf>
    <xf numFmtId="0" fontId="9" fillId="0" borderId="190" xfId="9" applyFill="1" applyBorder="1" applyAlignment="1">
      <alignment horizontal="center" vertical="center" shrinkToFit="1"/>
    </xf>
    <xf numFmtId="0" fontId="9" fillId="0" borderId="158" xfId="9" applyFill="1" applyBorder="1" applyAlignment="1">
      <alignment horizontal="center" vertical="center" shrinkToFit="1"/>
    </xf>
    <xf numFmtId="0" fontId="9" fillId="0" borderId="79" xfId="9" applyFill="1" applyBorder="1" applyAlignment="1">
      <alignment horizontal="center" vertical="center"/>
    </xf>
    <xf numFmtId="0" fontId="9" fillId="0" borderId="103" xfId="9" applyFill="1" applyBorder="1" applyAlignment="1">
      <alignment horizontal="center" vertical="center"/>
    </xf>
    <xf numFmtId="0" fontId="9" fillId="0" borderId="104" xfId="9" applyFill="1" applyBorder="1" applyAlignment="1">
      <alignment horizontal="center" vertical="center"/>
    </xf>
    <xf numFmtId="0" fontId="9" fillId="0" borderId="106" xfId="9" applyFill="1" applyBorder="1" applyAlignment="1">
      <alignment horizontal="center" vertical="center" shrinkToFit="1"/>
    </xf>
    <xf numFmtId="0" fontId="9" fillId="0" borderId="46" xfId="9" applyFill="1" applyBorder="1" applyAlignment="1">
      <alignment horizontal="center" vertical="center" shrinkToFit="1"/>
    </xf>
    <xf numFmtId="0" fontId="9" fillId="0" borderId="111" xfId="9" applyFill="1" applyBorder="1" applyAlignment="1">
      <alignment horizontal="center" vertical="center" shrinkToFit="1"/>
    </xf>
    <xf numFmtId="0" fontId="9" fillId="0" borderId="7" xfId="9" applyFill="1" applyBorder="1" applyAlignment="1">
      <alignment horizontal="center" vertical="center" shrinkToFit="1"/>
    </xf>
    <xf numFmtId="0" fontId="9" fillId="0" borderId="0" xfId="9" applyFill="1" applyAlignment="1">
      <alignment horizontal="center" vertical="center" shrinkToFit="1"/>
    </xf>
    <xf numFmtId="0" fontId="9" fillId="0" borderId="106" xfId="9" applyFill="1" applyBorder="1" applyAlignment="1">
      <alignment horizontal="center" vertical="center"/>
    </xf>
    <xf numFmtId="0" fontId="9" fillId="0" borderId="111" xfId="9" applyFill="1" applyBorder="1" applyAlignment="1">
      <alignment horizontal="center" vertical="center"/>
    </xf>
    <xf numFmtId="0" fontId="15" fillId="0" borderId="87" xfId="9" applyFont="1" applyFill="1" applyBorder="1" applyAlignment="1">
      <alignment horizontal="center" vertical="center" wrapText="1"/>
    </xf>
    <xf numFmtId="0" fontId="15" fillId="0" borderId="106" xfId="9" applyFont="1" applyFill="1" applyBorder="1" applyAlignment="1">
      <alignment horizontal="center" vertical="center" wrapText="1"/>
    </xf>
    <xf numFmtId="0" fontId="15" fillId="0" borderId="46" xfId="9" applyFont="1" applyFill="1" applyBorder="1" applyAlignment="1">
      <alignment horizontal="center" vertical="center" wrapText="1"/>
    </xf>
    <xf numFmtId="0" fontId="15" fillId="0" borderId="91" xfId="9" applyFont="1" applyFill="1" applyBorder="1" applyAlignment="1">
      <alignment horizontal="center" vertical="center" wrapText="1"/>
    </xf>
    <xf numFmtId="0" fontId="9" fillId="0" borderId="54" xfId="9" applyFill="1" applyBorder="1" applyAlignment="1">
      <alignment horizontal="center" vertical="center"/>
    </xf>
    <xf numFmtId="0" fontId="9" fillId="0" borderId="51" xfId="9" applyFill="1" applyBorder="1" applyAlignment="1">
      <alignment horizontal="center" vertical="center"/>
    </xf>
    <xf numFmtId="176" fontId="9" fillId="14" borderId="79" xfId="3" applyFont="1" applyFill="1" applyBorder="1" applyAlignment="1" applyProtection="1">
      <alignment horizontal="center" vertical="center" wrapText="1"/>
    </xf>
    <xf numFmtId="176" fontId="9" fillId="14" borderId="90" xfId="3" applyFont="1" applyFill="1" applyBorder="1" applyAlignment="1" applyProtection="1">
      <alignment horizontal="center" vertical="center" wrapText="1"/>
    </xf>
    <xf numFmtId="176" fontId="9" fillId="14" borderId="78" xfId="3" applyFont="1" applyFill="1" applyBorder="1" applyAlignment="1" applyProtection="1">
      <alignment horizontal="center" vertical="center" wrapText="1"/>
    </xf>
    <xf numFmtId="176" fontId="9" fillId="14" borderId="46" xfId="3" applyFont="1" applyFill="1" applyBorder="1" applyAlignment="1" applyProtection="1">
      <alignment horizontal="center" vertical="center" wrapText="1"/>
    </xf>
    <xf numFmtId="0" fontId="9" fillId="0" borderId="90" xfId="9" applyFill="1" applyBorder="1" applyAlignment="1">
      <alignment horizontal="center" vertical="center" shrinkToFit="1"/>
    </xf>
    <xf numFmtId="0" fontId="9" fillId="0" borderId="185" xfId="9" applyFill="1" applyBorder="1" applyAlignment="1">
      <alignment horizontal="center" vertical="center" shrinkToFit="1"/>
    </xf>
    <xf numFmtId="0" fontId="9" fillId="0" borderId="87" xfId="9" applyFill="1" applyBorder="1" applyAlignment="1">
      <alignment horizontal="center" vertical="center"/>
    </xf>
    <xf numFmtId="0" fontId="9" fillId="0" borderId="129" xfId="9" applyFill="1" applyBorder="1" applyAlignment="1">
      <alignment horizontal="center" vertical="center"/>
    </xf>
    <xf numFmtId="0" fontId="9" fillId="0" borderId="135" xfId="9" applyFill="1" applyBorder="1" applyAlignment="1">
      <alignment horizontal="center" vertical="center"/>
    </xf>
    <xf numFmtId="0" fontId="9" fillId="0" borderId="136" xfId="9" applyFill="1" applyBorder="1" applyAlignment="1">
      <alignment horizontal="center" vertical="center"/>
    </xf>
    <xf numFmtId="0" fontId="9" fillId="0" borderId="47" xfId="9" applyFill="1" applyBorder="1" applyAlignment="1">
      <alignment horizontal="center" vertical="center"/>
    </xf>
    <xf numFmtId="0" fontId="9" fillId="0" borderId="54" xfId="9" applyFill="1" applyBorder="1" applyAlignment="1">
      <alignment horizontal="center" vertical="center" shrinkToFit="1"/>
    </xf>
    <xf numFmtId="0" fontId="9" fillId="0" borderId="51" xfId="9" applyFill="1" applyBorder="1" applyAlignment="1">
      <alignment horizontal="center" vertical="center" shrinkToFit="1"/>
    </xf>
    <xf numFmtId="0" fontId="9" fillId="0" borderId="91" xfId="9" applyFill="1" applyBorder="1" applyAlignment="1">
      <alignment horizontal="center" vertical="center"/>
    </xf>
    <xf numFmtId="0" fontId="9" fillId="0" borderId="190" xfId="9" applyFill="1" applyBorder="1" applyAlignment="1">
      <alignment horizontal="center" vertical="center"/>
    </xf>
    <xf numFmtId="0" fontId="9" fillId="0" borderId="188" xfId="9" applyFill="1" applyBorder="1" applyAlignment="1">
      <alignment horizontal="center" vertical="center"/>
    </xf>
    <xf numFmtId="0" fontId="9" fillId="0" borderId="126" xfId="9" applyFill="1" applyBorder="1" applyAlignment="1">
      <alignment horizontal="center" vertical="center"/>
    </xf>
    <xf numFmtId="0" fontId="9" fillId="0" borderId="23" xfId="9" applyFill="1" applyBorder="1" applyAlignment="1">
      <alignment horizontal="center" vertical="center"/>
    </xf>
    <xf numFmtId="0" fontId="9" fillId="0" borderId="189" xfId="9" applyFill="1" applyBorder="1" applyAlignment="1">
      <alignment horizontal="center" vertical="center"/>
    </xf>
    <xf numFmtId="0" fontId="9" fillId="0" borderId="43" xfId="9" applyFill="1" applyBorder="1" applyAlignment="1">
      <alignment horizontal="center" vertical="center"/>
    </xf>
    <xf numFmtId="0" fontId="75" fillId="0" borderId="0" xfId="9" applyFont="1" applyFill="1" applyAlignment="1">
      <alignment horizontal="left" vertical="center" shrinkToFit="1"/>
    </xf>
    <xf numFmtId="0" fontId="9" fillId="0" borderId="91" xfId="9" applyFill="1" applyBorder="1" applyAlignment="1">
      <alignment horizontal="center" vertical="center" shrinkToFit="1"/>
    </xf>
    <xf numFmtId="0" fontId="15" fillId="0" borderId="18" xfId="9" applyFont="1" applyFill="1" applyBorder="1" applyAlignment="1">
      <alignment horizontal="center" vertical="center"/>
    </xf>
    <xf numFmtId="0" fontId="15" fillId="0" borderId="12" xfId="9" applyFont="1" applyFill="1" applyBorder="1" applyAlignment="1">
      <alignment horizontal="center" vertical="center"/>
    </xf>
    <xf numFmtId="0" fontId="15" fillId="0" borderId="6" xfId="9" applyFont="1" applyFill="1" applyBorder="1" applyAlignment="1">
      <alignment horizontal="center" vertical="center"/>
    </xf>
    <xf numFmtId="0" fontId="15" fillId="0" borderId="7" xfId="9" applyFont="1" applyFill="1" applyBorder="1" applyAlignment="1">
      <alignment horizontal="center" vertical="center"/>
    </xf>
    <xf numFmtId="0" fontId="15" fillId="0" borderId="0" xfId="9" applyFont="1" applyFill="1" applyAlignment="1">
      <alignment horizontal="center" vertical="center"/>
    </xf>
    <xf numFmtId="0" fontId="15" fillId="0" borderId="8" xfId="9" applyFont="1" applyFill="1" applyBorder="1" applyAlignment="1">
      <alignment horizontal="center" vertical="center"/>
    </xf>
    <xf numFmtId="0" fontId="15" fillId="0" borderId="78" xfId="9" applyFont="1" applyFill="1" applyBorder="1" applyAlignment="1">
      <alignment horizontal="center" vertical="center"/>
    </xf>
    <xf numFmtId="0" fontId="15" fillId="0" borderId="46" xfId="9" applyFont="1" applyFill="1" applyBorder="1" applyAlignment="1">
      <alignment horizontal="center" vertical="center"/>
    </xf>
    <xf numFmtId="0" fontId="15" fillId="0" borderId="91" xfId="9" applyFont="1" applyFill="1" applyBorder="1" applyAlignment="1">
      <alignment horizontal="center" vertical="center"/>
    </xf>
    <xf numFmtId="182" fontId="9" fillId="6" borderId="7" xfId="9" applyNumberFormat="1" applyFill="1" applyBorder="1" applyAlignment="1">
      <alignment horizontal="center" vertical="center"/>
    </xf>
    <xf numFmtId="182" fontId="9" fillId="6" borderId="0" xfId="9" applyNumberFormat="1" applyFill="1" applyAlignment="1">
      <alignment horizontal="center" vertical="center"/>
    </xf>
    <xf numFmtId="182" fontId="9" fillId="6" borderId="8" xfId="9" applyNumberFormat="1" applyFill="1" applyBorder="1" applyAlignment="1">
      <alignment horizontal="center" vertical="center"/>
    </xf>
    <xf numFmtId="0" fontId="15" fillId="0" borderId="0" xfId="9" applyFont="1" applyAlignment="1">
      <alignment horizontal="left" vertical="top" wrapText="1"/>
    </xf>
    <xf numFmtId="0" fontId="9" fillId="0" borderId="235" xfId="9" applyBorder="1" applyAlignment="1">
      <alignment horizontal="left" vertical="center"/>
    </xf>
    <xf numFmtId="0" fontId="9" fillId="0" borderId="230" xfId="9" applyBorder="1" applyAlignment="1">
      <alignment horizontal="left" vertical="center"/>
    </xf>
    <xf numFmtId="0" fontId="9" fillId="0" borderId="232" xfId="9" applyFill="1" applyBorder="1" applyAlignment="1">
      <alignment horizontal="right" vertical="center"/>
    </xf>
    <xf numFmtId="0" fontId="15" fillId="0" borderId="7" xfId="9" applyFont="1" applyFill="1" applyBorder="1" applyAlignment="1">
      <alignment horizontal="right" vertical="top"/>
    </xf>
    <xf numFmtId="0" fontId="9" fillId="6" borderId="11" xfId="9" applyFill="1" applyBorder="1" applyAlignment="1">
      <alignment horizontal="center" vertical="center"/>
    </xf>
    <xf numFmtId="0" fontId="9" fillId="6" borderId="10" xfId="9" applyFill="1" applyBorder="1" applyAlignment="1">
      <alignment horizontal="center" vertical="center"/>
    </xf>
    <xf numFmtId="0" fontId="9" fillId="0" borderId="0" xfId="9" applyFill="1" applyAlignment="1">
      <alignment horizontal="left" vertical="top"/>
    </xf>
    <xf numFmtId="0" fontId="9" fillId="15" borderId="0" xfId="9" applyFill="1" applyAlignment="1">
      <alignment horizontal="distributed" vertical="center"/>
    </xf>
    <xf numFmtId="0" fontId="9" fillId="0" borderId="22" xfId="9" applyFill="1" applyBorder="1" applyAlignment="1">
      <alignment horizontal="center" vertical="center"/>
    </xf>
    <xf numFmtId="0" fontId="9" fillId="0" borderId="21" xfId="9" applyFill="1" applyBorder="1" applyAlignment="1">
      <alignment horizontal="center" vertical="center"/>
    </xf>
    <xf numFmtId="0" fontId="9" fillId="0" borderId="108" xfId="9" applyFill="1" applyBorder="1" applyAlignment="1">
      <alignment horizontal="center" vertical="center"/>
    </xf>
    <xf numFmtId="0" fontId="15" fillId="0" borderId="9" xfId="9" applyFont="1" applyFill="1" applyBorder="1" applyAlignment="1">
      <alignment horizontal="center" vertical="center" wrapText="1"/>
    </xf>
    <xf numFmtId="0" fontId="15" fillId="0" borderId="11" xfId="9" applyFont="1" applyFill="1" applyBorder="1" applyAlignment="1">
      <alignment horizontal="center" vertical="center" wrapText="1"/>
    </xf>
    <xf numFmtId="0" fontId="15" fillId="0" borderId="10" xfId="9" applyFont="1" applyFill="1" applyBorder="1" applyAlignment="1">
      <alignment horizontal="center" vertical="center" wrapText="1"/>
    </xf>
    <xf numFmtId="190" fontId="9" fillId="0" borderId="9" xfId="9" applyNumberFormat="1" applyFill="1" applyBorder="1" applyAlignment="1">
      <alignment horizontal="right" vertical="center"/>
    </xf>
    <xf numFmtId="190" fontId="9" fillId="0" borderId="11" xfId="9" applyNumberFormat="1" applyFill="1" applyBorder="1" applyAlignment="1">
      <alignment horizontal="right" vertical="center"/>
    </xf>
    <xf numFmtId="0" fontId="15" fillId="0" borderId="11" xfId="9" applyFont="1" applyFill="1" applyBorder="1" applyAlignment="1">
      <alignment horizontal="left" vertical="center"/>
    </xf>
    <xf numFmtId="0" fontId="15" fillId="0" borderId="10" xfId="9" applyFont="1" applyFill="1" applyBorder="1" applyAlignment="1">
      <alignment horizontal="left" vertical="center"/>
    </xf>
    <xf numFmtId="0" fontId="9" fillId="0" borderId="11" xfId="9" applyFill="1" applyBorder="1" applyAlignment="1">
      <alignment horizontal="left"/>
    </xf>
    <xf numFmtId="0" fontId="9" fillId="16" borderId="0" xfId="9" applyFill="1" applyAlignment="1">
      <alignment horizontal="distributed" vertical="center"/>
    </xf>
    <xf numFmtId="0" fontId="9" fillId="15" borderId="211" xfId="9" applyFill="1" applyBorder="1" applyAlignment="1">
      <alignment horizontal="center" vertical="center" shrinkToFit="1"/>
    </xf>
    <xf numFmtId="0" fontId="9" fillId="15" borderId="51" xfId="9" applyFill="1" applyBorder="1" applyAlignment="1">
      <alignment horizontal="center" vertical="center" shrinkToFit="1"/>
    </xf>
    <xf numFmtId="0" fontId="9" fillId="14" borderId="51" xfId="9" applyFill="1" applyBorder="1" applyAlignment="1">
      <alignment horizontal="center" vertical="center" shrinkToFit="1"/>
    </xf>
    <xf numFmtId="0" fontId="9" fillId="14" borderId="47" xfId="9" applyFill="1" applyBorder="1" applyAlignment="1">
      <alignment horizontal="center" vertical="center" shrinkToFit="1"/>
    </xf>
    <xf numFmtId="215" fontId="9" fillId="6" borderId="54" xfId="9" applyNumberFormat="1" applyFill="1" applyBorder="1" applyAlignment="1">
      <alignment horizontal="center" vertical="center"/>
    </xf>
    <xf numFmtId="215" fontId="9" fillId="6" borderId="51" xfId="9" applyNumberFormat="1" applyFill="1" applyBorder="1" applyAlignment="1">
      <alignment horizontal="center" vertical="center"/>
    </xf>
    <xf numFmtId="215" fontId="9" fillId="6" borderId="212" xfId="9" applyNumberFormat="1" applyFill="1" applyBorder="1" applyAlignment="1">
      <alignment horizontal="center" vertical="center"/>
    </xf>
    <xf numFmtId="215" fontId="9" fillId="6" borderId="57" xfId="9" applyNumberFormat="1" applyFill="1" applyBorder="1" applyAlignment="1">
      <alignment horizontal="center" vertical="center"/>
    </xf>
    <xf numFmtId="215" fontId="9" fillId="6" borderId="44" xfId="9" applyNumberFormat="1" applyFill="1" applyBorder="1" applyAlignment="1">
      <alignment horizontal="center" vertical="center"/>
    </xf>
    <xf numFmtId="215" fontId="9" fillId="6" borderId="215" xfId="9" applyNumberFormat="1" applyFill="1" applyBorder="1" applyAlignment="1">
      <alignment horizontal="center" vertical="center"/>
    </xf>
    <xf numFmtId="0" fontId="26" fillId="17" borderId="0" xfId="9" applyFont="1" applyFill="1" applyAlignment="1">
      <alignment horizontal="distributed" vertical="center"/>
    </xf>
    <xf numFmtId="0" fontId="15" fillId="0" borderId="21" xfId="9" applyFont="1" applyFill="1" applyBorder="1" applyAlignment="1">
      <alignment horizontal="left" vertical="center"/>
    </xf>
    <xf numFmtId="0" fontId="15" fillId="0" borderId="108" xfId="9" applyFont="1" applyFill="1" applyBorder="1" applyAlignment="1">
      <alignment horizontal="left" vertical="center"/>
    </xf>
    <xf numFmtId="0" fontId="15" fillId="0" borderId="3" xfId="9" applyFont="1" applyFill="1" applyBorder="1" applyAlignment="1">
      <alignment horizontal="left" vertical="center"/>
    </xf>
    <xf numFmtId="0" fontId="15" fillId="0" borderId="5" xfId="9" applyFont="1" applyFill="1" applyBorder="1" applyAlignment="1">
      <alignment horizontal="left" vertical="center"/>
    </xf>
    <xf numFmtId="0" fontId="26" fillId="0" borderId="90" xfId="9" applyFont="1" applyFill="1" applyBorder="1" applyAlignment="1">
      <alignment horizontal="center" vertical="center" shrinkToFit="1"/>
    </xf>
    <xf numFmtId="0" fontId="26" fillId="0" borderId="46" xfId="9" applyFont="1" applyFill="1" applyBorder="1" applyAlignment="1">
      <alignment horizontal="center" vertical="center" shrinkToFit="1"/>
    </xf>
    <xf numFmtId="177" fontId="9" fillId="6" borderId="90" xfId="9" applyNumberFormat="1" applyFill="1" applyBorder="1" applyAlignment="1">
      <alignment horizontal="center" vertical="center"/>
    </xf>
    <xf numFmtId="177" fontId="9" fillId="6" borderId="46" xfId="9" applyNumberFormat="1" applyFill="1" applyBorder="1" applyAlignment="1">
      <alignment horizontal="center" vertical="center"/>
    </xf>
    <xf numFmtId="0" fontId="15" fillId="0" borderId="22" xfId="9" applyFont="1" applyFill="1" applyBorder="1" applyAlignment="1">
      <alignment horizontal="center" vertical="center"/>
    </xf>
    <xf numFmtId="0" fontId="15" fillId="0" borderId="21" xfId="9" applyFont="1" applyFill="1" applyBorder="1" applyAlignment="1">
      <alignment horizontal="center" vertical="center"/>
    </xf>
    <xf numFmtId="0" fontId="15" fillId="0" borderId="72" xfId="9" applyFont="1" applyFill="1" applyBorder="1" applyAlignment="1">
      <alignment horizontal="center" vertical="center"/>
    </xf>
    <xf numFmtId="0" fontId="15" fillId="0" borderId="4" xfId="9" applyFont="1" applyFill="1" applyBorder="1" applyAlignment="1">
      <alignment horizontal="center" vertical="center"/>
    </xf>
    <xf numFmtId="0" fontId="15" fillId="0" borderId="3" xfId="9" applyFont="1" applyFill="1" applyBorder="1" applyAlignment="1">
      <alignment horizontal="center" vertical="center"/>
    </xf>
    <xf numFmtId="0" fontId="15" fillId="0" borderId="52" xfId="9" applyFont="1" applyFill="1" applyBorder="1" applyAlignment="1">
      <alignment horizontal="center" vertical="center"/>
    </xf>
    <xf numFmtId="4" fontId="9" fillId="0" borderId="71" xfId="9" applyNumberFormat="1" applyFill="1" applyBorder="1" applyAlignment="1">
      <alignment horizontal="right" vertical="center"/>
    </xf>
    <xf numFmtId="4" fontId="9" fillId="0" borderId="21" xfId="9" applyNumberFormat="1" applyFill="1" applyBorder="1" applyAlignment="1">
      <alignment horizontal="right" vertical="center"/>
    </xf>
    <xf numFmtId="4" fontId="9" fillId="0" borderId="53" xfId="9" applyNumberFormat="1" applyFill="1" applyBorder="1" applyAlignment="1">
      <alignment horizontal="right" vertical="center"/>
    </xf>
    <xf numFmtId="4" fontId="9" fillId="0" borderId="3" xfId="9" applyNumberFormat="1" applyFill="1" applyBorder="1" applyAlignment="1">
      <alignment horizontal="right" vertical="center"/>
    </xf>
    <xf numFmtId="0" fontId="9" fillId="0" borderId="94" xfId="9" applyFill="1" applyBorder="1" applyAlignment="1">
      <alignment horizontal="center" vertical="center" shrinkToFit="1"/>
    </xf>
    <xf numFmtId="49" fontId="26" fillId="0" borderId="0" xfId="9" quotePrefix="1" applyNumberFormat="1" applyFont="1" applyFill="1" applyAlignment="1">
      <alignment horizontal="center" vertical="center" shrinkToFit="1"/>
    </xf>
    <xf numFmtId="177" fontId="9" fillId="6" borderId="0" xfId="9" applyNumberFormat="1" applyFill="1" applyAlignment="1">
      <alignment horizontal="center" vertical="center"/>
    </xf>
    <xf numFmtId="0" fontId="9" fillId="0" borderId="8" xfId="9" applyBorder="1" applyAlignment="1">
      <alignment horizontal="center" vertical="center" shrinkToFit="1"/>
    </xf>
    <xf numFmtId="0" fontId="15" fillId="2" borderId="7" xfId="9" applyFont="1" applyFill="1" applyBorder="1" applyAlignment="1">
      <alignment horizontal="left" vertical="center" wrapText="1"/>
    </xf>
    <xf numFmtId="0" fontId="15" fillId="2" borderId="0" xfId="9" applyFont="1" applyFill="1" applyAlignment="1">
      <alignment horizontal="left" vertical="center" wrapText="1"/>
    </xf>
    <xf numFmtId="0" fontId="15" fillId="2" borderId="8" xfId="9" applyFont="1" applyFill="1" applyBorder="1" applyAlignment="1">
      <alignment horizontal="left" vertical="center" wrapText="1"/>
    </xf>
    <xf numFmtId="0" fontId="15" fillId="2" borderId="78" xfId="9" applyFont="1" applyFill="1" applyBorder="1" applyAlignment="1">
      <alignment horizontal="left" vertical="center" wrapText="1"/>
    </xf>
    <xf numFmtId="0" fontId="15" fillId="2" borderId="46" xfId="9" applyFont="1" applyFill="1" applyBorder="1" applyAlignment="1">
      <alignment horizontal="left" vertical="center" wrapText="1"/>
    </xf>
    <xf numFmtId="0" fontId="15" fillId="2" borderId="91" xfId="9" applyFont="1" applyFill="1" applyBorder="1" applyAlignment="1">
      <alignment horizontal="left" vertical="center" wrapText="1"/>
    </xf>
    <xf numFmtId="0" fontId="9" fillId="0" borderId="104" xfId="9" applyBorder="1" applyAlignment="1">
      <alignment horizontal="center" vertical="center" shrinkToFit="1"/>
    </xf>
    <xf numFmtId="0" fontId="9" fillId="0" borderId="91" xfId="9" applyBorder="1" applyAlignment="1">
      <alignment horizontal="center" vertical="center" shrinkToFit="1"/>
    </xf>
    <xf numFmtId="0" fontId="9" fillId="0" borderId="32" xfId="9" applyFill="1" applyBorder="1" applyAlignment="1">
      <alignment horizontal="center" vertical="center"/>
    </xf>
    <xf numFmtId="0" fontId="9" fillId="0" borderId="31" xfId="9" applyFill="1" applyBorder="1" applyAlignment="1">
      <alignment horizontal="center" vertical="center"/>
    </xf>
    <xf numFmtId="0" fontId="9" fillId="0" borderId="30" xfId="9" applyFill="1" applyBorder="1" applyAlignment="1">
      <alignment horizontal="center" vertical="center"/>
    </xf>
    <xf numFmtId="190" fontId="9" fillId="0" borderId="32" xfId="9" applyNumberFormat="1" applyFill="1" applyBorder="1" applyAlignment="1">
      <alignment horizontal="right" vertical="center"/>
    </xf>
    <xf numFmtId="190" fontId="9" fillId="0" borderId="31" xfId="9" applyNumberFormat="1" applyFill="1" applyBorder="1" applyAlignment="1">
      <alignment horizontal="right" vertical="center"/>
    </xf>
    <xf numFmtId="0" fontId="9" fillId="0" borderId="32" xfId="9" applyFill="1" applyBorder="1" applyAlignment="1">
      <alignment horizontal="center" vertical="center" shrinkToFit="1"/>
    </xf>
    <xf numFmtId="0" fontId="9" fillId="0" borderId="31" xfId="9" applyFill="1" applyBorder="1" applyAlignment="1">
      <alignment horizontal="center" vertical="center" shrinkToFit="1"/>
    </xf>
    <xf numFmtId="0" fontId="9" fillId="0" borderId="30" xfId="9" applyFill="1" applyBorder="1" applyAlignment="1">
      <alignment horizontal="center" vertical="center" shrinkToFit="1"/>
    </xf>
    <xf numFmtId="202" fontId="9" fillId="0" borderId="119" xfId="9" applyNumberFormat="1" applyFill="1" applyBorder="1" applyAlignment="1">
      <alignment horizontal="center" vertical="center"/>
    </xf>
    <xf numFmtId="202" fontId="9" fillId="0" borderId="120" xfId="9" applyNumberFormat="1" applyFill="1" applyBorder="1" applyAlignment="1">
      <alignment horizontal="center" vertical="center"/>
    </xf>
    <xf numFmtId="190" fontId="9" fillId="0" borderId="120" xfId="9" applyNumberFormat="1" applyFill="1" applyBorder="1" applyAlignment="1">
      <alignment horizontal="right" vertical="center"/>
    </xf>
    <xf numFmtId="190" fontId="9" fillId="0" borderId="121" xfId="9" applyNumberFormat="1" applyFill="1" applyBorder="1" applyAlignment="1">
      <alignment horizontal="right" vertical="center"/>
    </xf>
    <xf numFmtId="0" fontId="9" fillId="0" borderId="21" xfId="9" applyFill="1" applyBorder="1" applyAlignment="1">
      <alignment horizontal="center" vertical="center" wrapText="1"/>
    </xf>
    <xf numFmtId="0" fontId="9" fillId="0" borderId="11" xfId="9" applyFill="1" applyBorder="1" applyAlignment="1">
      <alignment horizontal="center" vertical="center" wrapText="1"/>
    </xf>
    <xf numFmtId="0" fontId="9" fillId="0" borderId="0" xfId="9" applyFill="1" applyAlignment="1">
      <alignment horizontal="center" vertical="center" wrapText="1"/>
    </xf>
    <xf numFmtId="184" fontId="9" fillId="0" borderId="0" xfId="9" applyNumberFormat="1" applyFill="1" applyAlignment="1">
      <alignment horizontal="center" vertical="center"/>
    </xf>
    <xf numFmtId="0" fontId="9" fillId="2" borderId="8" xfId="9" applyFill="1" applyBorder="1" applyAlignment="1">
      <alignment horizontal="center" vertical="center" shrinkToFit="1"/>
    </xf>
    <xf numFmtId="0" fontId="15" fillId="0" borderId="79" xfId="9" applyFont="1" applyBorder="1" applyAlignment="1">
      <alignment horizontal="left" vertical="center" wrapText="1"/>
    </xf>
    <xf numFmtId="0" fontId="15" fillId="0" borderId="90" xfId="9" applyFont="1" applyBorder="1" applyAlignment="1">
      <alignment horizontal="left" vertical="center" wrapText="1"/>
    </xf>
    <xf numFmtId="0" fontId="15" fillId="0" borderId="104" xfId="9" applyFont="1" applyBorder="1" applyAlignment="1">
      <alignment horizontal="left" vertical="center" wrapText="1"/>
    </xf>
    <xf numFmtId="0" fontId="15" fillId="0" borderId="78" xfId="9" applyFont="1" applyBorder="1" applyAlignment="1">
      <alignment horizontal="left" vertical="center" wrapText="1"/>
    </xf>
    <xf numFmtId="0" fontId="15" fillId="0" borderId="46" xfId="9" applyFont="1" applyBorder="1" applyAlignment="1">
      <alignment horizontal="left" vertical="center" wrapText="1"/>
    </xf>
    <xf numFmtId="0" fontId="15" fillId="0" borderId="91" xfId="9" applyFont="1" applyBorder="1" applyAlignment="1">
      <alignment horizontal="left" vertical="center" wrapText="1"/>
    </xf>
    <xf numFmtId="0" fontId="21" fillId="0" borderId="90" xfId="9" applyFont="1" applyBorder="1" applyAlignment="1">
      <alignment horizontal="left" vertical="center" wrapText="1"/>
    </xf>
    <xf numFmtId="0" fontId="21" fillId="0" borderId="3" xfId="9" applyFont="1" applyBorder="1" applyAlignment="1">
      <alignment horizontal="left" vertical="center" wrapText="1"/>
    </xf>
    <xf numFmtId="0" fontId="9" fillId="2" borderId="90" xfId="9" applyFill="1" applyBorder="1" applyAlignment="1">
      <alignment horizontal="center" vertical="center" shrinkToFit="1"/>
    </xf>
    <xf numFmtId="0" fontId="9" fillId="2" borderId="3" xfId="9" applyFill="1" applyBorder="1" applyAlignment="1">
      <alignment horizontal="center" vertical="center" shrinkToFit="1"/>
    </xf>
    <xf numFmtId="184" fontId="9" fillId="0" borderId="90" xfId="9" applyNumberFormat="1" applyFill="1" applyBorder="1" applyAlignment="1">
      <alignment horizontal="center" vertical="center"/>
    </xf>
    <xf numFmtId="184" fontId="9" fillId="0" borderId="3" xfId="9" applyNumberFormat="1" applyFill="1" applyBorder="1" applyAlignment="1">
      <alignment horizontal="center" vertical="center"/>
    </xf>
    <xf numFmtId="0" fontId="9" fillId="2" borderId="92" xfId="9" applyFill="1" applyBorder="1" applyAlignment="1">
      <alignment horizontal="center" vertical="center" shrinkToFit="1"/>
    </xf>
    <xf numFmtId="0" fontId="9" fillId="2" borderId="178" xfId="9" applyFill="1" applyBorder="1" applyAlignment="1">
      <alignment horizontal="center" vertical="center" shrinkToFit="1"/>
    </xf>
    <xf numFmtId="0" fontId="72" fillId="0" borderId="12" xfId="9" applyFont="1" applyBorder="1" applyAlignment="1">
      <alignment horizontal="left" vertical="center" wrapText="1"/>
    </xf>
    <xf numFmtId="0" fontId="72" fillId="0" borderId="46" xfId="9" applyFont="1" applyBorder="1" applyAlignment="1">
      <alignment horizontal="left" vertical="center" wrapText="1"/>
    </xf>
    <xf numFmtId="0" fontId="9" fillId="2" borderId="12" xfId="9" applyFill="1" applyBorder="1" applyAlignment="1">
      <alignment horizontal="center" vertical="center" shrinkToFit="1"/>
    </xf>
    <xf numFmtId="0" fontId="9" fillId="2" borderId="46" xfId="9" applyFill="1" applyBorder="1" applyAlignment="1">
      <alignment horizontal="center" vertical="center" shrinkToFit="1"/>
    </xf>
    <xf numFmtId="0" fontId="9" fillId="16" borderId="118" xfId="9" applyFill="1" applyBorder="1" applyAlignment="1">
      <alignment horizontal="center" vertical="center"/>
    </xf>
    <xf numFmtId="0" fontId="9" fillId="16" borderId="90" xfId="9" applyFill="1" applyBorder="1" applyAlignment="1">
      <alignment horizontal="center" vertical="center"/>
    </xf>
    <xf numFmtId="0" fontId="9" fillId="16" borderId="26" xfId="9" applyFill="1" applyBorder="1" applyAlignment="1">
      <alignment horizontal="center" vertical="center"/>
    </xf>
    <xf numFmtId="0" fontId="9" fillId="16" borderId="11" xfId="9" applyFill="1" applyBorder="1" applyAlignment="1">
      <alignment horizontal="center" vertical="center"/>
    </xf>
    <xf numFmtId="0" fontId="9" fillId="15" borderId="71" xfId="9" applyFill="1" applyBorder="1" applyAlignment="1">
      <alignment horizontal="center" vertical="center"/>
    </xf>
    <xf numFmtId="0" fontId="9" fillId="15" borderId="21" xfId="9" applyFill="1" applyBorder="1" applyAlignment="1">
      <alignment horizontal="center" vertical="center"/>
    </xf>
    <xf numFmtId="0" fontId="9" fillId="15" borderId="115" xfId="9" applyFill="1" applyBorder="1" applyAlignment="1">
      <alignment horizontal="center" vertical="center"/>
    </xf>
    <xf numFmtId="0" fontId="9" fillId="15" borderId="9" xfId="9" applyFill="1" applyBorder="1" applyAlignment="1">
      <alignment horizontal="center" vertical="center"/>
    </xf>
    <xf numFmtId="0" fontId="9" fillId="15" borderId="11" xfId="9" applyFill="1" applyBorder="1" applyAlignment="1">
      <alignment horizontal="center" vertical="center"/>
    </xf>
    <xf numFmtId="0" fontId="9" fillId="15" borderId="66" xfId="9" applyFill="1" applyBorder="1" applyAlignment="1">
      <alignment horizontal="center" vertical="center"/>
    </xf>
    <xf numFmtId="0" fontId="9" fillId="15" borderId="25" xfId="9" applyFill="1" applyBorder="1" applyAlignment="1">
      <alignment horizontal="center" vertical="center"/>
    </xf>
    <xf numFmtId="0" fontId="9" fillId="15" borderId="0" xfId="9" applyFill="1" applyAlignment="1">
      <alignment horizontal="center" vertical="center"/>
    </xf>
    <xf numFmtId="0" fontId="9" fillId="15" borderId="26" xfId="9" applyFill="1" applyBorder="1" applyAlignment="1">
      <alignment horizontal="center" vertical="center"/>
    </xf>
    <xf numFmtId="184" fontId="9" fillId="15" borderId="21" xfId="9" applyNumberFormat="1" applyFill="1" applyBorder="1" applyAlignment="1">
      <alignment horizontal="center" vertical="center"/>
    </xf>
    <xf numFmtId="184" fontId="9" fillId="15" borderId="11" xfId="9" applyNumberFormat="1" applyFill="1" applyBorder="1" applyAlignment="1">
      <alignment horizontal="center" vertical="center"/>
    </xf>
    <xf numFmtId="0" fontId="9" fillId="15" borderId="8" xfId="9" applyFill="1" applyBorder="1" applyAlignment="1">
      <alignment horizontal="center" vertical="center" shrinkToFit="1"/>
    </xf>
    <xf numFmtId="0" fontId="9" fillId="15" borderId="10" xfId="9" applyFill="1" applyBorder="1" applyAlignment="1">
      <alignment horizontal="center" vertical="center" shrinkToFit="1"/>
    </xf>
    <xf numFmtId="0" fontId="9" fillId="0" borderId="71" xfId="9" applyBorder="1" applyAlignment="1">
      <alignment horizontal="center" vertical="center"/>
    </xf>
    <xf numFmtId="0" fontId="9" fillId="0" borderId="21" xfId="9" applyBorder="1" applyAlignment="1">
      <alignment horizontal="center" vertical="center"/>
    </xf>
    <xf numFmtId="0" fontId="9" fillId="0" borderId="72" xfId="9" applyBorder="1" applyAlignment="1">
      <alignment horizontal="center" vertical="center"/>
    </xf>
    <xf numFmtId="0" fontId="9" fillId="0" borderId="9" xfId="9" applyBorder="1" applyAlignment="1">
      <alignment horizontal="center" vertical="center"/>
    </xf>
    <xf numFmtId="0" fontId="9" fillId="0" borderId="11" xfId="9" applyBorder="1" applyAlignment="1">
      <alignment horizontal="center" vertical="center"/>
    </xf>
    <xf numFmtId="0" fontId="9" fillId="0" borderId="10" xfId="9" applyBorder="1" applyAlignment="1">
      <alignment horizontal="center" vertical="center"/>
    </xf>
    <xf numFmtId="0" fontId="9" fillId="0" borderId="6" xfId="9" applyBorder="1" applyAlignment="1">
      <alignment horizontal="center" vertical="center"/>
    </xf>
    <xf numFmtId="0" fontId="9" fillId="0" borderId="7" xfId="9" applyBorder="1" applyAlignment="1">
      <alignment horizontal="center" vertical="center"/>
    </xf>
    <xf numFmtId="0" fontId="9" fillId="0" borderId="53" xfId="9" applyBorder="1" applyAlignment="1">
      <alignment horizontal="center" vertical="center"/>
    </xf>
    <xf numFmtId="0" fontId="9" fillId="0" borderId="3" xfId="9" applyBorder="1" applyAlignment="1">
      <alignment horizontal="center" vertical="center"/>
    </xf>
    <xf numFmtId="0" fontId="9" fillId="0" borderId="52" xfId="9" applyBorder="1" applyAlignment="1">
      <alignment horizontal="center" vertical="center"/>
    </xf>
    <xf numFmtId="184" fontId="9" fillId="0" borderId="12" xfId="9" applyNumberFormat="1" applyFill="1" applyBorder="1" applyAlignment="1">
      <alignment horizontal="center" vertical="center"/>
    </xf>
    <xf numFmtId="184" fontId="9" fillId="0" borderId="46" xfId="9" applyNumberFormat="1" applyFill="1" applyBorder="1" applyAlignment="1">
      <alignment horizontal="center" vertical="center"/>
    </xf>
    <xf numFmtId="0" fontId="9" fillId="2" borderId="47" xfId="9" applyFill="1" applyBorder="1" applyAlignment="1">
      <alignment horizontal="center" vertical="center" shrinkToFit="1"/>
    </xf>
    <xf numFmtId="0" fontId="16" fillId="0" borderId="118" xfId="9" applyFont="1" applyBorder="1" applyAlignment="1">
      <alignment horizontal="center" vertical="center" wrapText="1"/>
    </xf>
    <xf numFmtId="0" fontId="16" fillId="0" borderId="90" xfId="9" applyFont="1" applyBorder="1" applyAlignment="1">
      <alignment horizontal="center" vertical="center" wrapText="1"/>
    </xf>
    <xf numFmtId="0" fontId="16" fillId="0" borderId="27" xfId="9" applyFont="1" applyBorder="1" applyAlignment="1">
      <alignment horizontal="center" vertical="center" wrapText="1"/>
    </xf>
    <xf numFmtId="0" fontId="16" fillId="0" borderId="3" xfId="9" applyFont="1" applyBorder="1" applyAlignment="1">
      <alignment horizontal="center" vertical="center" wrapText="1"/>
    </xf>
    <xf numFmtId="0" fontId="9" fillId="0" borderId="14" xfId="9" applyFill="1" applyBorder="1" applyAlignment="1">
      <alignment horizontal="center" vertical="center"/>
    </xf>
    <xf numFmtId="221" fontId="9" fillId="0" borderId="57" xfId="9" applyNumberFormat="1" applyFill="1" applyBorder="1" applyAlignment="1">
      <alignment horizontal="center" vertical="center"/>
    </xf>
    <xf numFmtId="221" fontId="9" fillId="0" borderId="44" xfId="9" applyNumberFormat="1" applyFill="1" applyBorder="1" applyAlignment="1">
      <alignment horizontal="center" vertical="center"/>
    </xf>
    <xf numFmtId="221" fontId="9" fillId="0" borderId="93" xfId="9" applyNumberFormat="1" applyFill="1" applyBorder="1" applyAlignment="1">
      <alignment horizontal="center" vertical="center"/>
    </xf>
    <xf numFmtId="0" fontId="9" fillId="0" borderId="171" xfId="9" applyFill="1" applyBorder="1" applyAlignment="1">
      <alignment horizontal="right" vertical="center"/>
    </xf>
    <xf numFmtId="0" fontId="9" fillId="0" borderId="57" xfId="9" applyFill="1" applyBorder="1" applyAlignment="1">
      <alignment horizontal="right" vertical="center"/>
    </xf>
    <xf numFmtId="220" fontId="9" fillId="0" borderId="57" xfId="9" applyNumberFormat="1" applyFill="1" applyBorder="1" applyAlignment="1">
      <alignment horizontal="center" vertical="center"/>
    </xf>
    <xf numFmtId="220" fontId="9" fillId="0" borderId="44" xfId="9" applyNumberFormat="1" applyFill="1" applyBorder="1" applyAlignment="1">
      <alignment horizontal="center" vertical="center"/>
    </xf>
    <xf numFmtId="220" fontId="9" fillId="0" borderId="93" xfId="9" applyNumberFormat="1" applyFill="1" applyBorder="1" applyAlignment="1">
      <alignment horizontal="center" vertical="center"/>
    </xf>
    <xf numFmtId="0" fontId="9" fillId="0" borderId="0" xfId="9" applyFill="1">
      <alignment vertical="center"/>
    </xf>
    <xf numFmtId="182" fontId="9" fillId="16" borderId="90" xfId="9" applyNumberFormat="1" applyFill="1" applyBorder="1" applyAlignment="1">
      <alignment horizontal="center" vertical="center"/>
    </xf>
    <xf numFmtId="182" fontId="9" fillId="16" borderId="11" xfId="9" applyNumberFormat="1" applyFill="1" applyBorder="1" applyAlignment="1">
      <alignment horizontal="center" vertical="center"/>
    </xf>
    <xf numFmtId="0" fontId="9" fillId="16" borderId="90" xfId="9" applyFill="1" applyBorder="1" applyAlignment="1">
      <alignment horizontal="left" vertical="center"/>
    </xf>
    <xf numFmtId="0" fontId="9" fillId="16" borderId="11" xfId="9" applyFill="1" applyBorder="1" applyAlignment="1">
      <alignment horizontal="left" vertical="center"/>
    </xf>
    <xf numFmtId="0" fontId="9" fillId="16" borderId="90" xfId="9" applyFill="1" applyBorder="1" applyAlignment="1">
      <alignment horizontal="center" vertical="center" wrapText="1"/>
    </xf>
    <xf numFmtId="0" fontId="9" fillId="16" borderId="11" xfId="9" applyFill="1" applyBorder="1" applyAlignment="1">
      <alignment horizontal="center" vertical="center" wrapText="1"/>
    </xf>
    <xf numFmtId="184" fontId="9" fillId="16" borderId="90" xfId="9" applyNumberFormat="1" applyFill="1" applyBorder="1" applyAlignment="1">
      <alignment horizontal="center" vertical="center"/>
    </xf>
    <xf numFmtId="184" fontId="9" fillId="16" borderId="11" xfId="9" applyNumberFormat="1" applyFill="1" applyBorder="1" applyAlignment="1">
      <alignment horizontal="center" vertical="center"/>
    </xf>
    <xf numFmtId="0" fontId="9" fillId="2" borderId="7" xfId="9" applyFill="1" applyBorder="1" applyAlignment="1">
      <alignment horizontal="center" vertical="center" wrapText="1"/>
    </xf>
    <xf numFmtId="0" fontId="9" fillId="2" borderId="0" xfId="9" applyFill="1" applyAlignment="1">
      <alignment horizontal="center" vertical="center" wrapText="1"/>
    </xf>
    <xf numFmtId="0" fontId="9" fillId="2" borderId="53" xfId="9" applyFill="1" applyBorder="1" applyAlignment="1">
      <alignment horizontal="center" vertical="center" wrapText="1"/>
    </xf>
    <xf numFmtId="0" fontId="9" fillId="2" borderId="3" xfId="9" applyFill="1" applyBorder="1" applyAlignment="1">
      <alignment horizontal="center" vertical="center" wrapText="1"/>
    </xf>
    <xf numFmtId="0" fontId="16" fillId="0" borderId="19" xfId="9" applyFont="1" applyBorder="1" applyAlignment="1">
      <alignment horizontal="center" vertical="center" wrapText="1"/>
    </xf>
    <xf numFmtId="0" fontId="16" fillId="0" borderId="12" xfId="9" applyFont="1" applyBorder="1" applyAlignment="1">
      <alignment horizontal="center" vertical="center" wrapText="1"/>
    </xf>
    <xf numFmtId="0" fontId="16" fillId="0" borderId="117" xfId="9" applyFont="1" applyBorder="1" applyAlignment="1">
      <alignment horizontal="center" vertical="center" wrapText="1"/>
    </xf>
    <xf numFmtId="0" fontId="16" fillId="0" borderId="46" xfId="9" applyFont="1" applyBorder="1" applyAlignment="1">
      <alignment horizontal="center" vertical="center" wrapText="1"/>
    </xf>
    <xf numFmtId="0" fontId="9" fillId="0" borderId="25" xfId="9" applyFill="1" applyBorder="1" applyAlignment="1">
      <alignment horizontal="center" vertical="center"/>
    </xf>
    <xf numFmtId="0" fontId="26" fillId="0" borderId="0" xfId="9" applyFont="1" applyFill="1" applyAlignment="1">
      <alignment horizontal="center" vertical="center" shrinkToFit="1"/>
    </xf>
    <xf numFmtId="0" fontId="9" fillId="16" borderId="103" xfId="9" applyFill="1" applyBorder="1" applyAlignment="1">
      <alignment horizontal="center" vertical="center"/>
    </xf>
    <xf numFmtId="0" fontId="9" fillId="16" borderId="129" xfId="9" applyFill="1" applyBorder="1" applyAlignment="1">
      <alignment horizontal="center" vertical="center"/>
    </xf>
    <xf numFmtId="0" fontId="9" fillId="0" borderId="184" xfId="9" applyFill="1" applyBorder="1" applyAlignment="1">
      <alignment horizontal="center" vertical="center"/>
    </xf>
    <xf numFmtId="0" fontId="9" fillId="0" borderId="98" xfId="9" applyFill="1" applyBorder="1" applyAlignment="1">
      <alignment horizontal="center" vertical="center"/>
    </xf>
    <xf numFmtId="0" fontId="9" fillId="0" borderId="45" xfId="9" applyFill="1" applyBorder="1" applyAlignment="1">
      <alignment horizontal="center" vertical="center"/>
    </xf>
    <xf numFmtId="0" fontId="9" fillId="16" borderId="104" xfId="9" applyFill="1" applyBorder="1" applyAlignment="1">
      <alignment horizontal="center" vertical="center" shrinkToFit="1"/>
    </xf>
    <xf numFmtId="0" fontId="9" fillId="16" borderId="10" xfId="9" applyFill="1" applyBorder="1" applyAlignment="1">
      <alignment horizontal="center" vertical="center" shrinkToFit="1"/>
    </xf>
    <xf numFmtId="0" fontId="15" fillId="2" borderId="79" xfId="9" applyFont="1" applyFill="1" applyBorder="1" applyAlignment="1">
      <alignment horizontal="center" vertical="center" wrapText="1"/>
    </xf>
    <xf numFmtId="0" fontId="15" fillId="2" borderId="90" xfId="9" applyFont="1" applyFill="1" applyBorder="1" applyAlignment="1">
      <alignment horizontal="center" vertical="center" wrapText="1"/>
    </xf>
    <xf numFmtId="0" fontId="15" fillId="2" borderId="104" xfId="9" applyFont="1" applyFill="1" applyBorder="1" applyAlignment="1">
      <alignment horizontal="center" vertical="center" wrapText="1"/>
    </xf>
    <xf numFmtId="0" fontId="15" fillId="2" borderId="9" xfId="9" applyFont="1" applyFill="1" applyBorder="1" applyAlignment="1">
      <alignment horizontal="center" vertical="center" wrapText="1"/>
    </xf>
    <xf numFmtId="0" fontId="15" fillId="2" borderId="11" xfId="9" applyFont="1" applyFill="1" applyBorder="1" applyAlignment="1">
      <alignment horizontal="center" vertical="center" wrapText="1"/>
    </xf>
    <xf numFmtId="0" fontId="15" fillId="2" borderId="10" xfId="9" applyFont="1" applyFill="1" applyBorder="1" applyAlignment="1">
      <alignment horizontal="center" vertical="center" wrapText="1"/>
    </xf>
    <xf numFmtId="0" fontId="9" fillId="15" borderId="122" xfId="9" applyFill="1" applyBorder="1" applyAlignment="1">
      <alignment horizontal="center" vertical="center" textRotation="255"/>
    </xf>
    <xf numFmtId="0" fontId="9" fillId="15" borderId="94" xfId="9" applyFill="1" applyBorder="1" applyAlignment="1">
      <alignment horizontal="center" vertical="center" textRotation="255"/>
    </xf>
    <xf numFmtId="0" fontId="9" fillId="15" borderId="7" xfId="9" applyFill="1" applyBorder="1" applyAlignment="1">
      <alignment horizontal="center" vertical="center" textRotation="255"/>
    </xf>
    <xf numFmtId="0" fontId="9" fillId="15" borderId="0" xfId="9" applyFill="1" applyAlignment="1">
      <alignment horizontal="center" vertical="center" textRotation="255"/>
    </xf>
    <xf numFmtId="0" fontId="9" fillId="15" borderId="9" xfId="9" applyFill="1" applyBorder="1" applyAlignment="1">
      <alignment horizontal="center" vertical="center" textRotation="255"/>
    </xf>
    <xf numFmtId="0" fontId="9" fillId="15" borderId="11" xfId="9" applyFill="1" applyBorder="1" applyAlignment="1">
      <alignment horizontal="center" vertical="center" textRotation="255"/>
    </xf>
    <xf numFmtId="0" fontId="9" fillId="16" borderId="122" xfId="9" applyFill="1" applyBorder="1" applyAlignment="1">
      <alignment horizontal="center" vertical="center" textRotation="255"/>
    </xf>
    <xf numFmtId="0" fontId="9" fillId="16" borderId="138" xfId="9" applyFill="1" applyBorder="1" applyAlignment="1">
      <alignment horizontal="center" vertical="center" textRotation="255"/>
    </xf>
    <xf numFmtId="0" fontId="9" fillId="16" borderId="7" xfId="9" applyFill="1" applyBorder="1" applyAlignment="1">
      <alignment horizontal="center" vertical="center" textRotation="255"/>
    </xf>
    <xf numFmtId="0" fontId="9" fillId="16" borderId="135" xfId="9" applyFill="1" applyBorder="1" applyAlignment="1">
      <alignment horizontal="center" vertical="center" textRotation="255"/>
    </xf>
    <xf numFmtId="0" fontId="9" fillId="16" borderId="9" xfId="9" applyFill="1" applyBorder="1" applyAlignment="1">
      <alignment horizontal="center" vertical="center" textRotation="255"/>
    </xf>
    <xf numFmtId="0" fontId="9" fillId="16" borderId="136" xfId="9" applyFill="1" applyBorder="1" applyAlignment="1">
      <alignment horizontal="center" vertical="center" textRotation="255"/>
    </xf>
    <xf numFmtId="0" fontId="9" fillId="0" borderId="137" xfId="9" applyFill="1" applyBorder="1" applyAlignment="1">
      <alignment horizontal="center" vertical="center" wrapText="1"/>
    </xf>
    <xf numFmtId="0" fontId="9" fillId="0" borderId="94" xfId="9" applyFill="1" applyBorder="1" applyAlignment="1">
      <alignment horizontal="center" vertical="center" wrapText="1"/>
    </xf>
    <xf numFmtId="0" fontId="9" fillId="0" borderId="87" xfId="9" applyFill="1" applyBorder="1" applyAlignment="1">
      <alignment horizontal="center" vertical="center" wrapText="1"/>
    </xf>
    <xf numFmtId="0" fontId="9" fillId="0" borderId="125" xfId="9" applyFill="1" applyBorder="1" applyAlignment="1">
      <alignment horizontal="center" vertical="center"/>
    </xf>
    <xf numFmtId="0" fontId="9" fillId="0" borderId="0" xfId="9" applyFill="1" applyAlignment="1">
      <alignment horizontal="left" vertical="center" wrapText="1"/>
    </xf>
    <xf numFmtId="0" fontId="9" fillId="0" borderId="0" xfId="9" applyAlignment="1">
      <alignment horizontal="left" vertical="top" wrapText="1"/>
    </xf>
    <xf numFmtId="0" fontId="42" fillId="0" borderId="0" xfId="0" applyFont="1" applyAlignment="1">
      <alignment horizontal="left" vertical="top" wrapText="1"/>
    </xf>
    <xf numFmtId="49" fontId="26" fillId="16" borderId="0" xfId="9" quotePrefix="1" applyNumberFormat="1" applyFont="1" applyFill="1" applyAlignment="1">
      <alignment horizontal="center" vertical="center" shrinkToFit="1"/>
    </xf>
    <xf numFmtId="0" fontId="15" fillId="2" borderId="79" xfId="9" applyFont="1" applyFill="1" applyBorder="1" applyAlignment="1">
      <alignment horizontal="left" vertical="center" wrapText="1"/>
    </xf>
    <xf numFmtId="0" fontId="15" fillId="2" borderId="90" xfId="9" applyFont="1" applyFill="1" applyBorder="1" applyAlignment="1">
      <alignment horizontal="left" vertical="center" wrapText="1"/>
    </xf>
    <xf numFmtId="0" fontId="15" fillId="2" borderId="104" xfId="9" applyFont="1" applyFill="1" applyBorder="1" applyAlignment="1">
      <alignment horizontal="left" vertical="center" wrapText="1"/>
    </xf>
    <xf numFmtId="0" fontId="15" fillId="2" borderId="9" xfId="9" applyFont="1" applyFill="1" applyBorder="1" applyAlignment="1">
      <alignment horizontal="left" vertical="center" wrapText="1"/>
    </xf>
    <xf numFmtId="0" fontId="15" fillId="2" borderId="11" xfId="9" applyFont="1" applyFill="1" applyBorder="1" applyAlignment="1">
      <alignment horizontal="left" vertical="center" wrapText="1"/>
    </xf>
    <xf numFmtId="0" fontId="15" fillId="2" borderId="10" xfId="9" applyFont="1" applyFill="1" applyBorder="1" applyAlignment="1">
      <alignment horizontal="left" vertical="center" wrapText="1"/>
    </xf>
    <xf numFmtId="49" fontId="26" fillId="0" borderId="45" xfId="9" quotePrefix="1" applyNumberFormat="1" applyFont="1" applyFill="1" applyBorder="1" applyAlignment="1">
      <alignment horizontal="center" vertical="center" shrinkToFit="1"/>
    </xf>
    <xf numFmtId="0" fontId="15" fillId="0" borderId="0" xfId="9" applyFont="1" applyFill="1" applyAlignment="1">
      <alignment vertical="top" wrapText="1"/>
    </xf>
    <xf numFmtId="0" fontId="9" fillId="17" borderId="0" xfId="9" applyFill="1" applyAlignment="1">
      <alignment horizontal="distributed" vertical="center"/>
    </xf>
    <xf numFmtId="182" fontId="9" fillId="0" borderId="103" xfId="9" applyNumberFormat="1" applyFill="1" applyBorder="1" applyAlignment="1">
      <alignment horizontal="center" vertical="center"/>
    </xf>
    <xf numFmtId="182" fontId="9" fillId="0" borderId="90" xfId="9" applyNumberFormat="1" applyFill="1" applyBorder="1" applyAlignment="1">
      <alignment horizontal="center" vertical="center"/>
    </xf>
    <xf numFmtId="182" fontId="9" fillId="0" borderId="129" xfId="9" applyNumberFormat="1" applyFill="1" applyBorder="1" applyAlignment="1">
      <alignment horizontal="center" vertical="center"/>
    </xf>
    <xf numFmtId="182" fontId="9" fillId="0" borderId="104" xfId="9" applyNumberFormat="1" applyFill="1" applyBorder="1" applyAlignment="1">
      <alignment horizontal="center" vertical="center"/>
    </xf>
    <xf numFmtId="182" fontId="9" fillId="0" borderId="10" xfId="9" applyNumberFormat="1" applyFill="1" applyBorder="1" applyAlignment="1">
      <alignment horizontal="center" vertical="center"/>
    </xf>
    <xf numFmtId="182" fontId="9" fillId="0" borderId="7" xfId="9" applyNumberFormat="1" applyFill="1" applyBorder="1" applyAlignment="1">
      <alignment horizontal="center" vertical="center"/>
    </xf>
    <xf numFmtId="182" fontId="9" fillId="0" borderId="87" xfId="9" applyNumberFormat="1" applyFill="1" applyBorder="1" applyAlignment="1">
      <alignment horizontal="center" vertical="center"/>
    </xf>
    <xf numFmtId="182" fontId="9" fillId="0" borderId="135" xfId="9" applyNumberFormat="1" applyFill="1" applyBorder="1" applyAlignment="1">
      <alignment horizontal="center" vertical="center"/>
    </xf>
    <xf numFmtId="182" fontId="9" fillId="0" borderId="136" xfId="9" applyNumberFormat="1" applyFill="1" applyBorder="1" applyAlignment="1">
      <alignment horizontal="center" vertical="center"/>
    </xf>
    <xf numFmtId="189" fontId="9" fillId="0" borderId="0" xfId="9" applyNumberFormat="1" applyFill="1" applyAlignment="1">
      <alignment horizontal="center" vertical="center"/>
    </xf>
    <xf numFmtId="189" fontId="9" fillId="0" borderId="8" xfId="9" applyNumberFormat="1" applyFill="1" applyBorder="1" applyAlignment="1">
      <alignment horizontal="center" vertical="center"/>
    </xf>
    <xf numFmtId="189" fontId="9" fillId="0" borderId="11" xfId="9" applyNumberFormat="1" applyFill="1" applyBorder="1" applyAlignment="1">
      <alignment horizontal="center" vertical="center"/>
    </xf>
    <xf numFmtId="189" fontId="9" fillId="0" borderId="10" xfId="9" applyNumberFormat="1" applyFill="1" applyBorder="1" applyAlignment="1">
      <alignment horizontal="center" vertical="center"/>
    </xf>
    <xf numFmtId="182" fontId="9" fillId="0" borderId="184" xfId="9" applyNumberFormat="1" applyFill="1" applyBorder="1" applyAlignment="1">
      <alignment horizontal="center" vertical="center"/>
    </xf>
    <xf numFmtId="182" fontId="9" fillId="0" borderId="79" xfId="9" applyNumberFormat="1" applyFill="1" applyBorder="1" applyAlignment="1">
      <alignment horizontal="center" vertical="center"/>
    </xf>
    <xf numFmtId="189" fontId="9" fillId="0" borderId="103" xfId="9" applyNumberFormat="1" applyFill="1" applyBorder="1" applyAlignment="1">
      <alignment horizontal="center" vertical="center"/>
    </xf>
    <xf numFmtId="189" fontId="9" fillId="0" borderId="90" xfId="9" applyNumberFormat="1" applyFill="1" applyBorder="1" applyAlignment="1">
      <alignment horizontal="center" vertical="center"/>
    </xf>
    <xf numFmtId="189" fontId="9" fillId="0" borderId="104" xfId="9" applyNumberFormat="1" applyFill="1" applyBorder="1" applyAlignment="1">
      <alignment horizontal="center" vertical="center"/>
    </xf>
    <xf numFmtId="189" fontId="9" fillId="0" borderId="129" xfId="9" applyNumberFormat="1" applyFill="1" applyBorder="1" applyAlignment="1">
      <alignment horizontal="center" vertical="center"/>
    </xf>
    <xf numFmtId="193" fontId="9" fillId="0" borderId="189" xfId="9" applyNumberFormat="1" applyFill="1" applyBorder="1" applyAlignment="1">
      <alignment horizontal="center" vertical="center"/>
    </xf>
    <xf numFmtId="193" fontId="9" fillId="0" borderId="103" xfId="9" applyNumberFormat="1" applyFill="1" applyBorder="1" applyAlignment="1">
      <alignment horizontal="center" vertical="center"/>
    </xf>
    <xf numFmtId="193" fontId="9" fillId="0" borderId="43" xfId="9" applyNumberFormat="1" applyFill="1" applyBorder="1" applyAlignment="1">
      <alignment horizontal="center" vertical="center"/>
    </xf>
    <xf numFmtId="193" fontId="9" fillId="0" borderId="129" xfId="9" applyNumberFormat="1" applyFill="1" applyBorder="1" applyAlignment="1">
      <alignment horizontal="center" vertical="center"/>
    </xf>
    <xf numFmtId="176" fontId="9" fillId="14" borderId="104" xfId="3" applyFont="1" applyFill="1" applyBorder="1" applyAlignment="1" applyProtection="1">
      <alignment horizontal="center" vertical="center" wrapText="1"/>
    </xf>
    <xf numFmtId="176" fontId="9" fillId="14" borderId="91" xfId="3" applyFont="1" applyFill="1" applyBorder="1" applyAlignment="1" applyProtection="1">
      <alignment horizontal="center" vertical="center" wrapText="1"/>
    </xf>
    <xf numFmtId="0" fontId="9" fillId="0" borderId="184" xfId="9" applyFill="1" applyBorder="1" applyAlignment="1">
      <alignment horizontal="center" vertical="center" shrinkToFit="1"/>
    </xf>
    <xf numFmtId="0" fontId="9" fillId="0" borderId="185" xfId="9" applyFill="1" applyBorder="1" applyAlignment="1">
      <alignment horizontal="center" vertical="center"/>
    </xf>
    <xf numFmtId="0" fontId="15" fillId="0" borderId="103" xfId="9" applyFont="1" applyFill="1" applyBorder="1" applyAlignment="1">
      <alignment horizontal="center" vertical="center" wrapText="1"/>
    </xf>
    <xf numFmtId="0" fontId="15" fillId="0" borderId="90" xfId="9" applyFont="1" applyFill="1" applyBorder="1" applyAlignment="1">
      <alignment horizontal="center" vertical="center" wrapText="1"/>
    </xf>
    <xf numFmtId="0" fontId="15" fillId="0" borderId="104" xfId="9" applyFont="1" applyFill="1" applyBorder="1" applyAlignment="1">
      <alignment horizontal="center" vertical="center" wrapText="1"/>
    </xf>
    <xf numFmtId="49" fontId="3" fillId="0" borderId="0" xfId="9" quotePrefix="1" applyNumberFormat="1" applyFont="1" applyAlignment="1">
      <alignment horizontal="center" vertical="center"/>
    </xf>
    <xf numFmtId="0" fontId="94" fillId="0" borderId="0" xfId="15" applyFont="1" applyFill="1" applyAlignment="1" applyProtection="1">
      <alignment horizontal="center" vertical="center"/>
    </xf>
    <xf numFmtId="0" fontId="9" fillId="0" borderId="0" xfId="9" applyFill="1" applyAlignment="1" applyProtection="1">
      <alignment horizontal="center" vertical="top" wrapText="1"/>
      <protection locked="0"/>
    </xf>
    <xf numFmtId="0" fontId="9" fillId="0" borderId="92" xfId="9" applyFill="1" applyBorder="1" applyAlignment="1">
      <alignment horizontal="center" vertical="center"/>
    </xf>
    <xf numFmtId="0" fontId="9" fillId="0" borderId="188" xfId="9" applyFill="1" applyBorder="1" applyAlignment="1" applyProtection="1">
      <alignment horizontal="center" vertical="center"/>
      <protection locked="0"/>
    </xf>
    <xf numFmtId="0" fontId="9" fillId="0" borderId="79" xfId="9" applyFill="1" applyBorder="1" applyAlignment="1" applyProtection="1">
      <alignment horizontal="center" vertical="center"/>
      <protection locked="0"/>
    </xf>
    <xf numFmtId="0" fontId="9" fillId="0" borderId="23" xfId="9" applyFill="1" applyBorder="1" applyAlignment="1" applyProtection="1">
      <alignment horizontal="center" vertical="center"/>
      <protection locked="0"/>
    </xf>
    <xf numFmtId="0" fontId="9" fillId="0" borderId="9" xfId="9" applyFill="1" applyBorder="1" applyAlignment="1" applyProtection="1">
      <alignment horizontal="center" vertical="center"/>
      <protection locked="0"/>
    </xf>
    <xf numFmtId="0" fontId="9" fillId="0" borderId="190" xfId="9" applyFill="1" applyBorder="1" applyAlignment="1" applyProtection="1">
      <alignment horizontal="center" vertical="center"/>
      <protection locked="0"/>
    </xf>
    <xf numFmtId="0" fontId="9" fillId="0" borderId="126" xfId="9" applyFill="1" applyBorder="1" applyAlignment="1" applyProtection="1">
      <alignment horizontal="center" vertical="center"/>
      <protection locked="0"/>
    </xf>
    <xf numFmtId="182" fontId="9" fillId="0" borderId="79" xfId="9" applyNumberFormat="1" applyFill="1" applyBorder="1" applyAlignment="1" applyProtection="1">
      <alignment horizontal="center" vertical="center"/>
      <protection locked="0"/>
    </xf>
    <xf numFmtId="182" fontId="9" fillId="0" borderId="90" xfId="9" applyNumberFormat="1" applyFill="1" applyBorder="1" applyAlignment="1" applyProtection="1">
      <alignment horizontal="center" vertical="center"/>
      <protection locked="0"/>
    </xf>
    <xf numFmtId="182" fontId="9" fillId="0" borderId="11" xfId="9" applyNumberFormat="1" applyFill="1" applyBorder="1" applyAlignment="1" applyProtection="1">
      <alignment horizontal="center" vertical="center"/>
      <protection locked="0"/>
    </xf>
    <xf numFmtId="193" fontId="9" fillId="0" borderId="189" xfId="9" applyNumberFormat="1" applyFill="1" applyBorder="1" applyAlignment="1" applyProtection="1">
      <alignment horizontal="center" vertical="center"/>
      <protection locked="0"/>
    </xf>
    <xf numFmtId="193" fontId="9" fillId="0" borderId="103" xfId="9" applyNumberFormat="1" applyFill="1" applyBorder="1" applyAlignment="1" applyProtection="1">
      <alignment horizontal="center" vertical="center"/>
      <protection locked="0"/>
    </xf>
    <xf numFmtId="193" fontId="9" fillId="0" borderId="43" xfId="9" applyNumberFormat="1" applyFill="1" applyBorder="1" applyAlignment="1" applyProtection="1">
      <alignment horizontal="center" vertical="center"/>
      <protection locked="0"/>
    </xf>
    <xf numFmtId="193" fontId="9" fillId="0" borderId="129" xfId="9" applyNumberFormat="1" applyFill="1" applyBorder="1" applyAlignment="1" applyProtection="1">
      <alignment horizontal="center" vertical="center"/>
      <protection locked="0"/>
    </xf>
    <xf numFmtId="182" fontId="9" fillId="0" borderId="7" xfId="9" applyNumberFormat="1" applyFill="1" applyBorder="1" applyAlignment="1" applyProtection="1">
      <alignment horizontal="center" vertical="center"/>
      <protection locked="0"/>
    </xf>
    <xf numFmtId="182" fontId="9" fillId="0" borderId="0" xfId="9" applyNumberFormat="1" applyFill="1" applyAlignment="1" applyProtection="1">
      <alignment horizontal="center" vertical="center"/>
      <protection locked="0"/>
    </xf>
    <xf numFmtId="182" fontId="9" fillId="0" borderId="87" xfId="9" applyNumberFormat="1" applyFill="1" applyBorder="1" applyAlignment="1" applyProtection="1">
      <alignment horizontal="center" vertical="center"/>
      <protection locked="0"/>
    </xf>
    <xf numFmtId="182" fontId="9" fillId="0" borderId="129" xfId="9" applyNumberFormat="1" applyFill="1" applyBorder="1" applyAlignment="1" applyProtection="1">
      <alignment horizontal="center" vertical="center"/>
      <protection locked="0"/>
    </xf>
    <xf numFmtId="182" fontId="9" fillId="0" borderId="135" xfId="9" applyNumberFormat="1" applyFill="1" applyBorder="1" applyAlignment="1" applyProtection="1">
      <alignment horizontal="center" vertical="center"/>
      <protection locked="0"/>
    </xf>
    <xf numFmtId="182" fontId="9" fillId="0" borderId="136" xfId="9" applyNumberFormat="1" applyFill="1" applyBorder="1" applyAlignment="1" applyProtection="1">
      <alignment horizontal="center" vertical="center"/>
      <protection locked="0"/>
    </xf>
    <xf numFmtId="182" fontId="9" fillId="0" borderId="103" xfId="9" applyNumberFormat="1" applyFill="1" applyBorder="1" applyAlignment="1" applyProtection="1">
      <alignment horizontal="center" vertical="center"/>
      <protection locked="0"/>
    </xf>
    <xf numFmtId="182" fontId="9" fillId="0" borderId="104" xfId="9" applyNumberFormat="1" applyFill="1" applyBorder="1" applyAlignment="1" applyProtection="1">
      <alignment horizontal="center" vertical="center"/>
      <protection locked="0"/>
    </xf>
    <xf numFmtId="189" fontId="9" fillId="0" borderId="0" xfId="9" applyNumberFormat="1" applyFill="1" applyAlignment="1" applyProtection="1">
      <alignment horizontal="center" vertical="center"/>
      <protection locked="0"/>
    </xf>
    <xf numFmtId="189" fontId="9" fillId="0" borderId="8" xfId="9" applyNumberFormat="1" applyFill="1" applyBorder="1" applyAlignment="1" applyProtection="1">
      <alignment horizontal="center" vertical="center"/>
      <protection locked="0"/>
    </xf>
    <xf numFmtId="189" fontId="9" fillId="0" borderId="11" xfId="9" applyNumberFormat="1" applyFill="1" applyBorder="1" applyAlignment="1" applyProtection="1">
      <alignment horizontal="center" vertical="center"/>
      <protection locked="0"/>
    </xf>
    <xf numFmtId="189" fontId="9" fillId="0" borderId="10" xfId="9" applyNumberFormat="1" applyFill="1" applyBorder="1" applyAlignment="1" applyProtection="1">
      <alignment horizontal="center" vertical="center"/>
      <protection locked="0"/>
    </xf>
    <xf numFmtId="190" fontId="9" fillId="0" borderId="18" xfId="9" applyNumberFormat="1" applyFill="1" applyBorder="1" applyAlignment="1" applyProtection="1">
      <alignment horizontal="right" vertical="center"/>
      <protection locked="0"/>
    </xf>
    <xf numFmtId="190" fontId="9" fillId="0" borderId="12" xfId="9" applyNumberFormat="1" applyFill="1" applyBorder="1" applyAlignment="1" applyProtection="1">
      <alignment horizontal="right" vertical="center"/>
      <protection locked="0"/>
    </xf>
    <xf numFmtId="190" fontId="9" fillId="0" borderId="9" xfId="9" applyNumberFormat="1" applyFill="1" applyBorder="1" applyAlignment="1" applyProtection="1">
      <alignment horizontal="right" vertical="center"/>
      <protection locked="0"/>
    </xf>
    <xf numFmtId="190" fontId="9" fillId="0" borderId="11" xfId="9" applyNumberFormat="1" applyFill="1" applyBorder="1" applyAlignment="1" applyProtection="1">
      <alignment horizontal="right" vertical="center"/>
      <protection locked="0"/>
    </xf>
    <xf numFmtId="0" fontId="9" fillId="0" borderId="94" xfId="9" applyFill="1" applyBorder="1" applyAlignment="1" applyProtection="1">
      <alignment horizontal="center" vertical="center"/>
      <protection locked="0"/>
    </xf>
    <xf numFmtId="0" fontId="9" fillId="0" borderId="90" xfId="9" applyFill="1" applyBorder="1" applyAlignment="1" applyProtection="1">
      <alignment horizontal="center" vertical="center"/>
      <protection locked="0"/>
    </xf>
    <xf numFmtId="0" fontId="9" fillId="0" borderId="46" xfId="9" applyFill="1" applyBorder="1" applyAlignment="1" applyProtection="1">
      <alignment horizontal="center" vertical="center"/>
      <protection locked="0"/>
    </xf>
    <xf numFmtId="190" fontId="9" fillId="0" borderId="32" xfId="9" applyNumberFormat="1" applyFill="1" applyBorder="1" applyAlignment="1" applyProtection="1">
      <alignment horizontal="right" vertical="center"/>
      <protection locked="0"/>
    </xf>
    <xf numFmtId="190" fontId="9" fillId="0" borderId="31" xfId="9" applyNumberFormat="1" applyFill="1" applyBorder="1" applyAlignment="1" applyProtection="1">
      <alignment horizontal="right" vertical="center"/>
      <protection locked="0"/>
    </xf>
    <xf numFmtId="184" fontId="9" fillId="0" borderId="0" xfId="9" applyNumberFormat="1" applyFill="1" applyAlignment="1" applyProtection="1">
      <alignment horizontal="center" vertical="center"/>
      <protection locked="0"/>
    </xf>
    <xf numFmtId="0" fontId="15" fillId="16" borderId="79" xfId="9" applyFont="1" applyFill="1" applyBorder="1" applyAlignment="1">
      <alignment horizontal="left" vertical="center" wrapText="1"/>
    </xf>
    <xf numFmtId="0" fontId="15" fillId="16" borderId="90" xfId="9" applyFont="1" applyFill="1" applyBorder="1" applyAlignment="1">
      <alignment horizontal="left" vertical="center" wrapText="1"/>
    </xf>
    <xf numFmtId="0" fontId="15" fillId="16" borderId="104" xfId="9" applyFont="1" applyFill="1" applyBorder="1" applyAlignment="1">
      <alignment horizontal="left" vertical="center" wrapText="1"/>
    </xf>
    <xf numFmtId="0" fontId="15" fillId="16" borderId="9" xfId="9" applyFont="1" applyFill="1" applyBorder="1" applyAlignment="1">
      <alignment horizontal="left" vertical="center" wrapText="1"/>
    </xf>
    <xf numFmtId="0" fontId="15" fillId="16" borderId="11" xfId="9" applyFont="1" applyFill="1" applyBorder="1" applyAlignment="1">
      <alignment horizontal="left" vertical="center" wrapText="1"/>
    </xf>
    <xf numFmtId="0" fontId="15" fillId="16" borderId="10" xfId="9" applyFont="1" applyFill="1" applyBorder="1" applyAlignment="1">
      <alignment horizontal="left" vertical="center" wrapText="1"/>
    </xf>
    <xf numFmtId="221" fontId="9" fillId="0" borderId="57" xfId="9" applyNumberFormat="1" applyFill="1" applyBorder="1" applyAlignment="1" applyProtection="1">
      <alignment horizontal="center" vertical="center"/>
      <protection locked="0"/>
    </xf>
    <xf numFmtId="221" fontId="9" fillId="0" borderId="44" xfId="9" applyNumberFormat="1" applyFill="1" applyBorder="1" applyAlignment="1" applyProtection="1">
      <alignment horizontal="center" vertical="center"/>
      <protection locked="0"/>
    </xf>
    <xf numFmtId="221" fontId="9" fillId="0" borderId="93" xfId="9" applyNumberFormat="1" applyFill="1" applyBorder="1" applyAlignment="1" applyProtection="1">
      <alignment horizontal="center" vertical="center"/>
      <protection locked="0"/>
    </xf>
    <xf numFmtId="0" fontId="9" fillId="0" borderId="171" xfId="9" applyFill="1" applyBorder="1" applyAlignment="1" applyProtection="1">
      <alignment horizontal="right" vertical="center"/>
      <protection locked="0"/>
    </xf>
    <xf numFmtId="0" fontId="9" fillId="0" borderId="57" xfId="9" applyFill="1" applyBorder="1" applyAlignment="1" applyProtection="1">
      <alignment horizontal="right" vertical="center"/>
      <protection locked="0"/>
    </xf>
    <xf numFmtId="182" fontId="9" fillId="0" borderId="184" xfId="9" applyNumberFormat="1" applyFill="1" applyBorder="1" applyAlignment="1" applyProtection="1">
      <alignment horizontal="center" vertical="center"/>
      <protection locked="0"/>
    </xf>
    <xf numFmtId="0" fontId="9" fillId="15" borderId="72" xfId="9" applyFill="1" applyBorder="1" applyAlignment="1">
      <alignment horizontal="center" vertical="center"/>
    </xf>
    <xf numFmtId="0" fontId="9" fillId="15" borderId="10" xfId="9" applyFill="1" applyBorder="1" applyAlignment="1">
      <alignment horizontal="center" vertical="center"/>
    </xf>
    <xf numFmtId="184" fontId="9" fillId="0" borderId="12" xfId="9" applyNumberFormat="1" applyFill="1" applyBorder="1" applyAlignment="1" applyProtection="1">
      <alignment horizontal="center" vertical="center"/>
      <protection locked="0"/>
    </xf>
    <xf numFmtId="184" fontId="9" fillId="0" borderId="46" xfId="9" applyNumberFormat="1" applyFill="1" applyBorder="1" applyAlignment="1" applyProtection="1">
      <alignment horizontal="center" vertical="center"/>
      <protection locked="0"/>
    </xf>
    <xf numFmtId="184" fontId="9" fillId="0" borderId="90" xfId="9" applyNumberFormat="1" applyFill="1" applyBorder="1" applyAlignment="1" applyProtection="1">
      <alignment horizontal="center" vertical="center"/>
      <protection locked="0"/>
    </xf>
    <xf numFmtId="184" fontId="9" fillId="0" borderId="3" xfId="9" applyNumberFormat="1" applyFill="1" applyBorder="1" applyAlignment="1" applyProtection="1">
      <alignment horizontal="center" vertical="center"/>
      <protection locked="0"/>
    </xf>
    <xf numFmtId="220" fontId="9" fillId="0" borderId="57" xfId="9" applyNumberFormat="1" applyFill="1" applyBorder="1" applyAlignment="1" applyProtection="1">
      <alignment horizontal="center" vertical="center"/>
      <protection locked="0"/>
    </xf>
    <xf numFmtId="220" fontId="9" fillId="0" borderId="44" xfId="9" applyNumberFormat="1" applyFill="1" applyBorder="1" applyAlignment="1" applyProtection="1">
      <alignment horizontal="center" vertical="center"/>
      <protection locked="0"/>
    </xf>
    <xf numFmtId="220" fontId="9" fillId="0" borderId="93" xfId="9" applyNumberFormat="1" applyFill="1" applyBorder="1" applyAlignment="1" applyProtection="1">
      <alignment horizontal="center" vertical="center"/>
      <protection locked="0"/>
    </xf>
    <xf numFmtId="189" fontId="9" fillId="6" borderId="103" xfId="9" applyNumberFormat="1" applyFill="1" applyBorder="1" applyAlignment="1">
      <alignment horizontal="center" vertical="center"/>
    </xf>
    <xf numFmtId="189" fontId="9" fillId="6" borderId="90" xfId="9" applyNumberFormat="1" applyFill="1" applyBorder="1" applyAlignment="1">
      <alignment horizontal="center" vertical="center"/>
    </xf>
    <xf numFmtId="189" fontId="9" fillId="6" borderId="104" xfId="9" applyNumberFormat="1" applyFill="1" applyBorder="1" applyAlignment="1">
      <alignment horizontal="center" vertical="center"/>
    </xf>
    <xf numFmtId="189" fontId="9" fillId="6" borderId="129" xfId="9" applyNumberFormat="1" applyFill="1" applyBorder="1" applyAlignment="1">
      <alignment horizontal="center" vertical="center"/>
    </xf>
    <xf numFmtId="189" fontId="9" fillId="6" borderId="11" xfId="9" applyNumberFormat="1" applyFill="1" applyBorder="1" applyAlignment="1">
      <alignment horizontal="center" vertical="center"/>
    </xf>
    <xf numFmtId="189" fontId="9" fillId="6" borderId="10" xfId="9" applyNumberFormat="1" applyFill="1" applyBorder="1" applyAlignment="1">
      <alignment horizontal="center" vertical="center"/>
    </xf>
    <xf numFmtId="176" fontId="9" fillId="14" borderId="79" xfId="3" applyFont="1" applyFill="1" applyBorder="1" applyAlignment="1" applyProtection="1">
      <alignment horizontal="center" vertical="center"/>
    </xf>
    <xf numFmtId="176" fontId="9" fillId="14" borderId="90" xfId="3" applyFont="1" applyFill="1" applyBorder="1" applyAlignment="1" applyProtection="1">
      <alignment horizontal="center" vertical="center"/>
    </xf>
    <xf numFmtId="176" fontId="9" fillId="14" borderId="104" xfId="3" applyFont="1" applyFill="1" applyBorder="1" applyAlignment="1" applyProtection="1">
      <alignment horizontal="center" vertical="center"/>
    </xf>
    <xf numFmtId="176" fontId="9" fillId="14" borderId="78" xfId="3" applyFont="1" applyFill="1" applyBorder="1" applyAlignment="1" applyProtection="1">
      <alignment horizontal="center" vertical="center"/>
    </xf>
    <xf numFmtId="176" fontId="9" fillId="14" borderId="46" xfId="3" applyFont="1" applyFill="1" applyBorder="1" applyAlignment="1" applyProtection="1">
      <alignment horizontal="center" vertical="center"/>
    </xf>
    <xf numFmtId="176" fontId="9" fillId="14" borderId="91" xfId="3" applyFont="1" applyFill="1" applyBorder="1" applyAlignment="1" applyProtection="1">
      <alignment horizontal="center" vertical="center"/>
    </xf>
    <xf numFmtId="0" fontId="27" fillId="0" borderId="0" xfId="9" applyFont="1" applyFill="1">
      <alignment vertical="center"/>
    </xf>
    <xf numFmtId="194" fontId="15" fillId="6" borderId="137" xfId="10" applyNumberFormat="1" applyFont="1" applyFill="1" applyBorder="1" applyAlignment="1">
      <alignment horizontal="center" vertical="top" shrinkToFit="1"/>
    </xf>
    <xf numFmtId="194" fontId="15" fillId="6" borderId="138" xfId="10" applyNumberFormat="1" applyFont="1" applyFill="1" applyBorder="1" applyAlignment="1">
      <alignment horizontal="center" vertical="top" shrinkToFit="1"/>
    </xf>
    <xf numFmtId="194" fontId="15" fillId="6" borderId="95" xfId="10" applyNumberFormat="1" applyFont="1" applyFill="1" applyBorder="1" applyAlignment="1">
      <alignment horizontal="center" vertical="top" shrinkToFit="1"/>
    </xf>
    <xf numFmtId="182" fontId="9" fillId="6" borderId="122" xfId="9" applyNumberFormat="1" applyFill="1" applyBorder="1" applyAlignment="1">
      <alignment horizontal="center" vertical="center" shrinkToFit="1"/>
    </xf>
    <xf numFmtId="182" fontId="9" fillId="6" borderId="94" xfId="9" applyNumberFormat="1" applyFill="1" applyBorder="1" applyAlignment="1">
      <alignment horizontal="center" vertical="center" shrinkToFit="1"/>
    </xf>
    <xf numFmtId="182" fontId="9" fillId="6" borderId="95" xfId="9" applyNumberFormat="1" applyFill="1" applyBorder="1" applyAlignment="1">
      <alignment horizontal="center" vertical="center" shrinkToFit="1"/>
    </xf>
    <xf numFmtId="182" fontId="9" fillId="6" borderId="64" xfId="9" applyNumberFormat="1" applyFill="1" applyBorder="1" applyAlignment="1">
      <alignment horizontal="center" vertical="center" shrinkToFit="1"/>
    </xf>
    <xf numFmtId="182" fontId="9" fillId="6" borderId="63" xfId="9" applyNumberFormat="1" applyFill="1" applyBorder="1" applyAlignment="1">
      <alignment horizontal="center" vertical="center" shrinkToFit="1"/>
    </xf>
    <xf numFmtId="182" fontId="9" fillId="6" borderId="65" xfId="9" applyNumberFormat="1" applyFill="1" applyBorder="1" applyAlignment="1">
      <alignment horizontal="center" vertical="center" shrinkToFit="1"/>
    </xf>
    <xf numFmtId="182" fontId="9" fillId="6" borderId="122" xfId="10" applyNumberFormat="1" applyFill="1" applyBorder="1" applyAlignment="1">
      <alignment horizontal="center" vertical="center" shrinkToFit="1"/>
    </xf>
    <xf numFmtId="182" fontId="9" fillId="6" borderId="94" xfId="10" applyNumberFormat="1" applyFill="1" applyBorder="1" applyAlignment="1">
      <alignment horizontal="center" vertical="center" shrinkToFit="1"/>
    </xf>
    <xf numFmtId="182" fontId="9" fillId="6" borderId="138" xfId="10" applyNumberFormat="1" applyFill="1" applyBorder="1" applyAlignment="1">
      <alignment horizontal="center" vertical="center" shrinkToFit="1"/>
    </xf>
    <xf numFmtId="182" fontId="9" fillId="6" borderId="64" xfId="10" applyNumberFormat="1" applyFill="1" applyBorder="1" applyAlignment="1">
      <alignment horizontal="center" vertical="center" shrinkToFit="1"/>
    </xf>
    <xf numFmtId="182" fontId="9" fillId="6" borderId="63" xfId="10" applyNumberFormat="1" applyFill="1" applyBorder="1" applyAlignment="1">
      <alignment horizontal="center" vertical="center" shrinkToFit="1"/>
    </xf>
    <xf numFmtId="182" fontId="9" fillId="6" borderId="218" xfId="10" applyNumberFormat="1" applyFill="1" applyBorder="1" applyAlignment="1">
      <alignment horizontal="center" vertical="center" shrinkToFit="1"/>
    </xf>
    <xf numFmtId="182" fontId="9" fillId="6" borderId="139" xfId="9" applyNumberFormat="1" applyFill="1" applyBorder="1" applyAlignment="1">
      <alignment horizontal="center" vertical="center" shrinkToFit="1"/>
    </xf>
    <xf numFmtId="182" fontId="9" fillId="6" borderId="131" xfId="9" applyNumberFormat="1" applyFill="1" applyBorder="1" applyAlignment="1">
      <alignment horizontal="center" vertical="center" shrinkToFit="1"/>
    </xf>
    <xf numFmtId="182" fontId="9" fillId="6" borderId="132" xfId="10" applyNumberFormat="1" applyFill="1" applyBorder="1" applyAlignment="1">
      <alignment horizontal="center" vertical="top" shrinkToFit="1"/>
    </xf>
    <xf numFmtId="182" fontId="9" fillId="6" borderId="218" xfId="10" applyNumberFormat="1" applyFill="1" applyBorder="1" applyAlignment="1">
      <alignment horizontal="center" vertical="top" shrinkToFit="1"/>
    </xf>
    <xf numFmtId="0" fontId="9" fillId="0" borderId="122" xfId="9" applyFill="1" applyBorder="1" applyAlignment="1">
      <alignment horizontal="center" vertical="center"/>
    </xf>
    <xf numFmtId="0" fontId="9" fillId="0" borderId="95" xfId="9" applyFill="1" applyBorder="1" applyAlignment="1">
      <alignment horizontal="center" vertical="center"/>
    </xf>
    <xf numFmtId="0" fontId="9" fillId="0" borderId="64" xfId="9" applyFill="1" applyBorder="1" applyAlignment="1">
      <alignment horizontal="center" vertical="center"/>
    </xf>
    <xf numFmtId="0" fontId="9" fillId="0" borderId="63" xfId="9" applyFill="1" applyBorder="1" applyAlignment="1">
      <alignment horizontal="center" vertical="center"/>
    </xf>
    <xf numFmtId="0" fontId="9" fillId="0" borderId="65" xfId="9" applyFill="1" applyBorder="1" applyAlignment="1">
      <alignment horizontal="center" vertical="center"/>
    </xf>
    <xf numFmtId="4" fontId="9" fillId="6" borderId="122" xfId="9" applyNumberFormat="1" applyFill="1" applyBorder="1" applyAlignment="1">
      <alignment horizontal="center" vertical="center" shrinkToFit="1"/>
    </xf>
    <xf numFmtId="4" fontId="9" fillId="6" borderId="94" xfId="9" applyNumberFormat="1" applyFill="1" applyBorder="1" applyAlignment="1">
      <alignment horizontal="center" vertical="center" shrinkToFit="1"/>
    </xf>
    <xf numFmtId="4" fontId="9" fillId="6" borderId="95" xfId="9" applyNumberFormat="1" applyFill="1" applyBorder="1" applyAlignment="1">
      <alignment horizontal="center" vertical="center" shrinkToFit="1"/>
    </xf>
    <xf numFmtId="4" fontId="9" fillId="6" borderId="64" xfId="9" applyNumberFormat="1" applyFill="1" applyBorder="1" applyAlignment="1">
      <alignment horizontal="center" vertical="center" shrinkToFit="1"/>
    </xf>
    <xf numFmtId="4" fontId="9" fillId="6" borderId="63" xfId="9" applyNumberFormat="1" applyFill="1" applyBorder="1" applyAlignment="1">
      <alignment horizontal="center" vertical="center" shrinkToFit="1"/>
    </xf>
    <xf numFmtId="4" fontId="9" fillId="6" borderId="65" xfId="9" applyNumberFormat="1" applyFill="1" applyBorder="1" applyAlignment="1">
      <alignment horizontal="center" vertical="center" shrinkToFit="1"/>
    </xf>
    <xf numFmtId="194" fontId="15" fillId="6" borderId="122" xfId="10" applyNumberFormat="1" applyFont="1" applyFill="1" applyBorder="1" applyAlignment="1">
      <alignment horizontal="center" vertical="top" shrinkToFit="1"/>
    </xf>
    <xf numFmtId="182" fontId="9" fillId="6" borderId="64" xfId="10" applyNumberFormat="1" applyFill="1" applyBorder="1" applyAlignment="1">
      <alignment horizontal="center" vertical="top" shrinkToFit="1"/>
    </xf>
    <xf numFmtId="0" fontId="9" fillId="0" borderId="45" xfId="9" applyFill="1" applyBorder="1" applyAlignment="1">
      <alignment horizontal="left" vertical="center" shrinkToFit="1"/>
    </xf>
    <xf numFmtId="0" fontId="15" fillId="0" borderId="45" xfId="9" applyFont="1" applyFill="1" applyBorder="1" applyAlignment="1" applyProtection="1">
      <alignment horizontal="left" vertical="center" shrinkToFit="1"/>
      <protection locked="0"/>
    </xf>
    <xf numFmtId="0" fontId="9" fillId="0" borderId="51" xfId="9" applyFill="1" applyBorder="1" applyAlignment="1">
      <alignment horizontal="left" vertical="center"/>
    </xf>
    <xf numFmtId="0" fontId="9" fillId="0" borderId="228" xfId="9" applyFill="1" applyBorder="1" applyAlignment="1">
      <alignment horizontal="left" vertical="center"/>
    </xf>
    <xf numFmtId="0" fontId="9" fillId="0" borderId="45" xfId="9" applyFill="1" applyBorder="1" applyAlignment="1" applyProtection="1">
      <alignment horizontal="left" vertical="center"/>
      <protection locked="0"/>
    </xf>
    <xf numFmtId="0" fontId="9" fillId="0" borderId="185" xfId="9" applyFill="1" applyBorder="1" applyAlignment="1" applyProtection="1">
      <alignment horizontal="left" vertical="center"/>
      <protection locked="0"/>
    </xf>
    <xf numFmtId="0" fontId="9" fillId="0" borderId="44" xfId="9" applyFill="1" applyBorder="1" applyAlignment="1" applyProtection="1">
      <alignment horizontal="left" vertical="center" shrinkToFit="1"/>
      <protection locked="0"/>
    </xf>
    <xf numFmtId="0" fontId="9" fillId="0" borderId="107" xfId="9" applyFill="1" applyBorder="1" applyAlignment="1" applyProtection="1">
      <alignment horizontal="left" vertical="center" shrinkToFit="1"/>
      <protection locked="0"/>
    </xf>
    <xf numFmtId="0" fontId="9" fillId="0" borderId="45" xfId="9" applyFill="1" applyBorder="1" applyAlignment="1" applyProtection="1">
      <alignment horizontal="left" vertical="center" shrinkToFit="1"/>
      <protection locked="0"/>
    </xf>
    <xf numFmtId="0" fontId="9" fillId="0" borderId="185" xfId="9" applyFill="1" applyBorder="1" applyAlignment="1" applyProtection="1">
      <alignment horizontal="left" vertical="center" shrinkToFit="1"/>
      <protection locked="0"/>
    </xf>
    <xf numFmtId="0" fontId="2" fillId="0" borderId="101" xfId="0" applyFont="1" applyBorder="1" applyAlignment="1" applyProtection="1">
      <alignment horizontal="left" vertical="center" shrinkToFit="1"/>
      <protection locked="0"/>
    </xf>
    <xf numFmtId="0" fontId="2" fillId="0" borderId="44" xfId="0" applyFont="1" applyBorder="1" applyAlignment="1" applyProtection="1">
      <alignment horizontal="left" vertical="center" shrinkToFit="1"/>
      <protection locked="0"/>
    </xf>
    <xf numFmtId="0" fontId="2" fillId="0" borderId="201" xfId="0" applyFont="1" applyBorder="1" applyAlignment="1" applyProtection="1">
      <alignment horizontal="left" vertical="center" shrinkToFit="1"/>
      <protection locked="0"/>
    </xf>
    <xf numFmtId="0" fontId="9" fillId="0" borderId="98" xfId="9" applyFill="1" applyBorder="1" applyAlignment="1" applyProtection="1">
      <alignment horizontal="left" vertical="center" shrinkToFit="1"/>
      <protection locked="0"/>
    </xf>
    <xf numFmtId="0" fontId="9" fillId="0" borderId="175" xfId="9" applyFill="1" applyBorder="1" applyAlignment="1" applyProtection="1">
      <alignment horizontal="left" vertical="center" shrinkToFit="1"/>
      <protection locked="0"/>
    </xf>
    <xf numFmtId="0" fontId="9" fillId="0" borderId="102" xfId="9" applyFill="1" applyBorder="1" applyAlignment="1" applyProtection="1">
      <alignment horizontal="left" vertical="center" shrinkToFit="1"/>
      <protection locked="0"/>
    </xf>
    <xf numFmtId="0" fontId="9" fillId="0" borderId="51" xfId="9" applyFill="1" applyBorder="1" applyAlignment="1" applyProtection="1">
      <alignment horizontal="left" vertical="center" shrinkToFit="1"/>
      <protection locked="0"/>
    </xf>
    <xf numFmtId="0" fontId="9" fillId="0" borderId="174" xfId="9" applyFill="1" applyBorder="1" applyAlignment="1" applyProtection="1">
      <alignment horizontal="left" vertical="center" shrinkToFit="1"/>
      <protection locked="0"/>
    </xf>
    <xf numFmtId="0" fontId="15" fillId="0" borderId="0" xfId="9" applyFont="1" applyFill="1" applyAlignment="1">
      <alignment horizontal="right" vertical="center"/>
    </xf>
    <xf numFmtId="182" fontId="9" fillId="6" borderId="9" xfId="10" applyNumberFormat="1" applyFill="1" applyBorder="1" applyAlignment="1">
      <alignment horizontal="center" vertical="center" shrinkToFit="1"/>
    </xf>
    <xf numFmtId="182" fontId="9" fillId="6" borderId="11" xfId="10" applyNumberFormat="1" applyFill="1" applyBorder="1" applyAlignment="1">
      <alignment horizontal="center" vertical="center" shrinkToFit="1"/>
    </xf>
    <xf numFmtId="182" fontId="9" fillId="6" borderId="136" xfId="10" applyNumberFormat="1" applyFill="1" applyBorder="1" applyAlignment="1">
      <alignment horizontal="center" vertical="center" shrinkToFit="1"/>
    </xf>
    <xf numFmtId="0" fontId="9" fillId="0" borderId="139" xfId="9" applyFill="1" applyBorder="1" applyAlignment="1" applyProtection="1">
      <alignment horizontal="center" vertical="center" shrinkToFit="1"/>
      <protection locked="0"/>
    </xf>
    <xf numFmtId="0" fontId="9" fillId="0" borderId="43" xfId="9" applyFill="1" applyBorder="1" applyAlignment="1" applyProtection="1">
      <alignment horizontal="center" vertical="center" shrinkToFit="1"/>
      <protection locked="0"/>
    </xf>
    <xf numFmtId="182" fontId="9" fillId="0" borderId="137" xfId="9" applyNumberFormat="1" applyFill="1" applyBorder="1" applyAlignment="1" applyProtection="1">
      <alignment horizontal="center" shrinkToFit="1"/>
      <protection locked="0"/>
    </xf>
    <xf numFmtId="182" fontId="9" fillId="0" borderId="95" xfId="9" applyNumberFormat="1" applyFill="1" applyBorder="1" applyAlignment="1" applyProtection="1">
      <alignment horizontal="center" shrinkToFit="1"/>
      <protection locked="0"/>
    </xf>
    <xf numFmtId="0" fontId="9" fillId="0" borderId="122" xfId="9" applyFill="1" applyBorder="1" applyAlignment="1">
      <alignment horizontal="center" vertical="center" wrapText="1" shrinkToFit="1"/>
    </xf>
    <xf numFmtId="0" fontId="9" fillId="0" borderId="95" xfId="9" applyFill="1" applyBorder="1" applyAlignment="1">
      <alignment horizontal="center" vertical="center" shrinkToFit="1"/>
    </xf>
    <xf numFmtId="0" fontId="9" fillId="0" borderId="9" xfId="9" applyFill="1" applyBorder="1" applyAlignment="1">
      <alignment horizontal="center" vertical="center" shrinkToFit="1"/>
    </xf>
    <xf numFmtId="0" fontId="9" fillId="0" borderId="11" xfId="9" applyFill="1" applyBorder="1" applyAlignment="1">
      <alignment horizontal="center" vertical="center" shrinkToFit="1"/>
    </xf>
    <xf numFmtId="0" fontId="9" fillId="0" borderId="10" xfId="9" applyFill="1" applyBorder="1" applyAlignment="1">
      <alignment horizontal="center" vertical="center" shrinkToFit="1"/>
    </xf>
    <xf numFmtId="0" fontId="9" fillId="0" borderId="94" xfId="9" applyFill="1" applyBorder="1" applyAlignment="1">
      <alignment horizontal="center" vertical="center" wrapText="1" shrinkToFit="1"/>
    </xf>
    <xf numFmtId="0" fontId="9" fillId="0" borderId="95" xfId="9" applyFill="1" applyBorder="1" applyAlignment="1">
      <alignment horizontal="center" vertical="center" wrapText="1" shrinkToFit="1"/>
    </xf>
    <xf numFmtId="0" fontId="9" fillId="0" borderId="9" xfId="9" applyFill="1" applyBorder="1" applyAlignment="1">
      <alignment horizontal="center" vertical="center" wrapText="1" shrinkToFit="1"/>
    </xf>
    <xf numFmtId="0" fontId="9" fillId="0" borderId="11" xfId="9" applyFill="1" applyBorder="1" applyAlignment="1">
      <alignment horizontal="center" vertical="center" wrapText="1" shrinkToFit="1"/>
    </xf>
    <xf numFmtId="0" fontId="9" fillId="0" borderId="10" xfId="9" applyFill="1" applyBorder="1" applyAlignment="1">
      <alignment horizontal="center" vertical="center" wrapText="1" shrinkToFit="1"/>
    </xf>
    <xf numFmtId="0" fontId="3" fillId="0" borderId="94" xfId="9" applyFont="1" applyFill="1" applyBorder="1" applyAlignment="1">
      <alignment horizontal="left" vertical="center" wrapText="1"/>
    </xf>
    <xf numFmtId="0" fontId="3" fillId="0" borderId="95" xfId="9" applyFont="1" applyFill="1" applyBorder="1" applyAlignment="1">
      <alignment horizontal="left" vertical="center" wrapText="1"/>
    </xf>
    <xf numFmtId="0" fontId="3" fillId="0" borderId="0" xfId="9" applyFont="1" applyFill="1" applyAlignment="1">
      <alignment horizontal="left" vertical="center" wrapText="1"/>
    </xf>
    <xf numFmtId="0" fontId="3" fillId="0" borderId="8" xfId="9" applyFont="1" applyFill="1" applyBorder="1" applyAlignment="1">
      <alignment horizontal="left" vertical="center" wrapText="1"/>
    </xf>
    <xf numFmtId="0" fontId="15" fillId="0" borderId="0" xfId="9" applyFont="1" applyFill="1" applyAlignment="1">
      <alignment horizontal="left" wrapText="1"/>
    </xf>
    <xf numFmtId="0" fontId="15" fillId="0" borderId="8" xfId="9" applyFont="1" applyFill="1" applyBorder="1" applyAlignment="1">
      <alignment horizontal="left" wrapText="1"/>
    </xf>
    <xf numFmtId="0" fontId="9" fillId="0" borderId="140" xfId="9" applyFill="1" applyBorder="1" applyAlignment="1" applyProtection="1">
      <alignment horizontal="left" vertical="center" shrinkToFit="1"/>
      <protection locked="0"/>
    </xf>
    <xf numFmtId="0" fontId="9" fillId="0" borderId="49" xfId="9" applyFill="1" applyBorder="1" applyAlignment="1" applyProtection="1">
      <alignment horizontal="left" vertical="center" shrinkToFit="1"/>
      <protection locked="0"/>
    </xf>
    <xf numFmtId="207" fontId="9" fillId="0" borderId="129" xfId="9" applyNumberFormat="1" applyFill="1" applyBorder="1" applyAlignment="1" applyProtection="1">
      <alignment horizontal="center" vertical="center" shrinkToFit="1"/>
      <protection locked="0"/>
    </xf>
    <xf numFmtId="207" fontId="9" fillId="0" borderId="10" xfId="9" applyNumberFormat="1" applyFill="1" applyBorder="1" applyAlignment="1" applyProtection="1">
      <alignment horizontal="center" vertical="center" shrinkToFit="1"/>
      <protection locked="0"/>
    </xf>
    <xf numFmtId="0" fontId="9" fillId="0" borderId="93" xfId="9" applyFill="1" applyBorder="1" applyAlignment="1" applyProtection="1">
      <alignment horizontal="left" vertical="center" shrinkToFit="1"/>
      <protection locked="0"/>
    </xf>
    <xf numFmtId="182" fontId="9" fillId="6" borderId="137" xfId="9" applyNumberFormat="1" applyFill="1" applyBorder="1" applyAlignment="1">
      <alignment horizontal="center" shrinkToFit="1"/>
    </xf>
    <xf numFmtId="182" fontId="9" fillId="6" borderId="95" xfId="9" applyNumberFormat="1" applyFill="1" applyBorder="1" applyAlignment="1">
      <alignment horizontal="center" shrinkToFit="1"/>
    </xf>
    <xf numFmtId="0" fontId="9" fillId="7" borderId="94" xfId="9" applyFill="1" applyBorder="1" applyAlignment="1">
      <alignment horizontal="left" vertical="center" shrinkToFit="1"/>
    </xf>
    <xf numFmtId="0" fontId="9" fillId="7" borderId="95" xfId="9" applyFill="1" applyBorder="1" applyAlignment="1">
      <alignment horizontal="left" vertical="center" shrinkToFit="1"/>
    </xf>
    <xf numFmtId="207" fontId="9" fillId="6" borderId="132" xfId="9" applyNumberFormat="1" applyFill="1" applyBorder="1" applyAlignment="1">
      <alignment horizontal="center" vertical="center" shrinkToFit="1"/>
    </xf>
    <xf numFmtId="207" fontId="9" fillId="6" borderId="65" xfId="9" applyNumberFormat="1" applyFill="1" applyBorder="1" applyAlignment="1">
      <alignment horizontal="center" vertical="center" shrinkToFit="1"/>
    </xf>
    <xf numFmtId="0" fontId="9" fillId="7" borderId="63" xfId="9" applyFill="1" applyBorder="1" applyAlignment="1">
      <alignment horizontal="left" vertical="center" shrinkToFit="1"/>
    </xf>
    <xf numFmtId="0" fontId="9" fillId="7" borderId="65" xfId="9" applyFill="1" applyBorder="1" applyAlignment="1">
      <alignment horizontal="left" vertical="center" shrinkToFit="1"/>
    </xf>
    <xf numFmtId="182" fontId="9" fillId="0" borderId="84" xfId="9" applyNumberFormat="1" applyFill="1" applyBorder="1" applyAlignment="1" applyProtection="1">
      <alignment horizontal="center" shrinkToFit="1"/>
      <protection locked="0"/>
    </xf>
    <xf numFmtId="182" fontId="9" fillId="0" borderId="6" xfId="9" applyNumberFormat="1" applyFill="1" applyBorder="1" applyAlignment="1" applyProtection="1">
      <alignment horizontal="center" shrinkToFit="1"/>
      <protection locked="0"/>
    </xf>
    <xf numFmtId="0" fontId="9" fillId="0" borderId="47" xfId="9" applyFill="1" applyBorder="1" applyAlignment="1" applyProtection="1">
      <alignment horizontal="left" vertical="center" shrinkToFit="1"/>
      <protection locked="0"/>
    </xf>
    <xf numFmtId="194" fontId="15" fillId="0" borderId="84" xfId="10" applyNumberFormat="1" applyFont="1" applyBorder="1" applyAlignment="1" applyProtection="1">
      <alignment horizontal="center" vertical="top" shrinkToFit="1"/>
      <protection locked="0"/>
    </xf>
    <xf numFmtId="194" fontId="15" fillId="0" borderId="130" xfId="10" applyNumberFormat="1" applyFont="1" applyBorder="1" applyAlignment="1" applyProtection="1">
      <alignment horizontal="center" vertical="top" shrinkToFit="1"/>
      <protection locked="0"/>
    </xf>
    <xf numFmtId="194" fontId="15" fillId="6" borderId="84" xfId="10" applyNumberFormat="1" applyFont="1" applyFill="1" applyBorder="1" applyAlignment="1">
      <alignment horizontal="center" vertical="top" shrinkToFit="1"/>
    </xf>
    <xf numFmtId="194" fontId="15" fillId="6" borderId="6" xfId="10" applyNumberFormat="1" applyFont="1" applyFill="1" applyBorder="1" applyAlignment="1">
      <alignment horizontal="center" vertical="top" shrinkToFit="1"/>
    </xf>
    <xf numFmtId="190" fontId="9" fillId="6" borderId="18" xfId="9" applyNumberFormat="1" applyFill="1" applyBorder="1" applyAlignment="1">
      <alignment horizontal="center" vertical="center" shrinkToFit="1"/>
    </xf>
    <xf numFmtId="190" fontId="9" fillId="6" borderId="12" xfId="9" applyNumberFormat="1" applyFill="1" applyBorder="1" applyAlignment="1">
      <alignment horizontal="center" vertical="center" shrinkToFit="1"/>
    </xf>
    <xf numFmtId="190" fontId="9" fillId="6" borderId="6" xfId="9" applyNumberFormat="1" applyFill="1" applyBorder="1" applyAlignment="1">
      <alignment horizontal="center" vertical="center" shrinkToFit="1"/>
    </xf>
    <xf numFmtId="190" fontId="9" fillId="6" borderId="9" xfId="9" applyNumberFormat="1" applyFill="1" applyBorder="1" applyAlignment="1">
      <alignment horizontal="center" vertical="center" shrinkToFit="1"/>
    </xf>
    <xf numFmtId="190" fontId="9" fillId="6" borderId="11" xfId="9" applyNumberFormat="1" applyFill="1" applyBorder="1" applyAlignment="1">
      <alignment horizontal="center" vertical="center" shrinkToFit="1"/>
    </xf>
    <xf numFmtId="190" fontId="9" fillId="6" borderId="10" xfId="9" applyNumberFormat="1" applyFill="1" applyBorder="1" applyAlignment="1">
      <alignment horizontal="center" vertical="center" shrinkToFit="1"/>
    </xf>
    <xf numFmtId="195" fontId="9" fillId="6" borderId="18" xfId="10" applyNumberFormat="1" applyFill="1" applyBorder="1" applyAlignment="1">
      <alignment horizontal="center" vertical="center" shrinkToFit="1"/>
    </xf>
    <xf numFmtId="195" fontId="9" fillId="6" borderId="12" xfId="10" applyNumberFormat="1" applyFill="1" applyBorder="1" applyAlignment="1">
      <alignment horizontal="center" vertical="center" shrinkToFit="1"/>
    </xf>
    <xf numFmtId="195" fontId="9" fillId="6" borderId="130" xfId="10" applyNumberFormat="1" applyFill="1" applyBorder="1" applyAlignment="1">
      <alignment horizontal="center" vertical="center" shrinkToFit="1"/>
    </xf>
    <xf numFmtId="195" fontId="9" fillId="6" borderId="9" xfId="10" applyNumberFormat="1" applyFill="1" applyBorder="1" applyAlignment="1">
      <alignment horizontal="center" vertical="center" shrinkToFit="1"/>
    </xf>
    <xf numFmtId="195" fontId="9" fillId="6" borderId="11" xfId="10" applyNumberFormat="1" applyFill="1" applyBorder="1" applyAlignment="1">
      <alignment horizontal="center" vertical="center" shrinkToFit="1"/>
    </xf>
    <xf numFmtId="195" fontId="9" fillId="6" borderId="136" xfId="10" applyNumberFormat="1" applyFill="1" applyBorder="1" applyAlignment="1">
      <alignment horizontal="center" vertical="center" shrinkToFit="1"/>
    </xf>
    <xf numFmtId="0" fontId="9" fillId="0" borderId="75" xfId="9" applyFill="1" applyBorder="1" applyAlignment="1" applyProtection="1">
      <alignment horizontal="center" vertical="center" shrinkToFit="1"/>
      <protection locked="0"/>
    </xf>
    <xf numFmtId="0" fontId="9" fillId="0" borderId="129" xfId="10" applyBorder="1" applyAlignment="1" applyProtection="1">
      <alignment horizontal="center" vertical="top" shrinkToFit="1"/>
      <protection locked="0"/>
    </xf>
    <xf numFmtId="0" fontId="9" fillId="0" borderId="136" xfId="10" applyBorder="1" applyAlignment="1" applyProtection="1">
      <alignment horizontal="center" vertical="top" shrinkToFit="1"/>
      <protection locked="0"/>
    </xf>
    <xf numFmtId="182" fontId="9" fillId="6" borderId="129" xfId="10" applyNumberFormat="1" applyFill="1" applyBorder="1" applyAlignment="1">
      <alignment horizontal="center" vertical="top" shrinkToFit="1"/>
    </xf>
    <xf numFmtId="182" fontId="9" fillId="6" borderId="10" xfId="10" applyNumberFormat="1" applyFill="1" applyBorder="1" applyAlignment="1">
      <alignment horizontal="center" vertical="top" shrinkToFit="1"/>
    </xf>
    <xf numFmtId="0" fontId="9" fillId="0" borderId="18" xfId="9" applyFill="1" applyBorder="1" applyAlignment="1" applyProtection="1">
      <alignment horizontal="center" vertical="center"/>
      <protection locked="0"/>
    </xf>
    <xf numFmtId="0" fontId="9" fillId="0" borderId="12" xfId="9" applyFill="1" applyBorder="1" applyAlignment="1" applyProtection="1">
      <alignment horizontal="center" vertical="center"/>
      <protection locked="0"/>
    </xf>
    <xf numFmtId="0" fontId="9" fillId="0" borderId="6" xfId="9" applyFill="1" applyBorder="1" applyAlignment="1" applyProtection="1">
      <alignment horizontal="center" vertical="center"/>
      <protection locked="0"/>
    </xf>
    <xf numFmtId="0" fontId="9" fillId="0" borderId="10" xfId="9" applyFill="1" applyBorder="1" applyAlignment="1" applyProtection="1">
      <alignment horizontal="center" vertical="center"/>
      <protection locked="0"/>
    </xf>
    <xf numFmtId="4" fontId="9" fillId="0" borderId="18" xfId="9" applyNumberFormat="1" applyFill="1" applyBorder="1" applyAlignment="1" applyProtection="1">
      <alignment horizontal="center" vertical="center" shrinkToFit="1"/>
      <protection locked="0"/>
    </xf>
    <xf numFmtId="4" fontId="9" fillId="0" borderId="12" xfId="9" applyNumberFormat="1" applyFill="1" applyBorder="1" applyAlignment="1" applyProtection="1">
      <alignment horizontal="center" vertical="center" shrinkToFit="1"/>
      <protection locked="0"/>
    </xf>
    <xf numFmtId="4" fontId="9" fillId="0" borderId="6" xfId="9" applyNumberFormat="1" applyFill="1" applyBorder="1" applyAlignment="1" applyProtection="1">
      <alignment horizontal="center" vertical="center" shrinkToFit="1"/>
      <protection locked="0"/>
    </xf>
    <xf numFmtId="4" fontId="9" fillId="0" borderId="9" xfId="9" applyNumberFormat="1" applyFill="1" applyBorder="1" applyAlignment="1" applyProtection="1">
      <alignment horizontal="center" vertical="center" shrinkToFit="1"/>
      <protection locked="0"/>
    </xf>
    <xf numFmtId="4" fontId="9" fillId="0" borderId="11" xfId="9" applyNumberFormat="1" applyFill="1" applyBorder="1" applyAlignment="1" applyProtection="1">
      <alignment horizontal="center" vertical="center" shrinkToFit="1"/>
      <protection locked="0"/>
    </xf>
    <xf numFmtId="4" fontId="9" fillId="0" borderId="10" xfId="9" applyNumberFormat="1" applyFill="1" applyBorder="1" applyAlignment="1" applyProtection="1">
      <alignment horizontal="center" vertical="center" shrinkToFit="1"/>
      <protection locked="0"/>
    </xf>
    <xf numFmtId="194" fontId="15" fillId="0" borderId="18" xfId="10" applyNumberFormat="1" applyFont="1" applyBorder="1" applyAlignment="1" applyProtection="1">
      <alignment horizontal="center" vertical="top" shrinkToFit="1"/>
      <protection locked="0"/>
    </xf>
    <xf numFmtId="0" fontId="9" fillId="0" borderId="9" xfId="10" applyBorder="1" applyAlignment="1" applyProtection="1">
      <alignment horizontal="center" vertical="top" shrinkToFit="1"/>
      <protection locked="0"/>
    </xf>
    <xf numFmtId="0" fontId="9" fillId="0" borderId="18" xfId="9" applyFill="1" applyBorder="1" applyAlignment="1" applyProtection="1">
      <alignment horizontal="center" vertical="center" wrapText="1"/>
      <protection locked="0"/>
    </xf>
    <xf numFmtId="0" fontId="9" fillId="0" borderId="12" xfId="9" applyFill="1" applyBorder="1" applyAlignment="1" applyProtection="1">
      <alignment horizontal="center" vertical="center" wrapText="1"/>
      <protection locked="0"/>
    </xf>
    <xf numFmtId="0" fontId="9" fillId="0" borderId="6" xfId="9" applyFill="1" applyBorder="1" applyAlignment="1" applyProtection="1">
      <alignment horizontal="center" vertical="center" wrapText="1"/>
      <protection locked="0"/>
    </xf>
    <xf numFmtId="0" fontId="9" fillId="0" borderId="9" xfId="9" applyFill="1" applyBorder="1" applyAlignment="1" applyProtection="1">
      <alignment horizontal="center" vertical="center" wrapText="1"/>
      <protection locked="0"/>
    </xf>
    <xf numFmtId="0" fontId="9" fillId="0" borderId="11" xfId="9" applyFill="1" applyBorder="1" applyAlignment="1" applyProtection="1">
      <alignment horizontal="center" vertical="center" wrapText="1"/>
      <protection locked="0"/>
    </xf>
    <xf numFmtId="0" fontId="9" fillId="0" borderId="10" xfId="9" applyFill="1" applyBorder="1" applyAlignment="1" applyProtection="1">
      <alignment horizontal="center" vertical="center" wrapText="1"/>
      <protection locked="0"/>
    </xf>
    <xf numFmtId="0" fontId="9" fillId="0" borderId="9" xfId="10" applyBorder="1" applyAlignment="1" applyProtection="1">
      <alignment horizontal="center" vertical="center" shrinkToFit="1"/>
      <protection locked="0"/>
    </xf>
    <xf numFmtId="0" fontId="9" fillId="0" borderId="136" xfId="10" applyBorder="1" applyAlignment="1" applyProtection="1">
      <alignment horizontal="center" vertical="center" shrinkToFit="1"/>
      <protection locked="0"/>
    </xf>
    <xf numFmtId="0" fontId="9" fillId="0" borderId="129" xfId="10" applyBorder="1" applyAlignment="1" applyProtection="1">
      <alignment horizontal="center" vertical="center" shrinkToFit="1"/>
      <protection locked="0"/>
    </xf>
    <xf numFmtId="202" fontId="9" fillId="6" borderId="119" xfId="9" applyNumberFormat="1" applyFill="1" applyBorder="1" applyAlignment="1">
      <alignment horizontal="center" vertical="center"/>
    </xf>
    <xf numFmtId="202" fontId="9" fillId="6" borderId="120" xfId="9" applyNumberFormat="1" applyFill="1" applyBorder="1" applyAlignment="1">
      <alignment horizontal="center" vertical="center"/>
    </xf>
    <xf numFmtId="190" fontId="9" fillId="6" borderId="120" xfId="9" applyNumberFormat="1" applyFill="1" applyBorder="1" applyAlignment="1">
      <alignment horizontal="right" vertical="center"/>
    </xf>
    <xf numFmtId="190" fontId="9" fillId="6" borderId="121" xfId="9" applyNumberFormat="1" applyFill="1" applyBorder="1" applyAlignment="1">
      <alignment horizontal="right" vertical="center"/>
    </xf>
    <xf numFmtId="0" fontId="9" fillId="0" borderId="122" xfId="9" applyFill="1" applyBorder="1" applyAlignment="1" applyProtection="1">
      <alignment horizontal="center" vertical="center"/>
      <protection locked="0"/>
    </xf>
    <xf numFmtId="0" fontId="9" fillId="0" borderId="95" xfId="9" applyFill="1" applyBorder="1" applyAlignment="1" applyProtection="1">
      <alignment horizontal="center" vertical="center"/>
      <protection locked="0"/>
    </xf>
    <xf numFmtId="4" fontId="9" fillId="0" borderId="122" xfId="9" applyNumberFormat="1" applyFill="1" applyBorder="1" applyAlignment="1" applyProtection="1">
      <alignment horizontal="center" vertical="center" shrinkToFit="1"/>
      <protection locked="0"/>
    </xf>
    <xf numFmtId="4" fontId="9" fillId="0" borderId="94" xfId="9" applyNumberFormat="1" applyFill="1" applyBorder="1" applyAlignment="1" applyProtection="1">
      <alignment horizontal="center" vertical="center" shrinkToFit="1"/>
      <protection locked="0"/>
    </xf>
    <xf numFmtId="4" fontId="9" fillId="0" borderId="95" xfId="9" applyNumberFormat="1" applyFill="1" applyBorder="1" applyAlignment="1" applyProtection="1">
      <alignment horizontal="center" vertical="center" shrinkToFit="1"/>
      <protection locked="0"/>
    </xf>
    <xf numFmtId="194" fontId="15" fillId="0" borderId="137" xfId="10" applyNumberFormat="1" applyFont="1" applyBorder="1" applyAlignment="1" applyProtection="1">
      <alignment horizontal="center" vertical="top" shrinkToFit="1"/>
      <protection locked="0"/>
    </xf>
    <xf numFmtId="194" fontId="15" fillId="0" borderId="138" xfId="10" applyNumberFormat="1" applyFont="1" applyBorder="1" applyAlignment="1" applyProtection="1">
      <alignment horizontal="center" vertical="top" shrinkToFit="1"/>
      <protection locked="0"/>
    </xf>
    <xf numFmtId="190" fontId="9" fillId="6" borderId="122" xfId="9" applyNumberFormat="1" applyFill="1" applyBorder="1" applyAlignment="1">
      <alignment horizontal="center" vertical="center" shrinkToFit="1"/>
    </xf>
    <xf numFmtId="190" fontId="9" fillId="6" borderId="94" xfId="9" applyNumberFormat="1" applyFill="1" applyBorder="1" applyAlignment="1">
      <alignment horizontal="center" vertical="center" shrinkToFit="1"/>
    </xf>
    <xf numFmtId="190" fontId="9" fillId="6" borderId="95" xfId="9" applyNumberFormat="1" applyFill="1" applyBorder="1" applyAlignment="1">
      <alignment horizontal="center" vertical="center" shrinkToFit="1"/>
    </xf>
    <xf numFmtId="195" fontId="9" fillId="6" borderId="122" xfId="10" applyNumberFormat="1" applyFill="1" applyBorder="1" applyAlignment="1">
      <alignment horizontal="center" vertical="center" shrinkToFit="1"/>
    </xf>
    <xf numFmtId="195" fontId="9" fillId="6" borderId="94" xfId="10" applyNumberFormat="1" applyFill="1" applyBorder="1" applyAlignment="1">
      <alignment horizontal="center" vertical="center" shrinkToFit="1"/>
    </xf>
    <xf numFmtId="195" fontId="9" fillId="6" borderId="138" xfId="10" applyNumberFormat="1" applyFill="1" applyBorder="1" applyAlignment="1">
      <alignment horizontal="center" vertical="center" shrinkToFit="1"/>
    </xf>
    <xf numFmtId="182" fontId="9" fillId="6" borderId="129" xfId="10" applyNumberFormat="1" applyFill="1" applyBorder="1" applyAlignment="1">
      <alignment horizontal="center" vertical="center" shrinkToFit="1"/>
    </xf>
    <xf numFmtId="182" fontId="9" fillId="6" borderId="10" xfId="10" applyNumberFormat="1" applyFill="1" applyBorder="1" applyAlignment="1">
      <alignment horizontal="center" vertical="center" shrinkToFit="1"/>
    </xf>
    <xf numFmtId="194" fontId="15" fillId="0" borderId="122" xfId="10" applyNumberFormat="1" applyFont="1" applyBorder="1" applyAlignment="1" applyProtection="1">
      <alignment horizontal="center" vertical="top" shrinkToFit="1"/>
      <protection locked="0"/>
    </xf>
    <xf numFmtId="4" fontId="9" fillId="6" borderId="71" xfId="9" applyNumberFormat="1" applyFill="1" applyBorder="1" applyAlignment="1">
      <alignment horizontal="right" vertical="center"/>
    </xf>
    <xf numFmtId="4" fontId="9" fillId="6" borderId="21" xfId="9" applyNumberFormat="1" applyFill="1" applyBorder="1" applyAlignment="1">
      <alignment horizontal="right" vertical="center"/>
    </xf>
    <xf numFmtId="4" fontId="9" fillId="6" borderId="53" xfId="9" applyNumberFormat="1" applyFill="1" applyBorder="1" applyAlignment="1">
      <alignment horizontal="right" vertical="center"/>
    </xf>
    <xf numFmtId="4" fontId="9" fillId="6" borderId="3" xfId="9" applyNumberFormat="1" applyFill="1" applyBorder="1" applyAlignment="1">
      <alignment horizontal="right" vertical="center"/>
    </xf>
    <xf numFmtId="182" fontId="9" fillId="7" borderId="85" xfId="10" applyNumberFormat="1" applyFill="1" applyBorder="1" applyAlignment="1">
      <alignment horizontal="center" vertical="top"/>
    </xf>
    <xf numFmtId="182" fontId="9" fillId="7" borderId="86" xfId="10" applyNumberFormat="1" applyFill="1" applyBorder="1" applyAlignment="1">
      <alignment horizontal="center" vertical="top"/>
    </xf>
    <xf numFmtId="182" fontId="9" fillId="7" borderId="131" xfId="10" applyNumberFormat="1" applyFill="1" applyBorder="1" applyAlignment="1">
      <alignment horizontal="center" vertical="top"/>
    </xf>
    <xf numFmtId="182" fontId="9" fillId="7" borderId="133" xfId="10" applyNumberFormat="1" applyFill="1" applyBorder="1" applyAlignment="1">
      <alignment horizontal="center" vertical="top"/>
    </xf>
    <xf numFmtId="0" fontId="9" fillId="7" borderId="7" xfId="9" applyFill="1" applyBorder="1" applyAlignment="1">
      <alignment horizontal="center" vertical="top" shrinkToFit="1"/>
    </xf>
    <xf numFmtId="0" fontId="9" fillId="7" borderId="0" xfId="9" applyFill="1" applyAlignment="1">
      <alignment horizontal="center" vertical="top" shrinkToFit="1"/>
    </xf>
    <xf numFmtId="0" fontId="9" fillId="7" borderId="64" xfId="9" applyFill="1" applyBorder="1" applyAlignment="1">
      <alignment horizontal="center" vertical="top" shrinkToFit="1"/>
    </xf>
    <xf numFmtId="0" fontId="9" fillId="7" borderId="63" xfId="9" applyFill="1" applyBorder="1" applyAlignment="1">
      <alignment horizontal="center" vertical="top" shrinkToFit="1"/>
    </xf>
    <xf numFmtId="195" fontId="9" fillId="7" borderId="99" xfId="10" applyNumberFormat="1" applyFill="1" applyBorder="1" applyAlignment="1">
      <alignment horizontal="center" vertical="top" shrinkToFit="1"/>
    </xf>
    <xf numFmtId="195" fontId="9" fillId="7" borderId="85" xfId="10" applyNumberFormat="1" applyFill="1" applyBorder="1" applyAlignment="1">
      <alignment horizontal="center" vertical="top" shrinkToFit="1"/>
    </xf>
    <xf numFmtId="195" fontId="9" fillId="7" borderId="134" xfId="10" applyNumberFormat="1" applyFill="1" applyBorder="1" applyAlignment="1">
      <alignment horizontal="center" vertical="top" shrinkToFit="1"/>
    </xf>
    <xf numFmtId="195" fontId="9" fillId="7" borderId="131" xfId="10" applyNumberFormat="1" applyFill="1" applyBorder="1" applyAlignment="1">
      <alignment horizontal="center" vertical="top" shrinkToFit="1"/>
    </xf>
    <xf numFmtId="0" fontId="9" fillId="7" borderId="87" xfId="9" applyFill="1" applyBorder="1" applyAlignment="1">
      <alignment horizontal="center" vertical="top" shrinkToFit="1"/>
    </xf>
    <xf numFmtId="0" fontId="9" fillId="7" borderId="132" xfId="9" applyFill="1" applyBorder="1" applyAlignment="1">
      <alignment horizontal="center" vertical="top" shrinkToFit="1"/>
    </xf>
    <xf numFmtId="182" fontId="9" fillId="7" borderId="87" xfId="9" applyNumberFormat="1" applyFill="1" applyBorder="1" applyAlignment="1">
      <alignment horizontal="center" vertical="center" shrinkToFit="1"/>
    </xf>
    <xf numFmtId="182" fontId="9" fillId="7" borderId="8" xfId="9" applyNumberFormat="1" applyFill="1" applyBorder="1" applyAlignment="1">
      <alignment horizontal="center" vertical="center" shrinkToFit="1"/>
    </xf>
    <xf numFmtId="0" fontId="9" fillId="7" borderId="45" xfId="9" applyFill="1" applyBorder="1" applyAlignment="1">
      <alignment vertical="center" shrinkToFit="1"/>
    </xf>
    <xf numFmtId="0" fontId="9" fillId="7" borderId="92" xfId="9" applyFill="1" applyBorder="1" applyAlignment="1">
      <alignment vertical="center" shrinkToFit="1"/>
    </xf>
    <xf numFmtId="207" fontId="9" fillId="7" borderId="132" xfId="9" applyNumberFormat="1" applyFill="1" applyBorder="1" applyAlignment="1">
      <alignment horizontal="center" vertical="center" shrinkToFit="1"/>
    </xf>
    <xf numFmtId="207" fontId="9" fillId="7" borderId="65" xfId="9" applyNumberFormat="1" applyFill="1" applyBorder="1" applyAlignment="1">
      <alignment horizontal="center" vertical="center" shrinkToFit="1"/>
    </xf>
    <xf numFmtId="0" fontId="9" fillId="7" borderId="77" xfId="9" applyFill="1" applyBorder="1" applyAlignment="1">
      <alignment horizontal="center" vertical="center" shrinkToFit="1"/>
    </xf>
    <xf numFmtId="0" fontId="9" fillId="7" borderId="48" xfId="9" applyFill="1" applyBorder="1" applyAlignment="1">
      <alignment horizontal="center" vertical="center" shrinkToFit="1"/>
    </xf>
    <xf numFmtId="0" fontId="9" fillId="7" borderId="82" xfId="9" applyFill="1" applyBorder="1" applyAlignment="1">
      <alignment horizontal="center" vertical="center" shrinkToFit="1"/>
    </xf>
    <xf numFmtId="194" fontId="15" fillId="7" borderId="84" xfId="10" applyNumberFormat="1" applyFont="1" applyFill="1" applyBorder="1" applyAlignment="1">
      <alignment horizontal="center" vertical="top" shrinkToFit="1"/>
    </xf>
    <xf numFmtId="194" fontId="15" fillId="7" borderId="130" xfId="10" applyNumberFormat="1" applyFont="1" applyFill="1" applyBorder="1" applyAlignment="1">
      <alignment horizontal="center" vertical="top" shrinkToFit="1"/>
    </xf>
    <xf numFmtId="194" fontId="15" fillId="7" borderId="12" xfId="10" applyNumberFormat="1" applyFont="1" applyFill="1" applyBorder="1" applyAlignment="1">
      <alignment horizontal="center" vertical="top" shrinkToFit="1"/>
    </xf>
    <xf numFmtId="194" fontId="15" fillId="7" borderId="6" xfId="10" applyNumberFormat="1" applyFont="1" applyFill="1" applyBorder="1" applyAlignment="1">
      <alignment horizontal="center" vertical="top" shrinkToFit="1"/>
    </xf>
    <xf numFmtId="0" fontId="10" fillId="7" borderId="18" xfId="9" applyFont="1" applyFill="1" applyBorder="1" applyAlignment="1">
      <alignment horizontal="right" vertical="top"/>
    </xf>
    <xf numFmtId="0" fontId="10" fillId="7" borderId="12" xfId="9" applyFont="1" applyFill="1" applyBorder="1" applyAlignment="1">
      <alignment horizontal="right" vertical="top"/>
    </xf>
    <xf numFmtId="0" fontId="10" fillId="7" borderId="105" xfId="9" applyFont="1" applyFill="1" applyBorder="1" applyAlignment="1">
      <alignment horizontal="right" vertical="top"/>
    </xf>
    <xf numFmtId="0" fontId="10" fillId="7" borderId="75" xfId="9" applyFont="1" applyFill="1" applyBorder="1" applyAlignment="1">
      <alignment horizontal="right" vertical="top"/>
    </xf>
    <xf numFmtId="182" fontId="10" fillId="7" borderId="84" xfId="9" applyNumberFormat="1" applyFont="1" applyFill="1" applyBorder="1" applyAlignment="1">
      <alignment horizontal="right" vertical="top"/>
    </xf>
    <xf numFmtId="182" fontId="10" fillId="7" borderId="6" xfId="9" applyNumberFormat="1" applyFont="1" applyFill="1" applyBorder="1" applyAlignment="1">
      <alignment horizontal="right" vertical="top"/>
    </xf>
    <xf numFmtId="0" fontId="9" fillId="0" borderId="1" xfId="9" applyFill="1" applyBorder="1" applyAlignment="1">
      <alignment horizontal="right" vertical="center"/>
    </xf>
    <xf numFmtId="0" fontId="9" fillId="0" borderId="8" xfId="9" applyFill="1" applyBorder="1" applyAlignment="1">
      <alignment horizontal="right" vertical="center"/>
    </xf>
    <xf numFmtId="191" fontId="16" fillId="7" borderId="18" xfId="9" applyNumberFormat="1" applyFont="1" applyFill="1" applyBorder="1" applyAlignment="1">
      <alignment horizontal="right" vertical="center"/>
    </xf>
    <xf numFmtId="191" fontId="16" fillId="7" borderId="12" xfId="9" applyNumberFormat="1" applyFont="1" applyFill="1" applyBorder="1" applyAlignment="1">
      <alignment horizontal="right" vertical="center"/>
    </xf>
    <xf numFmtId="191" fontId="16" fillId="7" borderId="6" xfId="9" applyNumberFormat="1" applyFont="1" applyFill="1" applyBorder="1" applyAlignment="1">
      <alignment horizontal="right" vertical="center"/>
    </xf>
    <xf numFmtId="194" fontId="15" fillId="7" borderId="18" xfId="10" applyNumberFormat="1" applyFont="1" applyFill="1" applyBorder="1" applyAlignment="1">
      <alignment horizontal="center" vertical="top" shrinkToFit="1"/>
    </xf>
    <xf numFmtId="0" fontId="9" fillId="7" borderId="7" xfId="9" applyFill="1" applyBorder="1" applyAlignment="1">
      <alignment horizontal="center" vertical="top"/>
    </xf>
    <xf numFmtId="0" fontId="9" fillId="7" borderId="0" xfId="9" applyFill="1" applyAlignment="1">
      <alignment horizontal="center" vertical="top"/>
    </xf>
    <xf numFmtId="0" fontId="9" fillId="7" borderId="8" xfId="9" applyFill="1" applyBorder="1" applyAlignment="1">
      <alignment horizontal="center" vertical="top"/>
    </xf>
    <xf numFmtId="0" fontId="9" fillId="7" borderId="64" xfId="9" applyFill="1" applyBorder="1" applyAlignment="1">
      <alignment horizontal="center" vertical="top"/>
    </xf>
    <xf numFmtId="0" fontId="9" fillId="7" borderId="63" xfId="9" applyFill="1" applyBorder="1" applyAlignment="1">
      <alignment horizontal="center" vertical="top"/>
    </xf>
    <xf numFmtId="0" fontId="9" fillId="7" borderId="65" xfId="9" applyFill="1" applyBorder="1" applyAlignment="1">
      <alignment horizontal="center" vertical="top"/>
    </xf>
    <xf numFmtId="4" fontId="9" fillId="7" borderId="7" xfId="9" applyNumberFormat="1" applyFill="1" applyBorder="1" applyAlignment="1">
      <alignment horizontal="right" vertical="top" shrinkToFit="1"/>
    </xf>
    <xf numFmtId="4" fontId="9" fillId="7" borderId="0" xfId="9" applyNumberFormat="1" applyFill="1" applyAlignment="1">
      <alignment horizontal="right" vertical="top" shrinkToFit="1"/>
    </xf>
    <xf numFmtId="4" fontId="9" fillId="7" borderId="8" xfId="9" applyNumberFormat="1" applyFill="1" applyBorder="1" applyAlignment="1">
      <alignment horizontal="right" vertical="top" shrinkToFit="1"/>
    </xf>
    <xf numFmtId="4" fontId="9" fillId="7" borderId="64" xfId="9" applyNumberFormat="1" applyFill="1" applyBorder="1" applyAlignment="1">
      <alignment horizontal="right" vertical="top" shrinkToFit="1"/>
    </xf>
    <xf numFmtId="4" fontId="9" fillId="7" borderId="63" xfId="9" applyNumberFormat="1" applyFill="1" applyBorder="1" applyAlignment="1">
      <alignment horizontal="right" vertical="top" shrinkToFit="1"/>
    </xf>
    <xf numFmtId="4" fontId="9" fillId="7" borderId="65" xfId="9" applyNumberFormat="1" applyFill="1" applyBorder="1" applyAlignment="1">
      <alignment horizontal="right" vertical="top" shrinkToFit="1"/>
    </xf>
    <xf numFmtId="0" fontId="9" fillId="7" borderId="99" xfId="10" applyFill="1" applyBorder="1" applyAlignment="1">
      <alignment horizontal="center" vertical="top" shrinkToFit="1"/>
    </xf>
    <xf numFmtId="0" fontId="9" fillId="7" borderId="85" xfId="10" applyFill="1" applyBorder="1" applyAlignment="1">
      <alignment horizontal="center" vertical="top" shrinkToFit="1"/>
    </xf>
    <xf numFmtId="0" fontId="9" fillId="7" borderId="134" xfId="10" applyFill="1" applyBorder="1" applyAlignment="1">
      <alignment horizontal="center" vertical="top" shrinkToFit="1"/>
    </xf>
    <xf numFmtId="0" fontId="9" fillId="7" borderId="131" xfId="10" applyFill="1" applyBorder="1" applyAlignment="1">
      <alignment horizontal="center" vertical="top" shrinkToFit="1"/>
    </xf>
    <xf numFmtId="0" fontId="9" fillId="7" borderId="87" xfId="10" applyFill="1" applyBorder="1" applyAlignment="1">
      <alignment horizontal="center" vertical="top" shrinkToFit="1"/>
    </xf>
    <xf numFmtId="0" fontId="9" fillId="7" borderId="132" xfId="10" applyFill="1" applyBorder="1" applyAlignment="1">
      <alignment horizontal="center" vertical="top" shrinkToFit="1"/>
    </xf>
    <xf numFmtId="0" fontId="9" fillId="0" borderId="7" xfId="9" applyFill="1" applyBorder="1" applyAlignment="1">
      <alignment horizontal="center" vertical="center" wrapText="1"/>
    </xf>
    <xf numFmtId="0" fontId="9" fillId="0" borderId="75" xfId="9" applyFill="1" applyBorder="1" applyAlignment="1">
      <alignment horizontal="center" vertical="center"/>
    </xf>
    <xf numFmtId="0" fontId="9" fillId="0" borderId="76" xfId="9" applyFill="1" applyBorder="1" applyAlignment="1">
      <alignment horizontal="center" vertical="center"/>
    </xf>
    <xf numFmtId="0" fontId="9" fillId="0" borderId="85" xfId="9" applyFill="1" applyBorder="1" applyAlignment="1">
      <alignment horizontal="center" vertical="center"/>
    </xf>
    <xf numFmtId="0" fontId="9" fillId="0" borderId="86" xfId="9" applyFill="1" applyBorder="1" applyAlignment="1">
      <alignment horizontal="center" vertical="center"/>
    </xf>
    <xf numFmtId="0" fontId="15" fillId="0" borderId="9" xfId="9" applyFont="1" applyFill="1" applyBorder="1" applyAlignment="1">
      <alignment horizontal="center" vertical="center"/>
    </xf>
    <xf numFmtId="0" fontId="15" fillId="0" borderId="11" xfId="9" applyFont="1" applyFill="1" applyBorder="1" applyAlignment="1">
      <alignment horizontal="center" vertical="center"/>
    </xf>
    <xf numFmtId="0" fontId="15" fillId="0" borderId="10" xfId="9" applyFont="1" applyFill="1" applyBorder="1" applyAlignment="1">
      <alignment horizontal="center" vertical="center"/>
    </xf>
    <xf numFmtId="0" fontId="16" fillId="0" borderId="18" xfId="9" applyFont="1" applyFill="1" applyBorder="1" applyAlignment="1">
      <alignment horizontal="center" vertical="center" wrapText="1"/>
    </xf>
    <xf numFmtId="0" fontId="16" fillId="0" borderId="12" xfId="9" applyFont="1" applyFill="1" applyBorder="1" applyAlignment="1">
      <alignment horizontal="center" vertical="center"/>
    </xf>
    <xf numFmtId="0" fontId="16" fillId="0" borderId="6" xfId="9" applyFont="1" applyFill="1" applyBorder="1" applyAlignment="1">
      <alignment horizontal="center" vertical="center"/>
    </xf>
    <xf numFmtId="0" fontId="16" fillId="0" borderId="7" xfId="9" applyFont="1" applyFill="1" applyBorder="1" applyAlignment="1">
      <alignment horizontal="center" vertical="center" wrapText="1"/>
    </xf>
    <xf numFmtId="0" fontId="16" fillId="0" borderId="0" xfId="9" applyFont="1" applyFill="1" applyAlignment="1">
      <alignment horizontal="center" vertical="center"/>
    </xf>
    <xf numFmtId="0" fontId="16" fillId="0" borderId="9" xfId="9" applyFont="1" applyFill="1" applyBorder="1" applyAlignment="1">
      <alignment horizontal="center" vertical="center"/>
    </xf>
    <xf numFmtId="0" fontId="16" fillId="0" borderId="11" xfId="9" applyFont="1" applyFill="1" applyBorder="1" applyAlignment="1">
      <alignment horizontal="center" vertical="center"/>
    </xf>
    <xf numFmtId="0" fontId="9" fillId="0" borderId="11" xfId="9" applyFill="1" applyBorder="1" applyAlignment="1" applyProtection="1">
      <alignment horizontal="left" vertical="center" shrinkToFit="1"/>
      <protection locked="0"/>
    </xf>
    <xf numFmtId="0" fontId="9" fillId="0" borderId="129" xfId="9" applyFill="1" applyBorder="1" applyAlignment="1" applyProtection="1">
      <alignment horizontal="left" vertical="center" shrinkToFit="1"/>
      <protection locked="0"/>
    </xf>
    <xf numFmtId="0" fontId="9" fillId="0" borderId="10" xfId="9" applyFill="1" applyBorder="1" applyAlignment="1" applyProtection="1">
      <alignment horizontal="left" vertical="center" shrinkToFit="1"/>
      <protection locked="0"/>
    </xf>
    <xf numFmtId="0" fontId="9" fillId="0" borderId="84" xfId="9" applyFill="1" applyBorder="1" applyAlignment="1">
      <alignment horizontal="center" vertical="center" shrinkToFit="1"/>
    </xf>
    <xf numFmtId="0" fontId="9" fillId="0" borderId="6" xfId="9" applyFill="1" applyBorder="1" applyAlignment="1">
      <alignment horizontal="center" vertical="center" shrinkToFit="1"/>
    </xf>
    <xf numFmtId="0" fontId="9" fillId="0" borderId="129" xfId="9" applyFill="1" applyBorder="1" applyAlignment="1">
      <alignment horizontal="center" vertical="center" shrinkToFit="1"/>
    </xf>
    <xf numFmtId="0" fontId="16" fillId="0" borderId="12" xfId="9" applyFont="1" applyFill="1" applyBorder="1" applyAlignment="1">
      <alignment horizontal="center" vertical="center" wrapText="1"/>
    </xf>
    <xf numFmtId="0" fontId="16" fillId="0" borderId="6" xfId="9" applyFont="1" applyFill="1" applyBorder="1" applyAlignment="1">
      <alignment horizontal="center" vertical="center" wrapText="1"/>
    </xf>
    <xf numFmtId="0" fontId="16" fillId="0" borderId="0" xfId="9" applyFont="1" applyFill="1" applyAlignment="1">
      <alignment horizontal="center" vertical="center" wrapText="1"/>
    </xf>
    <xf numFmtId="0" fontId="16" fillId="0" borderId="8" xfId="9" applyFont="1" applyFill="1" applyBorder="1" applyAlignment="1">
      <alignment horizontal="center" vertical="center" wrapText="1"/>
    </xf>
    <xf numFmtId="190" fontId="9" fillId="6" borderId="18" xfId="9" applyNumberFormat="1" applyFill="1" applyBorder="1" applyAlignment="1">
      <alignment horizontal="right" vertical="center"/>
    </xf>
    <xf numFmtId="190" fontId="9" fillId="6" borderId="12" xfId="9" applyNumberFormat="1" applyFill="1" applyBorder="1" applyAlignment="1">
      <alignment horizontal="right" vertical="center"/>
    </xf>
    <xf numFmtId="190" fontId="9" fillId="6" borderId="7" xfId="9" applyNumberFormat="1" applyFill="1" applyBorder="1" applyAlignment="1">
      <alignment horizontal="right" vertical="center"/>
    </xf>
    <xf numFmtId="190" fontId="9" fillId="6" borderId="0" xfId="9" applyNumberFormat="1" applyFill="1" applyAlignment="1">
      <alignment horizontal="right" vertical="center"/>
    </xf>
    <xf numFmtId="0" fontId="9" fillId="7" borderId="51" xfId="9" applyFill="1" applyBorder="1" applyAlignment="1">
      <alignment vertical="center" shrinkToFit="1"/>
    </xf>
    <xf numFmtId="0" fontId="9" fillId="7" borderId="47" xfId="9" applyFill="1" applyBorder="1" applyAlignment="1">
      <alignment vertical="center" shrinkToFit="1"/>
    </xf>
    <xf numFmtId="0" fontId="9" fillId="0" borderId="16" xfId="9" quotePrefix="1" applyFill="1" applyBorder="1" applyAlignment="1">
      <alignment horizontal="right" vertical="center"/>
    </xf>
    <xf numFmtId="0" fontId="9" fillId="0" borderId="12" xfId="9" applyFill="1" applyBorder="1" applyAlignment="1">
      <alignment horizontal="right" vertical="center"/>
    </xf>
    <xf numFmtId="0" fontId="9" fillId="0" borderId="12" xfId="9" applyFill="1" applyBorder="1" applyAlignment="1">
      <alignment horizontal="left" vertical="center" wrapText="1"/>
    </xf>
    <xf numFmtId="0" fontId="9" fillId="0" borderId="83" xfId="9" applyFill="1" applyBorder="1" applyAlignment="1">
      <alignment horizontal="center" vertical="center"/>
    </xf>
    <xf numFmtId="0" fontId="9" fillId="0" borderId="172" xfId="9" applyFill="1" applyBorder="1" applyAlignment="1">
      <alignment horizontal="center" vertical="center"/>
    </xf>
    <xf numFmtId="0" fontId="9" fillId="0" borderId="217" xfId="9" applyFill="1" applyBorder="1" applyAlignment="1">
      <alignment horizontal="center" vertical="center"/>
    </xf>
    <xf numFmtId="0" fontId="9" fillId="0" borderId="186" xfId="9" applyFill="1" applyBorder="1" applyAlignment="1">
      <alignment horizontal="center" vertical="center"/>
    </xf>
    <xf numFmtId="0" fontId="9" fillId="0" borderId="11" xfId="9" applyFill="1" applyBorder="1">
      <alignment vertical="center"/>
    </xf>
    <xf numFmtId="0" fontId="15" fillId="2" borderId="0" xfId="9" applyFont="1" applyFill="1" applyAlignment="1">
      <alignment horizontal="right" vertical="center"/>
    </xf>
    <xf numFmtId="0" fontId="15" fillId="0" borderId="22" xfId="9" applyFont="1" applyFill="1" applyBorder="1">
      <alignment vertical="center"/>
    </xf>
    <xf numFmtId="0" fontId="15" fillId="0" borderId="21" xfId="9" applyFont="1" applyFill="1" applyBorder="1">
      <alignment vertical="center"/>
    </xf>
    <xf numFmtId="0" fontId="15" fillId="0" borderId="108" xfId="9" applyFont="1" applyFill="1" applyBorder="1">
      <alignment vertical="center"/>
    </xf>
    <xf numFmtId="0" fontId="15" fillId="0" borderId="1" xfId="9" applyFont="1" applyFill="1" applyBorder="1" applyAlignment="1">
      <alignment horizontal="left" vertical="top" wrapText="1" shrinkToFit="1"/>
    </xf>
    <xf numFmtId="0" fontId="15" fillId="0" borderId="2" xfId="9" applyFont="1" applyFill="1" applyBorder="1" applyAlignment="1">
      <alignment horizontal="left" vertical="top" wrapText="1" shrinkToFit="1"/>
    </xf>
    <xf numFmtId="0" fontId="9" fillId="0" borderId="87" xfId="9" applyFill="1" applyBorder="1" applyAlignment="1" applyProtection="1">
      <alignment horizontal="left" vertical="center" shrinkToFit="1"/>
      <protection locked="0"/>
    </xf>
    <xf numFmtId="0" fontId="9" fillId="0" borderId="0" xfId="9" applyFill="1" applyAlignment="1" applyProtection="1">
      <alignment horizontal="left" vertical="center" shrinkToFit="1"/>
      <protection locked="0"/>
    </xf>
    <xf numFmtId="0" fontId="9" fillId="0" borderId="8" xfId="9" applyFill="1" applyBorder="1" applyAlignment="1" applyProtection="1">
      <alignment horizontal="left" vertical="center" shrinkToFit="1"/>
      <protection locked="0"/>
    </xf>
    <xf numFmtId="0" fontId="9" fillId="0" borderId="45" xfId="9" applyFill="1" applyBorder="1" applyAlignment="1" applyProtection="1">
      <alignment horizontal="center" vertical="center" shrinkToFit="1"/>
      <protection locked="0"/>
    </xf>
    <xf numFmtId="0" fontId="9" fillId="0" borderId="92" xfId="9" applyFill="1" applyBorder="1" applyAlignment="1" applyProtection="1">
      <alignment horizontal="left" vertical="center" shrinkToFit="1"/>
      <protection locked="0"/>
    </xf>
    <xf numFmtId="0" fontId="9" fillId="0" borderId="45" xfId="9" applyFill="1" applyBorder="1" applyAlignment="1">
      <alignment horizontal="left" vertical="center"/>
    </xf>
    <xf numFmtId="0" fontId="9" fillId="0" borderId="12" xfId="9" applyFill="1" applyBorder="1" applyAlignment="1">
      <alignment horizontal="left" vertical="center"/>
    </xf>
    <xf numFmtId="0" fontId="9" fillId="0" borderId="84" xfId="9" applyFill="1" applyBorder="1" applyAlignment="1" applyProtection="1">
      <alignment horizontal="left" vertical="center" shrinkToFit="1"/>
      <protection locked="0"/>
    </xf>
    <xf numFmtId="0" fontId="9" fillId="0" borderId="12" xfId="9" applyFill="1" applyBorder="1" applyAlignment="1" applyProtection="1">
      <alignment horizontal="left" vertical="center" shrinkToFit="1"/>
      <protection locked="0"/>
    </xf>
    <xf numFmtId="0" fontId="9" fillId="0" borderId="6" xfId="9" applyFill="1" applyBorder="1" applyAlignment="1" applyProtection="1">
      <alignment horizontal="left" vertical="center" shrinkToFit="1"/>
      <protection locked="0"/>
    </xf>
    <xf numFmtId="0" fontId="9" fillId="0" borderId="105" xfId="9" applyFill="1" applyBorder="1" applyAlignment="1">
      <alignment horizontal="center" vertical="center"/>
    </xf>
    <xf numFmtId="0" fontId="9" fillId="0" borderId="99" xfId="9" applyFill="1" applyBorder="1" applyAlignment="1">
      <alignment horizontal="center" vertical="center"/>
    </xf>
    <xf numFmtId="0" fontId="9" fillId="0" borderId="100" xfId="9" applyFill="1" applyBorder="1" applyAlignment="1">
      <alignment horizontal="center" vertical="center"/>
    </xf>
    <xf numFmtId="0" fontId="15" fillId="0" borderId="11" xfId="9" applyFont="1" applyFill="1" applyBorder="1" applyAlignment="1">
      <alignment horizontal="center" vertical="center" shrinkToFit="1"/>
    </xf>
    <xf numFmtId="0" fontId="9" fillId="0" borderId="11" xfId="10" applyBorder="1" applyAlignment="1" applyProtection="1">
      <alignment horizontal="center" vertical="center" shrinkToFit="1"/>
      <protection locked="0"/>
    </xf>
    <xf numFmtId="182" fontId="9" fillId="6" borderId="75" xfId="9" applyNumberFormat="1" applyFill="1" applyBorder="1" applyAlignment="1">
      <alignment shrinkToFit="1"/>
    </xf>
    <xf numFmtId="182" fontId="9" fillId="6" borderId="76" xfId="9" applyNumberFormat="1" applyFill="1" applyBorder="1" applyAlignment="1">
      <alignment shrinkToFit="1"/>
    </xf>
    <xf numFmtId="182" fontId="9" fillId="6" borderId="43" xfId="9" applyNumberFormat="1" applyFill="1" applyBorder="1" applyAlignment="1">
      <alignment shrinkToFit="1"/>
    </xf>
    <xf numFmtId="182" fontId="9" fillId="6" borderId="126" xfId="9" applyNumberFormat="1" applyFill="1" applyBorder="1" applyAlignment="1">
      <alignment shrinkToFit="1"/>
    </xf>
    <xf numFmtId="184" fontId="9" fillId="0" borderId="193" xfId="9" applyNumberFormat="1" applyFill="1" applyBorder="1" applyAlignment="1" applyProtection="1">
      <alignment shrinkToFit="1"/>
      <protection locked="0"/>
    </xf>
    <xf numFmtId="184" fontId="9" fillId="0" borderId="92" xfId="9" applyNumberFormat="1" applyFill="1" applyBorder="1" applyAlignment="1" applyProtection="1">
      <alignment shrinkToFit="1"/>
      <protection locked="0"/>
    </xf>
    <xf numFmtId="0" fontId="9" fillId="0" borderId="55" xfId="9" applyFill="1" applyBorder="1" applyAlignment="1" applyProtection="1">
      <alignment horizontal="right" vertical="center" shrinkToFit="1"/>
      <protection locked="0"/>
    </xf>
    <xf numFmtId="0" fontId="9" fillId="0" borderId="197" xfId="9" applyFill="1" applyBorder="1" applyAlignment="1" applyProtection="1">
      <alignment horizontal="right" vertical="center" shrinkToFit="1"/>
      <protection locked="0"/>
    </xf>
    <xf numFmtId="184" fontId="9" fillId="0" borderId="194" xfId="9" applyNumberFormat="1" applyFill="1" applyBorder="1" applyAlignment="1" applyProtection="1">
      <alignment shrinkToFit="1"/>
      <protection locked="0"/>
    </xf>
    <xf numFmtId="184" fontId="9" fillId="0" borderId="93" xfId="9" applyNumberFormat="1" applyFill="1" applyBorder="1" applyAlignment="1" applyProtection="1">
      <alignment shrinkToFit="1"/>
      <protection locked="0"/>
    </xf>
    <xf numFmtId="0" fontId="9" fillId="0" borderId="0" xfId="9" applyFill="1" applyAlignment="1">
      <alignment horizontal="distributed" vertical="center" shrinkToFit="1"/>
    </xf>
    <xf numFmtId="0" fontId="9" fillId="0" borderId="54" xfId="9" applyFill="1" applyBorder="1" applyAlignment="1" applyProtection="1">
      <alignment horizontal="right" vertical="center" shrinkToFit="1"/>
      <protection locked="0"/>
    </xf>
    <xf numFmtId="0" fontId="9" fillId="0" borderId="196" xfId="9" applyFill="1" applyBorder="1" applyAlignment="1" applyProtection="1">
      <alignment horizontal="right" vertical="center" shrinkToFit="1"/>
      <protection locked="0"/>
    </xf>
    <xf numFmtId="183" fontId="9" fillId="0" borderId="54" xfId="9" applyNumberFormat="1" applyFill="1" applyBorder="1" applyAlignment="1">
      <alignment horizontal="right" vertical="center" shrinkToFit="1"/>
    </xf>
    <xf numFmtId="183" fontId="9" fillId="0" borderId="51" xfId="9" applyNumberFormat="1" applyFill="1" applyBorder="1" applyAlignment="1">
      <alignment horizontal="right" vertical="center" shrinkToFit="1"/>
    </xf>
    <xf numFmtId="183" fontId="9" fillId="0" borderId="47" xfId="9" applyNumberFormat="1" applyFill="1" applyBorder="1" applyAlignment="1">
      <alignment horizontal="right" vertical="center" shrinkToFit="1"/>
    </xf>
    <xf numFmtId="0" fontId="15" fillId="0" borderId="143" xfId="9" applyFont="1" applyFill="1" applyBorder="1" applyAlignment="1">
      <alignment horizontal="center" vertical="center"/>
    </xf>
    <xf numFmtId="0" fontId="15" fillId="0" borderId="144" xfId="9" applyFont="1" applyFill="1" applyBorder="1" applyAlignment="1">
      <alignment horizontal="center" vertical="center"/>
    </xf>
    <xf numFmtId="184" fontId="9" fillId="0" borderId="192" xfId="9" applyNumberFormat="1" applyFill="1" applyBorder="1" applyAlignment="1" applyProtection="1">
      <alignment shrinkToFit="1"/>
      <protection locked="0"/>
    </xf>
    <xf numFmtId="184" fontId="9" fillId="0" borderId="47" xfId="9" applyNumberFormat="1" applyFill="1" applyBorder="1" applyAlignment="1" applyProtection="1">
      <alignment shrinkToFit="1"/>
      <protection locked="0"/>
    </xf>
    <xf numFmtId="182" fontId="15" fillId="0" borderId="12" xfId="9" applyNumberFormat="1" applyFont="1" applyFill="1" applyBorder="1" applyAlignment="1">
      <alignment horizontal="left"/>
    </xf>
    <xf numFmtId="0" fontId="15" fillId="0" borderId="0" xfId="9" applyFont="1" applyFill="1" applyAlignment="1">
      <alignment horizontal="left" vertical="center" shrinkToFit="1"/>
    </xf>
    <xf numFmtId="182" fontId="9" fillId="6" borderId="18" xfId="9" applyNumberFormat="1" applyFill="1" applyBorder="1" applyAlignment="1">
      <alignment shrinkToFit="1"/>
    </xf>
    <xf numFmtId="182" fontId="9" fillId="6" borderId="50" xfId="9" applyNumberFormat="1" applyFill="1" applyBorder="1" applyAlignment="1">
      <alignment shrinkToFit="1"/>
    </xf>
    <xf numFmtId="182" fontId="9" fillId="6" borderId="9" xfId="9" applyNumberFormat="1" applyFill="1" applyBorder="1" applyAlignment="1">
      <alignment shrinkToFit="1"/>
    </xf>
    <xf numFmtId="182" fontId="9" fillId="6" borderId="145" xfId="9" applyNumberFormat="1" applyFill="1" applyBorder="1" applyAlignment="1">
      <alignment shrinkToFit="1"/>
    </xf>
    <xf numFmtId="183" fontId="9" fillId="0" borderId="55" xfId="9" applyNumberFormat="1" applyFill="1" applyBorder="1" applyAlignment="1">
      <alignment horizontal="right" vertical="center" shrinkToFit="1"/>
    </xf>
    <xf numFmtId="183" fontId="9" fillId="0" borderId="45" xfId="9" applyNumberFormat="1" applyFill="1" applyBorder="1" applyAlignment="1">
      <alignment horizontal="right" vertical="center" shrinkToFit="1"/>
    </xf>
    <xf numFmtId="183" fontId="9" fillId="0" borderId="92" xfId="9" applyNumberFormat="1" applyFill="1" applyBorder="1" applyAlignment="1">
      <alignment horizontal="right" vertical="center" shrinkToFit="1"/>
    </xf>
    <xf numFmtId="182" fontId="9" fillId="6" borderId="193" xfId="9" applyNumberFormat="1" applyFill="1" applyBorder="1" applyAlignment="1">
      <alignment shrinkToFit="1"/>
    </xf>
    <xf numFmtId="182" fontId="9" fillId="6" borderId="92" xfId="9" applyNumberFormat="1" applyFill="1" applyBorder="1" applyAlignment="1">
      <alignment shrinkToFit="1"/>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10" xfId="0" applyFont="1" applyBorder="1" applyAlignment="1">
      <alignment horizontal="center" vertical="center"/>
    </xf>
    <xf numFmtId="182" fontId="9" fillId="6" borderId="146" xfId="9" applyNumberFormat="1" applyFill="1" applyBorder="1" applyAlignment="1">
      <alignment shrinkToFit="1"/>
    </xf>
    <xf numFmtId="182" fontId="9" fillId="6" borderId="6" xfId="9" applyNumberFormat="1" applyFill="1" applyBorder="1" applyAlignment="1">
      <alignment shrinkToFit="1"/>
    </xf>
    <xf numFmtId="182" fontId="9" fillId="6" borderId="147" xfId="9" applyNumberFormat="1" applyFill="1" applyBorder="1" applyAlignment="1">
      <alignment shrinkToFit="1"/>
    </xf>
    <xf numFmtId="182" fontId="9" fillId="6" borderId="10" xfId="9" applyNumberFormat="1" applyFill="1" applyBorder="1" applyAlignment="1">
      <alignment shrinkToFit="1"/>
    </xf>
    <xf numFmtId="182" fontId="9" fillId="6" borderId="55" xfId="9" applyNumberFormat="1" applyFill="1" applyBorder="1" applyAlignment="1">
      <alignment shrinkToFit="1"/>
    </xf>
    <xf numFmtId="182" fontId="9" fillId="6" borderId="197" xfId="9" applyNumberFormat="1" applyFill="1" applyBorder="1" applyAlignment="1">
      <alignment shrinkToFit="1"/>
    </xf>
    <xf numFmtId="0" fontId="9" fillId="0" borderId="57" xfId="9" applyFill="1" applyBorder="1" applyAlignment="1" applyProtection="1">
      <alignment horizontal="right" vertical="center" shrinkToFit="1"/>
      <protection locked="0"/>
    </xf>
    <xf numFmtId="0" fontId="9" fillId="0" borderId="198" xfId="9" applyFill="1" applyBorder="1" applyAlignment="1" applyProtection="1">
      <alignment horizontal="right" vertical="center" shrinkToFit="1"/>
      <protection locked="0"/>
    </xf>
    <xf numFmtId="182" fontId="9" fillId="6" borderId="45" xfId="9" applyNumberFormat="1" applyFill="1" applyBorder="1" applyAlignment="1">
      <alignment shrinkToFit="1"/>
    </xf>
    <xf numFmtId="182" fontId="9" fillId="6" borderId="54" xfId="9" applyNumberFormat="1" applyFill="1" applyBorder="1" applyAlignment="1">
      <alignment shrinkToFit="1"/>
    </xf>
    <xf numFmtId="182" fontId="9" fillId="6" borderId="196" xfId="9" applyNumberFormat="1" applyFill="1" applyBorder="1" applyAlignment="1">
      <alignment shrinkToFit="1"/>
    </xf>
    <xf numFmtId="182" fontId="9" fillId="6" borderId="192" xfId="9" applyNumberFormat="1" applyFill="1" applyBorder="1" applyAlignment="1">
      <alignment shrinkToFit="1"/>
    </xf>
    <xf numFmtId="182" fontId="9" fillId="6" borderId="47" xfId="9" applyNumberFormat="1" applyFill="1" applyBorder="1" applyAlignment="1">
      <alignment shrinkToFit="1"/>
    </xf>
    <xf numFmtId="182" fontId="9" fillId="6" borderId="51" xfId="9" applyNumberFormat="1" applyFill="1" applyBorder="1" applyAlignment="1">
      <alignment shrinkToFit="1"/>
    </xf>
    <xf numFmtId="0" fontId="15" fillId="0" borderId="141" xfId="9" applyFont="1" applyFill="1" applyBorder="1" applyAlignment="1">
      <alignment horizontal="center" vertical="center"/>
    </xf>
    <xf numFmtId="0" fontId="15" fillId="0" borderId="142" xfId="9" applyFont="1" applyFill="1" applyBorder="1" applyAlignment="1">
      <alignment horizontal="center" vertical="center"/>
    </xf>
    <xf numFmtId="0" fontId="9" fillId="0" borderId="18" xfId="9" applyFill="1" applyBorder="1" applyAlignment="1">
      <alignment horizontal="left" vertical="center"/>
    </xf>
    <xf numFmtId="0" fontId="2" fillId="0" borderId="6" xfId="0" applyFont="1" applyBorder="1">
      <alignment vertical="center"/>
    </xf>
    <xf numFmtId="0" fontId="2" fillId="0" borderId="9" xfId="0" applyFont="1" applyBorder="1">
      <alignment vertical="center"/>
    </xf>
    <xf numFmtId="0" fontId="2" fillId="0" borderId="11" xfId="0" applyFont="1" applyBorder="1">
      <alignment vertical="center"/>
    </xf>
    <xf numFmtId="0" fontId="2" fillId="0" borderId="10" xfId="0" applyFont="1" applyBorder="1">
      <alignment vertical="center"/>
    </xf>
    <xf numFmtId="0" fontId="9" fillId="0" borderId="11" xfId="9" applyFill="1" applyBorder="1" applyAlignment="1" applyProtection="1">
      <alignment horizontal="center" vertical="center" shrinkToFit="1"/>
      <protection locked="0"/>
    </xf>
    <xf numFmtId="183" fontId="2" fillId="0" borderId="92" xfId="0" applyNumberFormat="1" applyFont="1" applyBorder="1" applyAlignment="1">
      <alignment horizontal="right" vertical="center" shrinkToFit="1"/>
    </xf>
    <xf numFmtId="0" fontId="9" fillId="0" borderId="11" xfId="9" applyFill="1" applyBorder="1" applyAlignment="1">
      <alignment horizontal="distributed" vertical="center"/>
    </xf>
    <xf numFmtId="190" fontId="9" fillId="0" borderId="11" xfId="9" applyNumberFormat="1" applyFill="1" applyBorder="1" applyAlignment="1" applyProtection="1">
      <alignment horizontal="center" vertical="center" shrinkToFit="1"/>
      <protection locked="0"/>
    </xf>
    <xf numFmtId="182" fontId="15" fillId="0" borderId="12" xfId="9" applyNumberFormat="1" applyFont="1" applyFill="1" applyBorder="1" applyAlignment="1">
      <alignment horizontal="left" shrinkToFit="1"/>
    </xf>
    <xf numFmtId="0" fontId="15" fillId="0" borderId="12" xfId="0" applyFont="1" applyBorder="1" applyAlignment="1">
      <alignment horizontal="right" vertical="center" shrinkToFit="1"/>
    </xf>
    <xf numFmtId="182" fontId="9" fillId="6" borderId="12" xfId="9" applyNumberFormat="1" applyFill="1" applyBorder="1" applyAlignment="1">
      <alignment shrinkToFit="1"/>
    </xf>
    <xf numFmtId="182" fontId="9" fillId="6" borderId="11" xfId="9" applyNumberFormat="1" applyFill="1" applyBorder="1" applyAlignment="1">
      <alignment shrinkToFit="1"/>
    </xf>
    <xf numFmtId="0" fontId="75" fillId="0" borderId="0" xfId="9" applyFont="1" applyFill="1" applyAlignment="1">
      <alignment horizontal="center" vertical="center" shrinkToFit="1"/>
    </xf>
    <xf numFmtId="182" fontId="15" fillId="0" borderId="0" xfId="9" applyNumberFormat="1" applyFont="1" applyFill="1" applyAlignment="1">
      <alignment horizontal="left"/>
    </xf>
    <xf numFmtId="182" fontId="9" fillId="6" borderId="57" xfId="9" applyNumberFormat="1" applyFill="1" applyBorder="1" applyAlignment="1">
      <alignment shrinkToFit="1"/>
    </xf>
    <xf numFmtId="182" fontId="9" fillId="6" borderId="44" xfId="9" applyNumberFormat="1" applyFill="1" applyBorder="1" applyAlignment="1">
      <alignment shrinkToFit="1"/>
    </xf>
    <xf numFmtId="182" fontId="9" fillId="6" borderId="93" xfId="9" applyNumberFormat="1" applyFill="1" applyBorder="1" applyAlignment="1">
      <alignment shrinkToFit="1"/>
    </xf>
    <xf numFmtId="183" fontId="9" fillId="0" borderId="57" xfId="9" applyNumberFormat="1" applyFill="1" applyBorder="1" applyAlignment="1">
      <alignment horizontal="right" vertical="center" shrinkToFit="1"/>
    </xf>
    <xf numFmtId="183" fontId="9" fillId="0" borderId="44" xfId="9" applyNumberFormat="1" applyFill="1" applyBorder="1" applyAlignment="1">
      <alignment horizontal="right" vertical="center" shrinkToFit="1"/>
    </xf>
    <xf numFmtId="183" fontId="9" fillId="0" borderId="93" xfId="9" applyNumberFormat="1" applyFill="1" applyBorder="1" applyAlignment="1">
      <alignment horizontal="right" vertical="center" shrinkToFit="1"/>
    </xf>
    <xf numFmtId="0" fontId="9" fillId="0" borderId="0" xfId="9" applyFill="1" applyAlignment="1" applyProtection="1">
      <alignment horizontal="center" vertical="center" shrinkToFit="1"/>
      <protection locked="0"/>
    </xf>
    <xf numFmtId="0" fontId="3" fillId="0" borderId="127" xfId="9" applyFont="1" applyFill="1" applyBorder="1" applyAlignment="1">
      <alignment horizontal="center" vertical="center"/>
    </xf>
    <xf numFmtId="0" fontId="15" fillId="0" borderId="11" xfId="9" applyFont="1" applyFill="1" applyBorder="1" applyAlignment="1">
      <alignment horizontal="right" vertical="center" shrinkToFit="1"/>
    </xf>
    <xf numFmtId="0" fontId="9" fillId="0" borderId="12" xfId="9" applyFill="1" applyBorder="1" applyAlignment="1" applyProtection="1">
      <alignment horizontal="center" vertical="top" shrinkToFit="1"/>
      <protection locked="0"/>
    </xf>
    <xf numFmtId="182" fontId="9" fillId="6" borderId="198" xfId="9" applyNumberFormat="1" applyFill="1" applyBorder="1" applyAlignment="1">
      <alignment shrinkToFit="1"/>
    </xf>
    <xf numFmtId="182" fontId="9" fillId="6" borderId="194" xfId="9" applyNumberFormat="1" applyFill="1" applyBorder="1" applyAlignment="1">
      <alignment shrinkToFit="1"/>
    </xf>
    <xf numFmtId="0" fontId="15" fillId="0" borderId="0" xfId="0" applyFont="1" applyAlignment="1">
      <alignment horizontal="right" vertical="center" shrinkToFit="1"/>
    </xf>
    <xf numFmtId="182" fontId="9" fillId="6" borderId="9" xfId="9" applyNumberFormat="1" applyFill="1" applyBorder="1" applyAlignment="1">
      <alignment horizontal="right" vertical="center" shrinkToFit="1"/>
    </xf>
    <xf numFmtId="182" fontId="9" fillId="6" borderId="145" xfId="9" applyNumberFormat="1" applyFill="1" applyBorder="1" applyAlignment="1">
      <alignment horizontal="right" vertical="center" shrinkToFit="1"/>
    </xf>
    <xf numFmtId="182" fontId="9" fillId="6" borderId="148" xfId="9" applyNumberFormat="1" applyFill="1" applyBorder="1" applyAlignment="1">
      <alignment shrinkToFit="1"/>
    </xf>
    <xf numFmtId="182" fontId="9" fillId="6" borderId="149" xfId="9" applyNumberFormat="1" applyFill="1" applyBorder="1" applyAlignment="1">
      <alignment shrinkToFit="1"/>
    </xf>
    <xf numFmtId="182" fontId="9" fillId="6" borderId="150" xfId="9" applyNumberFormat="1" applyFill="1" applyBorder="1" applyAlignment="1">
      <alignment shrinkToFit="1"/>
    </xf>
    <xf numFmtId="182" fontId="9" fillId="6" borderId="151" xfId="9" applyNumberFormat="1" applyFill="1" applyBorder="1" applyAlignment="1">
      <alignment shrinkToFit="1"/>
    </xf>
    <xf numFmtId="184" fontId="9" fillId="0" borderId="0" xfId="9" applyNumberFormat="1" applyFill="1" applyAlignment="1">
      <alignment horizontal="left" vertical="center"/>
    </xf>
    <xf numFmtId="0" fontId="15" fillId="0" borderId="3" xfId="9" applyFont="1" applyFill="1" applyBorder="1" applyAlignment="1">
      <alignment horizontal="left" vertical="top" wrapText="1"/>
    </xf>
    <xf numFmtId="180" fontId="9" fillId="6" borderId="170" xfId="9" applyNumberFormat="1" applyFill="1" applyBorder="1" applyAlignment="1">
      <alignment horizontal="center" vertical="center"/>
    </xf>
    <xf numFmtId="20" fontId="9" fillId="0" borderId="45" xfId="9" applyNumberFormat="1" applyFill="1" applyBorder="1" applyAlignment="1">
      <alignment vertical="center" shrinkToFit="1"/>
    </xf>
    <xf numFmtId="0" fontId="9" fillId="0" borderId="45" xfId="9" applyFill="1" applyBorder="1" applyAlignment="1">
      <alignment vertical="center" shrinkToFit="1"/>
    </xf>
    <xf numFmtId="200" fontId="9" fillId="0" borderId="156" xfId="9" applyNumberFormat="1" applyFill="1" applyBorder="1" applyProtection="1">
      <alignment vertical="center"/>
      <protection locked="0"/>
    </xf>
    <xf numFmtId="200" fontId="9" fillId="0" borderId="154" xfId="9" applyNumberFormat="1" applyFill="1" applyBorder="1" applyProtection="1">
      <alignment vertical="center"/>
      <protection locked="0"/>
    </xf>
    <xf numFmtId="200" fontId="9" fillId="0" borderId="98" xfId="9" applyNumberFormat="1" applyFill="1" applyBorder="1" applyProtection="1">
      <alignment vertical="center"/>
      <protection locked="0"/>
    </xf>
    <xf numFmtId="204" fontId="9" fillId="6" borderId="156" xfId="9" applyNumberFormat="1" applyFill="1" applyBorder="1">
      <alignment vertical="center"/>
    </xf>
    <xf numFmtId="204" fontId="9" fillId="6" borderId="154" xfId="9" applyNumberFormat="1" applyFill="1" applyBorder="1">
      <alignment vertical="center"/>
    </xf>
    <xf numFmtId="204" fontId="9" fillId="6" borderId="98" xfId="9" applyNumberFormat="1" applyFill="1" applyBorder="1">
      <alignment vertical="center"/>
    </xf>
    <xf numFmtId="204" fontId="9" fillId="0" borderId="156" xfId="9" applyNumberFormat="1" applyFill="1" applyBorder="1" applyAlignment="1" applyProtection="1">
      <alignment horizontal="center" vertical="center"/>
      <protection locked="0"/>
    </xf>
    <xf numFmtId="204" fontId="9" fillId="0" borderId="154" xfId="9" applyNumberFormat="1" applyFill="1" applyBorder="1" applyAlignment="1" applyProtection="1">
      <alignment horizontal="center" vertical="center"/>
      <protection locked="0"/>
    </xf>
    <xf numFmtId="194" fontId="9" fillId="0" borderId="154" xfId="9" applyNumberFormat="1" applyFill="1" applyBorder="1" applyAlignment="1" applyProtection="1">
      <alignment horizontal="center" vertical="center"/>
      <protection locked="0"/>
    </xf>
    <xf numFmtId="194" fontId="9" fillId="0" borderId="155" xfId="9" applyNumberFormat="1" applyFill="1" applyBorder="1" applyAlignment="1" applyProtection="1">
      <alignment horizontal="center" vertical="center"/>
      <protection locked="0"/>
    </xf>
    <xf numFmtId="215" fontId="9" fillId="6" borderId="55" xfId="9" applyNumberFormat="1" applyFill="1" applyBorder="1" applyAlignment="1">
      <alignment horizontal="center" vertical="center" wrapText="1"/>
    </xf>
    <xf numFmtId="215" fontId="9" fillId="6" borderId="45" xfId="9" applyNumberFormat="1" applyFill="1" applyBorder="1" applyAlignment="1">
      <alignment horizontal="center" vertical="center" wrapText="1"/>
    </xf>
    <xf numFmtId="215" fontId="9" fillId="6" borderId="92" xfId="9" applyNumberFormat="1" applyFill="1" applyBorder="1" applyAlignment="1">
      <alignment horizontal="center" vertical="center" wrapText="1"/>
    </xf>
    <xf numFmtId="215" fontId="9" fillId="6" borderId="55" xfId="9" applyNumberFormat="1" applyFill="1" applyBorder="1" applyAlignment="1">
      <alignment horizontal="center" vertical="center" shrinkToFit="1"/>
    </xf>
    <xf numFmtId="215" fontId="9" fillId="6" borderId="92" xfId="9" applyNumberFormat="1" applyFill="1" applyBorder="1" applyAlignment="1">
      <alignment horizontal="center" vertical="center" shrinkToFit="1"/>
    </xf>
    <xf numFmtId="177" fontId="9" fillId="11" borderId="256" xfId="9" applyNumberFormat="1" applyFill="1" applyBorder="1">
      <alignment vertical="center"/>
    </xf>
    <xf numFmtId="177" fontId="9" fillId="11" borderId="98" xfId="9" applyNumberFormat="1" applyFill="1" applyBorder="1">
      <alignment vertical="center"/>
    </xf>
    <xf numFmtId="177" fontId="9" fillId="11" borderId="170" xfId="9" applyNumberFormat="1" applyFill="1" applyBorder="1">
      <alignment vertical="center"/>
    </xf>
    <xf numFmtId="180" fontId="9" fillId="6" borderId="92" xfId="9" applyNumberFormat="1" applyFill="1" applyBorder="1" applyAlignment="1">
      <alignment horizontal="center" vertical="center"/>
    </xf>
    <xf numFmtId="177" fontId="9" fillId="11" borderId="252" xfId="9" applyNumberFormat="1" applyFill="1" applyBorder="1">
      <alignment vertical="center"/>
    </xf>
    <xf numFmtId="0" fontId="8" fillId="0" borderId="6" xfId="0" applyFont="1" applyBorder="1">
      <alignment vertical="center"/>
    </xf>
    <xf numFmtId="0" fontId="94" fillId="0" borderId="0" xfId="15" applyFont="1" applyFill="1" applyAlignment="1" applyProtection="1">
      <alignment horizontal="left" vertical="center"/>
    </xf>
    <xf numFmtId="0" fontId="3" fillId="0" borderId="293" xfId="9" applyFont="1" applyFill="1" applyBorder="1" applyAlignment="1">
      <alignment horizontal="center" vertical="center"/>
    </xf>
    <xf numFmtId="0" fontId="3" fillId="0" borderId="67" xfId="9" applyFont="1" applyFill="1" applyBorder="1" applyAlignment="1">
      <alignment horizontal="center" vertical="center"/>
    </xf>
    <xf numFmtId="0" fontId="3" fillId="0" borderId="68" xfId="9" applyFont="1" applyFill="1" applyBorder="1" applyAlignment="1">
      <alignment horizontal="center" vertical="center"/>
    </xf>
    <xf numFmtId="0" fontId="9" fillId="0" borderId="22" xfId="9" quotePrefix="1" applyFill="1" applyBorder="1" applyAlignment="1">
      <alignment horizontal="right" vertical="top"/>
    </xf>
    <xf numFmtId="0" fontId="9" fillId="0" borderId="21" xfId="9" applyFill="1" applyBorder="1" applyAlignment="1">
      <alignment horizontal="right" vertical="top"/>
    </xf>
    <xf numFmtId="0" fontId="9" fillId="0" borderId="21" xfId="9" applyFill="1" applyBorder="1" applyAlignment="1">
      <alignment horizontal="left" vertical="center" wrapText="1" shrinkToFit="1"/>
    </xf>
    <xf numFmtId="0" fontId="2" fillId="0" borderId="21" xfId="0" applyFont="1" applyBorder="1" applyAlignment="1">
      <alignment horizontal="left" vertical="center" wrapText="1" shrinkToFit="1"/>
    </xf>
    <xf numFmtId="0" fontId="2" fillId="0" borderId="0" xfId="0" applyFont="1" applyAlignment="1">
      <alignment horizontal="left" vertical="center" wrapText="1" shrinkToFit="1"/>
    </xf>
    <xf numFmtId="0" fontId="36" fillId="0" borderId="0" xfId="9" applyFont="1" applyFill="1" applyAlignment="1">
      <alignment horizontal="center" vertical="center"/>
    </xf>
    <xf numFmtId="0" fontId="15" fillId="0" borderId="21" xfId="9" applyFont="1" applyFill="1" applyBorder="1" applyAlignment="1">
      <alignment horizontal="left" vertical="top" wrapText="1"/>
    </xf>
    <xf numFmtId="0" fontId="15" fillId="0" borderId="108" xfId="9" applyFont="1" applyFill="1" applyBorder="1" applyAlignment="1">
      <alignment horizontal="left" vertical="top" wrapText="1"/>
    </xf>
    <xf numFmtId="0" fontId="15" fillId="0" borderId="2" xfId="9" applyFont="1" applyFill="1" applyBorder="1" applyAlignment="1">
      <alignment horizontal="left" vertical="top" wrapText="1"/>
    </xf>
    <xf numFmtId="0" fontId="9" fillId="0" borderId="44" xfId="9" applyFill="1" applyBorder="1" applyAlignment="1" applyProtection="1">
      <alignment horizontal="right" vertical="center" shrinkToFit="1"/>
      <protection locked="0"/>
    </xf>
    <xf numFmtId="196" fontId="9" fillId="0" borderId="44" xfId="9" applyNumberFormat="1" applyFill="1" applyBorder="1" applyAlignment="1" applyProtection="1">
      <alignment horizontal="left" vertical="center" shrinkToFit="1"/>
      <protection locked="0"/>
    </xf>
    <xf numFmtId="196" fontId="9" fillId="0" borderId="140" xfId="9" applyNumberFormat="1" applyFill="1" applyBorder="1" applyAlignment="1" applyProtection="1">
      <alignment horizontal="left" vertical="center" shrinkToFit="1"/>
      <protection locked="0"/>
    </xf>
    <xf numFmtId="0" fontId="9" fillId="0" borderId="122" xfId="9" applyFill="1" applyBorder="1" applyAlignment="1" applyProtection="1">
      <alignment horizontal="right" vertical="center" shrinkToFit="1"/>
      <protection locked="0"/>
    </xf>
    <xf numFmtId="0" fontId="9" fillId="0" borderId="94" xfId="9" applyFill="1" applyBorder="1" applyAlignment="1" applyProtection="1">
      <alignment horizontal="right" vertical="center" shrinkToFit="1"/>
      <protection locked="0"/>
    </xf>
    <xf numFmtId="0" fontId="15" fillId="0" borderId="122" xfId="9" applyFont="1" applyFill="1" applyBorder="1" applyAlignment="1">
      <alignment horizontal="center" vertical="center" textRotation="255" wrapText="1"/>
    </xf>
    <xf numFmtId="0" fontId="15" fillId="0" borderId="94" xfId="9" applyFont="1" applyFill="1" applyBorder="1" applyAlignment="1">
      <alignment horizontal="center" vertical="center" textRotation="255" wrapText="1"/>
    </xf>
    <xf numFmtId="0" fontId="15" fillId="0" borderId="7" xfId="9" applyFont="1" applyFill="1" applyBorder="1" applyAlignment="1">
      <alignment horizontal="center" vertical="center" textRotation="255" wrapText="1"/>
    </xf>
    <xf numFmtId="0" fontId="15" fillId="0" borderId="0" xfId="9" applyFont="1" applyFill="1" applyAlignment="1">
      <alignment horizontal="center" vertical="center" textRotation="255" wrapText="1"/>
    </xf>
    <xf numFmtId="0" fontId="15" fillId="0" borderId="9" xfId="9" applyFont="1" applyFill="1" applyBorder="1" applyAlignment="1">
      <alignment horizontal="center" vertical="center" textRotation="255" wrapText="1"/>
    </xf>
    <xf numFmtId="0" fontId="15" fillId="0" borderId="11" xfId="9" applyFont="1" applyFill="1" applyBorder="1" applyAlignment="1">
      <alignment horizontal="center" vertical="center" textRotation="255" wrapText="1"/>
    </xf>
    <xf numFmtId="0" fontId="15" fillId="0" borderId="122" xfId="9" applyFont="1" applyFill="1" applyBorder="1" applyAlignment="1">
      <alignment horizontal="center" vertical="center"/>
    </xf>
    <xf numFmtId="0" fontId="15" fillId="0" borderId="94" xfId="9" applyFont="1" applyFill="1" applyBorder="1" applyAlignment="1">
      <alignment horizontal="center" vertical="center"/>
    </xf>
    <xf numFmtId="0" fontId="15" fillId="0" borderId="95" xfId="9" applyFont="1" applyFill="1" applyBorder="1" applyAlignment="1">
      <alignment horizontal="center" vertical="center"/>
    </xf>
    <xf numFmtId="0" fontId="8" fillId="0" borderId="12" xfId="0" applyFont="1" applyBorder="1">
      <alignment vertical="center"/>
    </xf>
    <xf numFmtId="0" fontId="8" fillId="0" borderId="7" xfId="0" applyFont="1" applyBorder="1">
      <alignment vertical="center"/>
    </xf>
    <xf numFmtId="0" fontId="8" fillId="0" borderId="0" xfId="0" applyFont="1">
      <alignment vertical="center"/>
    </xf>
    <xf numFmtId="0" fontId="8" fillId="0" borderId="8" xfId="0" applyFont="1" applyBorder="1">
      <alignment vertical="center"/>
    </xf>
    <xf numFmtId="0" fontId="9" fillId="0" borderId="32" xfId="9" applyFill="1" applyBorder="1" applyAlignment="1" applyProtection="1">
      <alignment horizontal="right" vertical="center" shrinkToFit="1"/>
      <protection locked="0"/>
    </xf>
    <xf numFmtId="0" fontId="9" fillId="0" borderId="31" xfId="9" applyFill="1" applyBorder="1" applyAlignment="1" applyProtection="1">
      <alignment horizontal="right" vertical="center" shrinkToFit="1"/>
      <protection locked="0"/>
    </xf>
    <xf numFmtId="0" fontId="15" fillId="0" borderId="8" xfId="9" applyFont="1" applyFill="1" applyBorder="1" applyAlignment="1">
      <alignment horizontal="center" vertical="center" textRotation="255" wrapText="1"/>
    </xf>
    <xf numFmtId="0" fontId="8" fillId="0" borderId="11" xfId="0" applyFont="1" applyBorder="1">
      <alignment vertical="center"/>
    </xf>
    <xf numFmtId="0" fontId="8" fillId="0" borderId="10" xfId="0" applyFont="1" applyBorder="1">
      <alignment vertical="center"/>
    </xf>
    <xf numFmtId="0" fontId="9" fillId="0" borderId="9" xfId="9" applyFill="1" applyBorder="1" applyAlignment="1" applyProtection="1">
      <alignment horizontal="right" vertical="center" shrinkToFit="1"/>
      <protection locked="0"/>
    </xf>
    <xf numFmtId="0" fontId="9" fillId="0" borderId="11" xfId="9" applyFill="1" applyBorder="1" applyAlignment="1" applyProtection="1">
      <alignment horizontal="right" vertical="center" shrinkToFit="1"/>
      <protection locked="0"/>
    </xf>
    <xf numFmtId="0" fontId="9" fillId="0" borderId="18" xfId="9" applyFill="1" applyBorder="1" applyAlignment="1" applyProtection="1">
      <alignment horizontal="right" vertical="center" shrinkToFit="1"/>
      <protection locked="0"/>
    </xf>
    <xf numFmtId="0" fontId="9" fillId="0" borderId="12" xfId="9" applyFill="1" applyBorder="1" applyAlignment="1" applyProtection="1">
      <alignment horizontal="right" vertical="center" shrinkToFit="1"/>
      <protection locked="0"/>
    </xf>
    <xf numFmtId="0" fontId="9" fillId="0" borderId="51" xfId="9" applyFill="1" applyBorder="1" applyAlignment="1" applyProtection="1">
      <alignment horizontal="right" vertical="center" shrinkToFit="1"/>
      <protection locked="0"/>
    </xf>
    <xf numFmtId="196" fontId="9" fillId="0" borderId="51" xfId="9" applyNumberFormat="1" applyFill="1" applyBorder="1" applyAlignment="1" applyProtection="1">
      <alignment horizontal="left" vertical="center" shrinkToFit="1"/>
      <protection locked="0"/>
    </xf>
    <xf numFmtId="0" fontId="15" fillId="0" borderId="14" xfId="9" applyFont="1" applyFill="1" applyBorder="1" applyAlignment="1">
      <alignment horizontal="center" vertical="center" textRotation="255"/>
    </xf>
    <xf numFmtId="0" fontId="15" fillId="0" borderId="81" xfId="9" applyFont="1" applyFill="1" applyBorder="1" applyAlignment="1">
      <alignment horizontal="center" vertical="center" textRotation="255"/>
    </xf>
    <xf numFmtId="0" fontId="15" fillId="0" borderId="54" xfId="9" applyFont="1" applyFill="1" applyBorder="1" applyAlignment="1">
      <alignment horizontal="right" vertical="center"/>
    </xf>
    <xf numFmtId="0" fontId="15" fillId="0" borderId="51" xfId="9" applyFont="1" applyFill="1" applyBorder="1" applyAlignment="1">
      <alignment horizontal="right" vertical="center"/>
    </xf>
    <xf numFmtId="200" fontId="9" fillId="0" borderId="157" xfId="9" applyNumberFormat="1" applyFill="1" applyBorder="1" applyProtection="1">
      <alignment vertical="center"/>
      <protection locked="0"/>
    </xf>
    <xf numFmtId="200" fontId="9" fillId="0" borderId="88" xfId="9" applyNumberFormat="1" applyFill="1" applyBorder="1" applyProtection="1">
      <alignment vertical="center"/>
      <protection locked="0"/>
    </xf>
    <xf numFmtId="0" fontId="63" fillId="0" borderId="18" xfId="9" applyFont="1" applyFill="1" applyBorder="1" applyAlignment="1">
      <alignment horizontal="right" vertical="top" wrapText="1"/>
    </xf>
    <xf numFmtId="0" fontId="63" fillId="0" borderId="12" xfId="9" applyFont="1" applyFill="1" applyBorder="1" applyAlignment="1">
      <alignment horizontal="right" vertical="top" wrapText="1"/>
    </xf>
    <xf numFmtId="0" fontId="15" fillId="0" borderId="105" xfId="9" applyFont="1" applyFill="1" applyBorder="1" applyAlignment="1">
      <alignment horizontal="center" vertical="center"/>
    </xf>
    <xf numFmtId="0" fontId="15" fillId="0" borderId="75" xfId="9" applyFont="1" applyFill="1" applyBorder="1" applyAlignment="1">
      <alignment horizontal="center" vertical="center"/>
    </xf>
    <xf numFmtId="0" fontId="15" fillId="0" borderId="84" xfId="9" applyFont="1" applyFill="1" applyBorder="1" applyAlignment="1">
      <alignment horizontal="center" vertical="center"/>
    </xf>
    <xf numFmtId="0" fontId="15" fillId="0" borderId="9" xfId="0" applyFont="1" applyBorder="1" applyAlignment="1">
      <alignment horizontal="left" vertical="center"/>
    </xf>
    <xf numFmtId="0" fontId="15" fillId="0" borderId="11" xfId="0" applyFont="1" applyBorder="1" applyAlignment="1">
      <alignment horizontal="left" vertical="center"/>
    </xf>
    <xf numFmtId="0" fontId="15" fillId="0" borderId="152" xfId="9" applyFont="1" applyFill="1" applyBorder="1" applyAlignment="1">
      <alignment horizontal="center" vertical="center"/>
    </xf>
    <xf numFmtId="200" fontId="9" fillId="0" borderId="102" xfId="9" applyNumberFormat="1" applyFill="1" applyBorder="1" applyProtection="1">
      <alignment vertical="center"/>
      <protection locked="0"/>
    </xf>
    <xf numFmtId="204" fontId="9" fillId="6" borderId="157" xfId="9" applyNumberFormat="1" applyFill="1" applyBorder="1">
      <alignment vertical="center"/>
    </xf>
    <xf numFmtId="204" fontId="9" fillId="6" borderId="88" xfId="9" applyNumberFormat="1" applyFill="1" applyBorder="1">
      <alignment vertical="center"/>
    </xf>
    <xf numFmtId="204" fontId="9" fillId="6" borderId="102" xfId="9" applyNumberFormat="1" applyFill="1" applyBorder="1">
      <alignment vertical="center"/>
    </xf>
    <xf numFmtId="0" fontId="15" fillId="0" borderId="172" xfId="9" applyFont="1" applyFill="1" applyBorder="1" applyAlignment="1">
      <alignment horizontal="center" vertical="center"/>
    </xf>
    <xf numFmtId="0" fontId="15" fillId="0" borderId="24" xfId="9" applyFont="1" applyFill="1" applyBorder="1" applyAlignment="1">
      <alignment horizontal="center" vertical="center" shrinkToFit="1"/>
    </xf>
    <xf numFmtId="20" fontId="15" fillId="0" borderId="45" xfId="9" applyNumberFormat="1" applyFont="1" applyFill="1" applyBorder="1" applyAlignment="1">
      <alignment horizontal="right" vertical="center"/>
    </xf>
    <xf numFmtId="20" fontId="9" fillId="0" borderId="46" xfId="9" applyNumberFormat="1" applyFill="1" applyBorder="1">
      <alignment vertical="center"/>
    </xf>
    <xf numFmtId="200" fontId="9" fillId="0" borderId="159" xfId="9" applyNumberFormat="1" applyFill="1" applyBorder="1" applyProtection="1">
      <alignment vertical="center"/>
      <protection locked="0"/>
    </xf>
    <xf numFmtId="200" fontId="9" fillId="0" borderId="153" xfId="9" applyNumberFormat="1" applyFill="1" applyBorder="1" applyProtection="1">
      <alignment vertical="center"/>
      <protection locked="0"/>
    </xf>
    <xf numFmtId="200" fontId="9" fillId="0" borderId="106" xfId="9" applyNumberFormat="1" applyFill="1" applyBorder="1" applyProtection="1">
      <alignment vertical="center"/>
      <protection locked="0"/>
    </xf>
    <xf numFmtId="204" fontId="9" fillId="6" borderId="159" xfId="9" applyNumberFormat="1" applyFill="1" applyBorder="1">
      <alignment vertical="center"/>
    </xf>
    <xf numFmtId="204" fontId="9" fillId="6" borderId="153" xfId="9" applyNumberFormat="1" applyFill="1" applyBorder="1">
      <alignment vertical="center"/>
    </xf>
    <xf numFmtId="204" fontId="9" fillId="6" borderId="106" xfId="9" applyNumberFormat="1" applyFill="1" applyBorder="1">
      <alignment vertical="center"/>
    </xf>
    <xf numFmtId="200" fontId="9" fillId="0" borderId="155" xfId="9" applyNumberFormat="1" applyFill="1" applyBorder="1" applyProtection="1">
      <alignment vertical="center"/>
      <protection locked="0"/>
    </xf>
    <xf numFmtId="204" fontId="9" fillId="6" borderId="55" xfId="9" applyNumberFormat="1" applyFill="1" applyBorder="1">
      <alignment vertical="center"/>
    </xf>
    <xf numFmtId="204" fontId="9" fillId="6" borderId="45" xfId="9" applyNumberFormat="1" applyFill="1" applyBorder="1">
      <alignment vertical="center"/>
    </xf>
    <xf numFmtId="204" fontId="9" fillId="0" borderId="262" xfId="9" applyNumberFormat="1" applyFill="1" applyBorder="1" applyAlignment="1" applyProtection="1">
      <alignment horizontal="center" vertical="center"/>
      <protection locked="0"/>
    </xf>
    <xf numFmtId="204" fontId="9" fillId="0" borderId="263" xfId="9" applyNumberFormat="1" applyFill="1" applyBorder="1" applyAlignment="1" applyProtection="1">
      <alignment horizontal="center" vertical="center"/>
      <protection locked="0"/>
    </xf>
    <xf numFmtId="194" fontId="9" fillId="0" borderId="263" xfId="9" applyNumberFormat="1" applyFill="1" applyBorder="1" applyAlignment="1" applyProtection="1">
      <alignment horizontal="center" vertical="center"/>
      <protection locked="0"/>
    </xf>
    <xf numFmtId="194" fontId="9" fillId="0" borderId="264" xfId="9" applyNumberFormat="1" applyFill="1" applyBorder="1" applyAlignment="1" applyProtection="1">
      <alignment horizontal="center" vertical="center"/>
      <protection locked="0"/>
    </xf>
    <xf numFmtId="20" fontId="9" fillId="0" borderId="44" xfId="9" applyNumberFormat="1" applyFill="1" applyBorder="1" applyAlignment="1">
      <alignment vertical="center" shrinkToFit="1"/>
    </xf>
    <xf numFmtId="0" fontId="9" fillId="0" borderId="44" xfId="9" applyFill="1" applyBorder="1" applyAlignment="1">
      <alignment vertical="center" shrinkToFit="1"/>
    </xf>
    <xf numFmtId="20" fontId="15" fillId="0" borderId="44" xfId="9" applyNumberFormat="1" applyFont="1" applyFill="1" applyBorder="1" applyAlignment="1">
      <alignment horizontal="center" vertical="center" shrinkToFit="1"/>
    </xf>
    <xf numFmtId="0" fontId="15" fillId="0" borderId="123" xfId="9" applyFont="1" applyFill="1" applyBorder="1" applyAlignment="1">
      <alignment horizontal="center" vertical="center" textRotation="255"/>
    </xf>
    <xf numFmtId="0" fontId="15" fillId="0" borderId="23" xfId="9" applyFont="1" applyFill="1" applyBorder="1" applyAlignment="1">
      <alignment horizontal="center" vertical="center" textRotation="255"/>
    </xf>
    <xf numFmtId="0" fontId="15" fillId="0" borderId="80" xfId="9" applyFont="1" applyFill="1" applyBorder="1" applyAlignment="1">
      <alignment horizontal="right" vertical="center"/>
    </xf>
    <xf numFmtId="0" fontId="15" fillId="0" borderId="140" xfId="9" applyFont="1" applyFill="1" applyBorder="1" applyAlignment="1">
      <alignment horizontal="right" vertical="center"/>
    </xf>
    <xf numFmtId="200" fontId="9" fillId="0" borderId="163" xfId="9" applyNumberFormat="1" applyFill="1" applyBorder="1" applyProtection="1">
      <alignment vertical="center"/>
      <protection locked="0"/>
    </xf>
    <xf numFmtId="200" fontId="9" fillId="0" borderId="164" xfId="9" applyNumberFormat="1" applyFill="1" applyBorder="1" applyProtection="1">
      <alignment vertical="center"/>
      <protection locked="0"/>
    </xf>
    <xf numFmtId="200" fontId="9" fillId="0" borderId="161" xfId="9" applyNumberFormat="1" applyFill="1" applyBorder="1" applyProtection="1">
      <alignment vertical="center"/>
      <protection locked="0"/>
    </xf>
    <xf numFmtId="200" fontId="9" fillId="0" borderId="89" xfId="9" applyNumberFormat="1" applyFill="1" applyBorder="1" applyProtection="1">
      <alignment vertical="center"/>
      <protection locked="0"/>
    </xf>
    <xf numFmtId="200" fontId="9" fillId="0" borderId="162" xfId="9" applyNumberFormat="1" applyFill="1" applyBorder="1" applyProtection="1">
      <alignment vertical="center"/>
      <protection locked="0"/>
    </xf>
    <xf numFmtId="204" fontId="9" fillId="6" borderId="57" xfId="9" applyNumberFormat="1" applyFill="1" applyBorder="1">
      <alignment vertical="center"/>
    </xf>
    <xf numFmtId="204" fontId="9" fillId="6" borderId="44" xfId="9" applyNumberFormat="1" applyFill="1" applyBorder="1">
      <alignment vertical="center"/>
    </xf>
    <xf numFmtId="194" fontId="9" fillId="0" borderId="89" xfId="9" applyNumberFormat="1" applyFill="1" applyBorder="1" applyAlignment="1" applyProtection="1">
      <alignment horizontal="center" vertical="center"/>
      <protection locked="0"/>
    </xf>
    <xf numFmtId="194" fontId="9" fillId="0" borderId="162" xfId="9" applyNumberFormat="1" applyFill="1" applyBorder="1" applyAlignment="1" applyProtection="1">
      <alignment horizontal="center" vertical="center"/>
      <protection locked="0"/>
    </xf>
    <xf numFmtId="204" fontId="9" fillId="0" borderId="161" xfId="9" applyNumberFormat="1" applyFill="1" applyBorder="1" applyAlignment="1" applyProtection="1">
      <alignment horizontal="center" vertical="center"/>
      <protection locked="0"/>
    </xf>
    <xf numFmtId="204" fontId="9" fillId="0" borderId="89" xfId="9" applyNumberFormat="1" applyFill="1" applyBorder="1" applyAlignment="1" applyProtection="1">
      <alignment horizontal="center" vertical="center"/>
      <protection locked="0"/>
    </xf>
    <xf numFmtId="0" fontId="9" fillId="0" borderId="140" xfId="9" applyFill="1" applyBorder="1" applyAlignment="1" applyProtection="1">
      <alignment horizontal="right" vertical="center" shrinkToFit="1"/>
      <protection locked="0"/>
    </xf>
    <xf numFmtId="196" fontId="9" fillId="0" borderId="49" xfId="9" applyNumberFormat="1" applyFill="1" applyBorder="1" applyAlignment="1" applyProtection="1">
      <alignment horizontal="left" vertical="center" shrinkToFit="1"/>
      <protection locked="0"/>
    </xf>
    <xf numFmtId="196" fontId="9" fillId="0" borderId="47" xfId="9" applyNumberFormat="1" applyFill="1" applyBorder="1" applyAlignment="1" applyProtection="1">
      <alignment horizontal="left" vertical="center" shrinkToFit="1"/>
      <protection locked="0"/>
    </xf>
    <xf numFmtId="196" fontId="9" fillId="0" borderId="93" xfId="9" applyNumberFormat="1" applyFill="1" applyBorder="1" applyAlignment="1" applyProtection="1">
      <alignment horizontal="left" vertical="center" shrinkToFit="1"/>
      <protection locked="0"/>
    </xf>
    <xf numFmtId="196" fontId="9" fillId="0" borderId="40" xfId="9" applyNumberFormat="1" applyFill="1" applyBorder="1" applyAlignment="1" applyProtection="1">
      <alignment horizontal="left" vertical="center" shrinkToFit="1"/>
      <protection locked="0"/>
    </xf>
    <xf numFmtId="196" fontId="9" fillId="0" borderId="31" xfId="9" applyNumberFormat="1" applyFill="1" applyBorder="1" applyAlignment="1" applyProtection="1">
      <alignment horizontal="left" vertical="center" shrinkToFit="1"/>
      <protection locked="0"/>
    </xf>
    <xf numFmtId="196" fontId="9" fillId="0" borderId="11" xfId="9" applyNumberFormat="1" applyFill="1" applyBorder="1" applyAlignment="1" applyProtection="1">
      <alignment horizontal="left" vertical="center" shrinkToFit="1"/>
      <protection locked="0"/>
    </xf>
    <xf numFmtId="0" fontId="9" fillId="0" borderId="40" xfId="9" applyFill="1" applyBorder="1" applyAlignment="1" applyProtection="1">
      <alignment horizontal="right" vertical="center" shrinkToFit="1"/>
      <protection locked="0"/>
    </xf>
    <xf numFmtId="196" fontId="9" fillId="0" borderId="30" xfId="9" applyNumberFormat="1" applyFill="1" applyBorder="1" applyAlignment="1" applyProtection="1">
      <alignment horizontal="left" vertical="center" shrinkToFit="1"/>
      <protection locked="0"/>
    </xf>
    <xf numFmtId="196" fontId="9" fillId="0" borderId="229" xfId="9" applyNumberFormat="1" applyFill="1" applyBorder="1" applyAlignment="1" applyProtection="1">
      <alignment horizontal="left" vertical="center" shrinkToFit="1"/>
      <protection locked="0"/>
    </xf>
    <xf numFmtId="196" fontId="9" fillId="0" borderId="10" xfId="9" applyNumberFormat="1" applyFill="1" applyBorder="1" applyAlignment="1" applyProtection="1">
      <alignment horizontal="left" vertical="center" shrinkToFit="1"/>
      <protection locked="0"/>
    </xf>
    <xf numFmtId="215" fontId="9" fillId="6" borderId="7" xfId="9" applyNumberFormat="1" applyFill="1" applyBorder="1" applyAlignment="1">
      <alignment horizontal="center" vertical="center" shrinkToFit="1"/>
    </xf>
    <xf numFmtId="215" fontId="9" fillId="6" borderId="8" xfId="9" applyNumberFormat="1" applyFill="1" applyBorder="1" applyAlignment="1">
      <alignment horizontal="center" vertical="center" shrinkToFit="1"/>
    </xf>
    <xf numFmtId="204" fontId="9" fillId="0" borderId="159" xfId="9" applyNumberFormat="1" applyFill="1" applyBorder="1" applyAlignment="1" applyProtection="1">
      <alignment horizontal="center" vertical="center"/>
      <protection locked="0"/>
    </xf>
    <xf numFmtId="204" fontId="9" fillId="0" borderId="153" xfId="9" applyNumberFormat="1" applyFill="1" applyBorder="1" applyAlignment="1" applyProtection="1">
      <alignment horizontal="center" vertical="center"/>
      <protection locked="0"/>
    </xf>
    <xf numFmtId="194" fontId="9" fillId="0" borderId="153" xfId="9" applyNumberFormat="1" applyFill="1" applyBorder="1" applyAlignment="1" applyProtection="1">
      <alignment horizontal="center" vertical="center"/>
      <protection locked="0"/>
    </xf>
    <xf numFmtId="194" fontId="9" fillId="0" borderId="158" xfId="9" applyNumberFormat="1" applyFill="1" applyBorder="1" applyAlignment="1" applyProtection="1">
      <alignment horizontal="center" vertical="center"/>
      <protection locked="0"/>
    </xf>
    <xf numFmtId="200" fontId="9" fillId="0" borderId="165" xfId="9" applyNumberFormat="1" applyFill="1" applyBorder="1" applyProtection="1">
      <alignment vertical="center"/>
      <protection locked="0"/>
    </xf>
    <xf numFmtId="204" fontId="9" fillId="6" borderId="163" xfId="9" applyNumberFormat="1" applyFill="1" applyBorder="1">
      <alignment vertical="center"/>
    </xf>
    <xf numFmtId="204" fontId="9" fillId="6" borderId="164" xfId="9" applyNumberFormat="1" applyFill="1" applyBorder="1">
      <alignment vertical="center"/>
    </xf>
    <xf numFmtId="204" fontId="9" fillId="6" borderId="165" xfId="9" applyNumberFormat="1" applyFill="1" applyBorder="1">
      <alignment vertical="center"/>
    </xf>
    <xf numFmtId="215" fontId="9" fillId="6" borderId="54" xfId="9" applyNumberFormat="1" applyFill="1" applyBorder="1" applyAlignment="1">
      <alignment horizontal="center" vertical="center" shrinkToFit="1"/>
    </xf>
    <xf numFmtId="215" fontId="9" fillId="6" borderId="47" xfId="9" applyNumberFormat="1" applyFill="1" applyBorder="1" applyAlignment="1">
      <alignment horizontal="center" vertical="center" shrinkToFit="1"/>
    </xf>
    <xf numFmtId="0" fontId="15" fillId="0" borderId="24" xfId="9" applyFont="1" applyFill="1" applyBorder="1" applyAlignment="1">
      <alignment horizontal="center" vertical="center"/>
    </xf>
    <xf numFmtId="215" fontId="9" fillId="6" borderId="54" xfId="9" applyNumberFormat="1" applyFill="1" applyBorder="1" applyAlignment="1">
      <alignment horizontal="center" vertical="center" wrapText="1"/>
    </xf>
    <xf numFmtId="215" fontId="9" fillId="6" borderId="51" xfId="9" applyNumberFormat="1" applyFill="1" applyBorder="1" applyAlignment="1">
      <alignment horizontal="center" vertical="center" wrapText="1"/>
    </xf>
    <xf numFmtId="215" fontId="9" fillId="6" borderId="47" xfId="9" applyNumberFormat="1" applyFill="1" applyBorder="1" applyAlignment="1">
      <alignment horizontal="center" vertical="center" wrapText="1"/>
    </xf>
    <xf numFmtId="215" fontId="9" fillId="6" borderId="77" xfId="9" applyNumberFormat="1" applyFill="1" applyBorder="1" applyAlignment="1">
      <alignment horizontal="center" vertical="center" shrinkToFit="1"/>
    </xf>
    <xf numFmtId="215" fontId="9" fillId="6" borderId="82" xfId="9" applyNumberFormat="1" applyFill="1" applyBorder="1" applyAlignment="1">
      <alignment horizontal="center" vertical="center" shrinkToFit="1"/>
    </xf>
    <xf numFmtId="204" fontId="9" fillId="0" borderId="54" xfId="9" applyNumberFormat="1" applyFill="1" applyBorder="1" applyAlignment="1" applyProtection="1">
      <alignment horizontal="center" vertical="center"/>
      <protection locked="0"/>
    </xf>
    <xf numFmtId="204" fontId="9" fillId="0" borderId="51" xfId="9" applyNumberFormat="1" applyFill="1" applyBorder="1" applyAlignment="1" applyProtection="1">
      <alignment horizontal="center" vertical="center"/>
      <protection locked="0"/>
    </xf>
    <xf numFmtId="204" fontId="9" fillId="0" borderId="228" xfId="9" applyNumberFormat="1" applyFill="1" applyBorder="1" applyAlignment="1" applyProtection="1">
      <alignment horizontal="center" vertical="center"/>
      <protection locked="0"/>
    </xf>
    <xf numFmtId="194" fontId="9" fillId="0" borderId="88" xfId="9" applyNumberFormat="1" applyFill="1" applyBorder="1" applyAlignment="1" applyProtection="1">
      <alignment horizontal="center" vertical="center"/>
      <protection locked="0"/>
    </xf>
    <xf numFmtId="194" fontId="9" fillId="0" borderId="160" xfId="9" applyNumberFormat="1" applyFill="1" applyBorder="1" applyAlignment="1" applyProtection="1">
      <alignment horizontal="center" vertical="center"/>
      <protection locked="0"/>
    </xf>
    <xf numFmtId="215" fontId="9" fillId="6" borderId="9" xfId="9" applyNumberFormat="1" applyFill="1" applyBorder="1" applyAlignment="1">
      <alignment horizontal="center" vertical="center" shrinkToFit="1"/>
    </xf>
    <xf numFmtId="215" fontId="9" fillId="6" borderId="10" xfId="9" applyNumberFormat="1" applyFill="1" applyBorder="1" applyAlignment="1">
      <alignment horizontal="center" vertical="center" shrinkToFit="1"/>
    </xf>
    <xf numFmtId="215" fontId="9" fillId="6" borderId="57" xfId="9" applyNumberFormat="1" applyFill="1" applyBorder="1" applyAlignment="1">
      <alignment horizontal="center" vertical="center" wrapText="1"/>
    </xf>
    <xf numFmtId="215" fontId="9" fillId="6" borderId="44" xfId="9" applyNumberFormat="1" applyFill="1" applyBorder="1" applyAlignment="1">
      <alignment horizontal="center" vertical="center" wrapText="1"/>
    </xf>
    <xf numFmtId="215" fontId="9" fillId="6" borderId="93" xfId="9" applyNumberFormat="1" applyFill="1" applyBorder="1" applyAlignment="1">
      <alignment horizontal="center" vertical="center" wrapText="1"/>
    </xf>
    <xf numFmtId="215" fontId="9" fillId="6" borderId="77" xfId="9" applyNumberFormat="1" applyFill="1" applyBorder="1" applyAlignment="1">
      <alignment horizontal="center" vertical="center" wrapText="1"/>
    </xf>
    <xf numFmtId="215" fontId="9" fillId="6" borderId="48" xfId="9" applyNumberFormat="1" applyFill="1" applyBorder="1" applyAlignment="1">
      <alignment horizontal="center" vertical="center" wrapText="1"/>
    </xf>
    <xf numFmtId="215" fontId="9" fillId="6" borderId="82" xfId="9" applyNumberFormat="1" applyFill="1" applyBorder="1" applyAlignment="1">
      <alignment horizontal="center" vertical="center" wrapText="1"/>
    </xf>
    <xf numFmtId="215" fontId="9" fillId="6" borderId="78" xfId="9" applyNumberFormat="1" applyFill="1" applyBorder="1" applyAlignment="1">
      <alignment horizontal="center" vertical="center" wrapText="1"/>
    </xf>
    <xf numFmtId="215" fontId="9" fillId="6" borderId="46" xfId="9" applyNumberFormat="1" applyFill="1" applyBorder="1" applyAlignment="1">
      <alignment horizontal="center" vertical="center" wrapText="1"/>
    </xf>
    <xf numFmtId="215" fontId="9" fillId="6" borderId="91" xfId="9" applyNumberFormat="1" applyFill="1" applyBorder="1" applyAlignment="1">
      <alignment horizontal="center" vertical="center" wrapText="1"/>
    </xf>
    <xf numFmtId="0" fontId="16" fillId="11" borderId="225" xfId="9" applyFont="1" applyFill="1" applyBorder="1" applyAlignment="1">
      <alignment horizontal="center" vertical="center"/>
    </xf>
    <xf numFmtId="0" fontId="16" fillId="11" borderId="24" xfId="9" applyFont="1" applyFill="1" applyBorder="1" applyAlignment="1">
      <alignment horizontal="center" vertical="center"/>
    </xf>
    <xf numFmtId="0" fontId="16" fillId="11" borderId="24" xfId="9" applyFont="1" applyFill="1" applyBorder="1" applyAlignment="1">
      <alignment horizontal="center" vertical="center" wrapText="1"/>
    </xf>
    <xf numFmtId="0" fontId="15" fillId="11" borderId="24" xfId="9" applyFont="1" applyFill="1" applyBorder="1" applyAlignment="1">
      <alignment horizontal="center" vertical="center"/>
    </xf>
    <xf numFmtId="0" fontId="15" fillId="11" borderId="226" xfId="9" applyFont="1" applyFill="1" applyBorder="1" applyAlignment="1">
      <alignment horizontal="center" vertical="center"/>
    </xf>
    <xf numFmtId="177" fontId="9" fillId="11" borderId="250" xfId="9" applyNumberFormat="1" applyFill="1" applyBorder="1">
      <alignment vertical="center"/>
    </xf>
    <xf numFmtId="177" fontId="9" fillId="11" borderId="169" xfId="9" applyNumberFormat="1" applyFill="1" applyBorder="1">
      <alignment vertical="center"/>
    </xf>
    <xf numFmtId="177" fontId="9" fillId="11" borderId="14" xfId="9" applyNumberFormat="1" applyFill="1" applyBorder="1">
      <alignment vertical="center"/>
    </xf>
    <xf numFmtId="180" fontId="9" fillId="6" borderId="169" xfId="9" applyNumberFormat="1" applyFill="1" applyBorder="1" applyAlignment="1">
      <alignment horizontal="center" vertical="center"/>
    </xf>
    <xf numFmtId="177" fontId="9" fillId="11" borderId="195" xfId="9" applyNumberFormat="1" applyFill="1" applyBorder="1">
      <alignment vertical="center"/>
    </xf>
    <xf numFmtId="180" fontId="9" fillId="6" borderId="171" xfId="9" applyNumberFormat="1" applyFill="1" applyBorder="1" applyAlignment="1">
      <alignment horizontal="center" vertical="center"/>
    </xf>
    <xf numFmtId="177" fontId="9" fillId="11" borderId="254" xfId="9" applyNumberFormat="1" applyFill="1" applyBorder="1">
      <alignment vertical="center"/>
    </xf>
    <xf numFmtId="177" fontId="9" fillId="11" borderId="255" xfId="9" applyNumberFormat="1" applyFill="1" applyBorder="1">
      <alignment vertical="center"/>
    </xf>
    <xf numFmtId="180" fontId="9" fillId="6" borderId="255" xfId="9" applyNumberFormat="1" applyFill="1" applyBorder="1" applyAlignment="1">
      <alignment horizontal="center" vertical="center"/>
    </xf>
    <xf numFmtId="177" fontId="9" fillId="11" borderId="55" xfId="9" applyNumberFormat="1" applyFill="1" applyBorder="1">
      <alignment vertical="center"/>
    </xf>
    <xf numFmtId="177" fontId="9" fillId="11" borderId="92" xfId="9" applyNumberFormat="1" applyFill="1" applyBorder="1">
      <alignment vertical="center"/>
    </xf>
    <xf numFmtId="177" fontId="9" fillId="11" borderId="257" xfId="9" applyNumberFormat="1" applyFill="1" applyBorder="1">
      <alignment vertical="center"/>
    </xf>
    <xf numFmtId="177" fontId="9" fillId="11" borderId="258" xfId="9" applyNumberFormat="1" applyFill="1" applyBorder="1">
      <alignment vertical="center"/>
    </xf>
    <xf numFmtId="177" fontId="9" fillId="11" borderId="208" xfId="9" applyNumberFormat="1" applyFill="1" applyBorder="1">
      <alignment vertical="center"/>
    </xf>
    <xf numFmtId="180" fontId="9" fillId="6" borderId="178" xfId="9" applyNumberFormat="1" applyFill="1" applyBorder="1" applyAlignment="1">
      <alignment horizontal="center" vertical="center"/>
    </xf>
    <xf numFmtId="180" fontId="9" fillId="6" borderId="208" xfId="9" applyNumberFormat="1" applyFill="1" applyBorder="1" applyAlignment="1">
      <alignment horizontal="center" vertical="center"/>
    </xf>
    <xf numFmtId="0" fontId="15" fillId="0" borderId="265" xfId="9" applyFont="1" applyFill="1" applyBorder="1" applyAlignment="1">
      <alignment horizontal="center" vertical="center"/>
    </xf>
    <xf numFmtId="0" fontId="15" fillId="0" borderId="266" xfId="9" applyFont="1" applyFill="1" applyBorder="1" applyAlignment="1">
      <alignment horizontal="center" vertical="center"/>
    </xf>
    <xf numFmtId="0" fontId="15" fillId="0" borderId="267" xfId="9" applyFont="1" applyFill="1" applyBorder="1" applyAlignment="1">
      <alignment horizontal="center" vertical="center"/>
    </xf>
    <xf numFmtId="0" fontId="9" fillId="0" borderId="265" xfId="9" applyFill="1" applyBorder="1" applyAlignment="1" applyProtection="1">
      <alignment horizontal="right" vertical="center" shrinkToFit="1"/>
      <protection locked="0"/>
    </xf>
    <xf numFmtId="0" fontId="9" fillId="0" borderId="266" xfId="9" applyFill="1" applyBorder="1" applyAlignment="1" applyProtection="1">
      <alignment horizontal="right" vertical="center" shrinkToFit="1"/>
      <protection locked="0"/>
    </xf>
    <xf numFmtId="196" fontId="9" fillId="0" borderId="266" xfId="9" applyNumberFormat="1" applyFill="1" applyBorder="1" applyAlignment="1" applyProtection="1">
      <alignment horizontal="left" vertical="center" shrinkToFit="1"/>
      <protection locked="0"/>
    </xf>
    <xf numFmtId="196" fontId="9" fillId="0" borderId="267" xfId="9" applyNumberFormat="1" applyFill="1" applyBorder="1" applyAlignment="1" applyProtection="1">
      <alignment horizontal="left" vertical="center" shrinkToFit="1"/>
      <protection locked="0"/>
    </xf>
    <xf numFmtId="0" fontId="15" fillId="0" borderId="11" xfId="9" applyFont="1" applyFill="1" applyBorder="1" applyAlignment="1">
      <alignment horizontal="left" vertical="top" wrapText="1"/>
    </xf>
    <xf numFmtId="0" fontId="9" fillId="0" borderId="0" xfId="9" applyFill="1" applyAlignment="1" applyProtection="1">
      <alignment horizontal="left" vertical="top" wrapText="1"/>
      <protection locked="0"/>
    </xf>
    <xf numFmtId="0" fontId="2" fillId="0" borderId="0" xfId="0" applyFont="1" applyAlignment="1">
      <alignment horizontal="right" vertical="top"/>
    </xf>
    <xf numFmtId="0" fontId="15" fillId="0" borderId="2" xfId="9" applyFont="1" applyFill="1" applyBorder="1" applyAlignment="1">
      <alignment horizontal="left" vertical="center"/>
    </xf>
    <xf numFmtId="0" fontId="9" fillId="0" borderId="1" xfId="9" quotePrefix="1" applyFill="1" applyBorder="1" applyAlignment="1">
      <alignment horizontal="right" vertical="top"/>
    </xf>
    <xf numFmtId="0" fontId="9" fillId="0" borderId="0" xfId="9" applyFill="1" applyAlignment="1">
      <alignment horizontal="right" vertical="top"/>
    </xf>
    <xf numFmtId="0" fontId="9" fillId="0" borderId="0" xfId="9" quotePrefix="1" applyFill="1" applyAlignment="1">
      <alignment horizontal="right" vertical="top"/>
    </xf>
    <xf numFmtId="0" fontId="9" fillId="0" borderId="11" xfId="9" applyFill="1" applyBorder="1" applyAlignment="1" applyProtection="1">
      <alignment horizontal="left" vertical="center" wrapText="1"/>
      <protection locked="0"/>
    </xf>
    <xf numFmtId="181" fontId="9" fillId="0" borderId="166" xfId="9" applyNumberFormat="1" applyFill="1" applyBorder="1" applyAlignment="1" applyProtection="1">
      <alignment horizontal="center" vertical="center"/>
      <protection locked="0"/>
    </xf>
    <xf numFmtId="181" fontId="9" fillId="0" borderId="51" xfId="9" applyNumberFormat="1" applyFill="1" applyBorder="1" applyAlignment="1" applyProtection="1">
      <alignment horizontal="center" vertical="center"/>
      <protection locked="0"/>
    </xf>
    <xf numFmtId="181" fontId="9" fillId="0" borderId="47" xfId="9" applyNumberFormat="1" applyFill="1" applyBorder="1" applyAlignment="1" applyProtection="1">
      <alignment horizontal="center" vertical="center"/>
      <protection locked="0"/>
    </xf>
    <xf numFmtId="0" fontId="9" fillId="0" borderId="57" xfId="9" applyFill="1" applyBorder="1" applyAlignment="1" applyProtection="1">
      <alignment vertical="center" shrinkToFit="1"/>
      <protection locked="0"/>
    </xf>
    <xf numFmtId="0" fontId="9" fillId="0" borderId="44" xfId="9" applyFill="1" applyBorder="1" applyAlignment="1" applyProtection="1">
      <alignment vertical="center" shrinkToFit="1"/>
      <protection locked="0"/>
    </xf>
    <xf numFmtId="0" fontId="9" fillId="0" borderId="93" xfId="9" applyFill="1" applyBorder="1" applyAlignment="1" applyProtection="1">
      <alignment vertical="center" shrinkToFit="1"/>
      <protection locked="0"/>
    </xf>
    <xf numFmtId="181" fontId="9" fillId="0" borderId="62" xfId="9" applyNumberFormat="1" applyFill="1" applyBorder="1" applyAlignment="1" applyProtection="1">
      <alignment horizontal="center" vertical="center"/>
      <protection locked="0"/>
    </xf>
    <xf numFmtId="181" fontId="9" fillId="0" borderId="44" xfId="9" applyNumberFormat="1" applyFill="1" applyBorder="1" applyAlignment="1" applyProtection="1">
      <alignment horizontal="center" vertical="center"/>
      <protection locked="0"/>
    </xf>
    <xf numFmtId="181" fontId="9" fillId="0" borderId="93" xfId="9" applyNumberFormat="1" applyFill="1" applyBorder="1" applyAlignment="1" applyProtection="1">
      <alignment horizontal="center" vertical="center"/>
      <protection locked="0"/>
    </xf>
    <xf numFmtId="181" fontId="9" fillId="0" borderId="54" xfId="9" applyNumberFormat="1" applyFill="1" applyBorder="1" applyAlignment="1" applyProtection="1">
      <alignment horizontal="center" vertical="center"/>
      <protection locked="0"/>
    </xf>
    <xf numFmtId="0" fontId="9" fillId="0" borderId="54" xfId="9" applyFill="1" applyBorder="1" applyAlignment="1" applyProtection="1">
      <alignment vertical="center" shrinkToFit="1"/>
      <protection locked="0"/>
    </xf>
    <xf numFmtId="0" fontId="9" fillId="0" borderId="51" xfId="9" applyFill="1" applyBorder="1" applyAlignment="1" applyProtection="1">
      <alignment vertical="center" shrinkToFit="1"/>
      <protection locked="0"/>
    </xf>
    <xf numFmtId="0" fontId="9" fillId="0" borderId="55" xfId="9" applyFill="1" applyBorder="1" applyAlignment="1" applyProtection="1">
      <alignment vertical="center" shrinkToFit="1"/>
      <protection locked="0"/>
    </xf>
    <xf numFmtId="0" fontId="9" fillId="0" borderId="45" xfId="9" applyFill="1" applyBorder="1" applyAlignment="1" applyProtection="1">
      <alignment vertical="center" shrinkToFit="1"/>
      <protection locked="0"/>
    </xf>
    <xf numFmtId="181" fontId="9" fillId="0" borderId="55" xfId="9" applyNumberFormat="1" applyFill="1" applyBorder="1" applyAlignment="1" applyProtection="1">
      <alignment horizontal="center" vertical="center"/>
      <protection locked="0"/>
    </xf>
    <xf numFmtId="181" fontId="9" fillId="0" borderId="45" xfId="9" applyNumberFormat="1" applyFill="1" applyBorder="1" applyAlignment="1" applyProtection="1">
      <alignment horizontal="center" vertical="center"/>
      <protection locked="0"/>
    </xf>
    <xf numFmtId="181" fontId="9" fillId="0" borderId="92" xfId="9" applyNumberFormat="1" applyFill="1" applyBorder="1" applyAlignment="1" applyProtection="1">
      <alignment horizontal="center" vertical="center"/>
      <protection locked="0"/>
    </xf>
    <xf numFmtId="0" fontId="9" fillId="0" borderId="0" xfId="9" applyFill="1" applyAlignment="1">
      <alignment horizontal="left"/>
    </xf>
    <xf numFmtId="0" fontId="9" fillId="0" borderId="0" xfId="9" applyFill="1" applyAlignment="1" applyProtection="1">
      <alignment horizontal="center" shrinkToFit="1"/>
      <protection locked="0"/>
    </xf>
    <xf numFmtId="181" fontId="9" fillId="0" borderId="57" xfId="9" applyNumberFormat="1" applyFill="1" applyBorder="1" applyAlignment="1" applyProtection="1">
      <alignment horizontal="center" vertical="center"/>
      <protection locked="0"/>
    </xf>
    <xf numFmtId="3" fontId="9" fillId="0" borderId="0" xfId="9" applyNumberFormat="1" applyFill="1" applyAlignment="1" applyProtection="1">
      <alignment horizontal="center"/>
      <protection locked="0"/>
    </xf>
    <xf numFmtId="0" fontId="3" fillId="0" borderId="114" xfId="9" applyFont="1" applyFill="1" applyBorder="1" applyAlignment="1">
      <alignment horizontal="center" vertical="center"/>
    </xf>
    <xf numFmtId="0" fontId="3" fillId="0" borderId="168" xfId="9" applyFont="1" applyFill="1" applyBorder="1" applyAlignment="1">
      <alignment horizontal="center" vertical="center"/>
    </xf>
    <xf numFmtId="0" fontId="9" fillId="0" borderId="16" xfId="9" quotePrefix="1" applyFill="1" applyBorder="1" applyAlignment="1">
      <alignment horizontal="right" vertical="top"/>
    </xf>
    <xf numFmtId="0" fontId="9" fillId="0" borderId="12" xfId="9" applyFill="1" applyBorder="1" applyAlignment="1">
      <alignment horizontal="right" vertical="top"/>
    </xf>
    <xf numFmtId="0" fontId="9" fillId="0" borderId="12" xfId="9" applyFill="1" applyBorder="1" applyAlignment="1">
      <alignment horizontal="left" vertical="top" wrapText="1"/>
    </xf>
    <xf numFmtId="0" fontId="36" fillId="0" borderId="0" xfId="9" applyFont="1" applyFill="1" applyAlignment="1">
      <alignment horizontal="left" vertical="center" wrapText="1"/>
    </xf>
    <xf numFmtId="0" fontId="15" fillId="0" borderId="12" xfId="9" applyFont="1" applyFill="1" applyBorder="1" applyAlignment="1">
      <alignment horizontal="left" vertical="top" wrapText="1"/>
    </xf>
    <xf numFmtId="0" fontId="9" fillId="0" borderId="268" xfId="9" applyFill="1" applyBorder="1" applyAlignment="1">
      <alignment horizontal="center" vertical="center"/>
    </xf>
    <xf numFmtId="0" fontId="9" fillId="0" borderId="24" xfId="9" applyFill="1" applyBorder="1" applyAlignment="1">
      <alignment horizontal="center" vertical="center"/>
    </xf>
    <xf numFmtId="0" fontId="9" fillId="0" borderId="92" xfId="9" applyFill="1" applyBorder="1" applyAlignment="1" applyProtection="1">
      <alignment vertical="center" shrinkToFit="1"/>
      <protection locked="0"/>
    </xf>
    <xf numFmtId="181" fontId="9" fillId="0" borderId="167" xfId="9" applyNumberFormat="1" applyFill="1" applyBorder="1" applyAlignment="1" applyProtection="1">
      <alignment horizontal="center" vertical="center"/>
      <protection locked="0"/>
    </xf>
    <xf numFmtId="0" fontId="9" fillId="0" borderId="24" xfId="9" applyFill="1" applyBorder="1" applyAlignment="1" applyProtection="1">
      <alignment horizontal="center" vertical="center" wrapText="1"/>
      <protection locked="0"/>
    </xf>
    <xf numFmtId="0" fontId="16" fillId="0" borderId="24" xfId="9" applyFont="1" applyFill="1" applyBorder="1" applyAlignment="1">
      <alignment horizontal="center" vertical="center" wrapText="1" shrinkToFit="1"/>
    </xf>
    <xf numFmtId="0" fontId="16" fillId="0" borderId="24" xfId="9" applyFont="1" applyFill="1" applyBorder="1" applyAlignment="1">
      <alignment horizontal="center" vertical="center"/>
    </xf>
    <xf numFmtId="0" fontId="9" fillId="0" borderId="47" xfId="9" applyFill="1" applyBorder="1" applyAlignment="1" applyProtection="1">
      <alignment vertical="center" shrinkToFit="1"/>
      <protection locked="0"/>
    </xf>
    <xf numFmtId="0" fontId="9" fillId="0" borderId="1" xfId="0" quotePrefix="1" applyFont="1" applyBorder="1" applyAlignment="1">
      <alignment horizontal="right" vertical="center"/>
    </xf>
    <xf numFmtId="0" fontId="9" fillId="0" borderId="0" xfId="0" applyFont="1" applyAlignment="1">
      <alignment horizontal="right" vertical="center"/>
    </xf>
    <xf numFmtId="0" fontId="12" fillId="0" borderId="0" xfId="9" applyFont="1" applyFill="1" applyAlignment="1">
      <alignment horizontal="center" vertical="top" wrapText="1"/>
    </xf>
    <xf numFmtId="0" fontId="9" fillId="0" borderId="1" xfId="0" quotePrefix="1" applyFont="1" applyBorder="1" applyAlignment="1">
      <alignment horizontal="right" vertical="top"/>
    </xf>
    <xf numFmtId="0" fontId="9" fillId="0" borderId="0" xfId="0" applyFont="1" applyAlignment="1">
      <alignment horizontal="right" vertical="top"/>
    </xf>
    <xf numFmtId="0" fontId="9" fillId="0" borderId="11" xfId="9" applyFill="1" applyBorder="1" applyAlignment="1" applyProtection="1">
      <alignment horizontal="left" vertical="center"/>
      <protection locked="0"/>
    </xf>
    <xf numFmtId="181" fontId="9" fillId="0" borderId="11" xfId="9" applyNumberFormat="1" applyFill="1" applyBorder="1" applyAlignment="1" applyProtection="1">
      <alignment horizontal="center" vertical="center" shrinkToFit="1"/>
      <protection locked="0"/>
    </xf>
    <xf numFmtId="0" fontId="12" fillId="0" borderId="0" xfId="9" applyFont="1" applyFill="1" applyAlignment="1">
      <alignment horizontal="center" vertical="center"/>
    </xf>
    <xf numFmtId="0" fontId="12" fillId="0" borderId="11" xfId="0" applyFont="1" applyBorder="1" applyAlignment="1" applyProtection="1">
      <alignment horizontal="center" vertical="center"/>
      <protection locked="0"/>
    </xf>
    <xf numFmtId="0" fontId="15" fillId="0" borderId="0" xfId="9" applyFont="1" applyFill="1" applyAlignment="1">
      <alignment horizontal="left" vertical="center" wrapText="1"/>
    </xf>
    <xf numFmtId="0" fontId="2" fillId="0" borderId="0" xfId="0" applyFont="1" applyAlignment="1">
      <alignment horizontal="left" vertical="center" wrapText="1"/>
    </xf>
    <xf numFmtId="0" fontId="21" fillId="0" borderId="0" xfId="9" applyFont="1" applyFill="1" applyAlignment="1">
      <alignment horizontal="left" vertical="center"/>
    </xf>
    <xf numFmtId="0" fontId="9" fillId="0" borderId="0" xfId="9" applyFill="1" applyAlignment="1">
      <alignment horizontal="right" vertical="center" shrinkToFit="1"/>
    </xf>
    <xf numFmtId="0" fontId="26" fillId="0" borderId="24" xfId="9" applyFont="1" applyFill="1" applyBorder="1" applyAlignment="1">
      <alignment horizontal="distributed" vertical="center" shrinkToFit="1"/>
    </xf>
    <xf numFmtId="0" fontId="26" fillId="0" borderId="152" xfId="9" applyFont="1" applyFill="1" applyBorder="1" applyAlignment="1">
      <alignment horizontal="distributed" vertical="center" shrinkToFit="1"/>
    </xf>
    <xf numFmtId="0" fontId="26" fillId="0" borderId="172" xfId="9" applyFont="1" applyFill="1" applyBorder="1" applyAlignment="1">
      <alignment horizontal="distributed" vertical="center" shrinkToFit="1"/>
    </xf>
    <xf numFmtId="0" fontId="26" fillId="0" borderId="31" xfId="9" applyFont="1" applyFill="1" applyBorder="1" applyAlignment="1">
      <alignment horizontal="distributed" vertical="center" shrinkToFit="1"/>
    </xf>
    <xf numFmtId="0" fontId="26" fillId="0" borderId="186" xfId="9" applyFont="1" applyFill="1" applyBorder="1" applyAlignment="1">
      <alignment horizontal="distributed" vertical="center" shrinkToFit="1"/>
    </xf>
    <xf numFmtId="0" fontId="26" fillId="0" borderId="32" xfId="9" applyFont="1" applyFill="1" applyBorder="1" applyAlignment="1">
      <alignment horizontal="distributed" vertical="center" shrinkToFit="1"/>
    </xf>
    <xf numFmtId="0" fontId="26" fillId="0" borderId="32" xfId="9" applyFont="1" applyFill="1" applyBorder="1" applyAlignment="1">
      <alignment horizontal="center" vertical="center"/>
    </xf>
    <xf numFmtId="0" fontId="26" fillId="0" borderId="31" xfId="9" applyFont="1" applyFill="1" applyBorder="1" applyAlignment="1">
      <alignment horizontal="center" vertical="center"/>
    </xf>
    <xf numFmtId="0" fontId="26" fillId="0" borderId="186" xfId="9" applyFont="1" applyFill="1" applyBorder="1" applyAlignment="1">
      <alignment horizontal="center" vertical="center"/>
    </xf>
    <xf numFmtId="0" fontId="26" fillId="0" borderId="172" xfId="9" applyFont="1" applyFill="1" applyBorder="1" applyAlignment="1">
      <alignment horizontal="center" vertical="center"/>
    </xf>
    <xf numFmtId="0" fontId="26" fillId="0" borderId="30" xfId="9" applyFont="1" applyFill="1" applyBorder="1" applyAlignment="1">
      <alignment horizontal="center" vertical="center"/>
    </xf>
    <xf numFmtId="0" fontId="26" fillId="0" borderId="18" xfId="9" applyFont="1" applyFill="1" applyBorder="1" applyAlignment="1">
      <alignment horizontal="distributed" vertical="center" shrinkToFit="1"/>
    </xf>
    <xf numFmtId="0" fontId="26" fillId="0" borderId="12" xfId="9" applyFont="1" applyFill="1" applyBorder="1" applyAlignment="1">
      <alignment horizontal="distributed" vertical="center" shrinkToFit="1"/>
    </xf>
    <xf numFmtId="0" fontId="26" fillId="0" borderId="130" xfId="9" applyFont="1" applyFill="1" applyBorder="1" applyAlignment="1">
      <alignment horizontal="distributed" vertical="center" shrinkToFit="1"/>
    </xf>
    <xf numFmtId="0" fontId="3" fillId="0" borderId="112" xfId="9" applyFont="1" applyFill="1" applyBorder="1" applyAlignment="1">
      <alignment horizontal="center" vertical="center"/>
    </xf>
    <xf numFmtId="0" fontId="3" fillId="0" borderId="113" xfId="9" applyFont="1" applyFill="1" applyBorder="1" applyAlignment="1">
      <alignment horizontal="center" vertical="center"/>
    </xf>
    <xf numFmtId="0" fontId="26" fillId="0" borderId="31" xfId="9" applyFont="1" applyFill="1" applyBorder="1" applyAlignment="1" applyProtection="1">
      <alignment horizontal="left" vertical="center" shrinkToFit="1"/>
      <protection locked="0"/>
    </xf>
    <xf numFmtId="0" fontId="36" fillId="0" borderId="0" xfId="9" applyFont="1" applyFill="1" applyAlignment="1">
      <alignment horizontal="left" vertical="top" wrapText="1"/>
    </xf>
    <xf numFmtId="0" fontId="15" fillId="0" borderId="0" xfId="9" applyFont="1" applyFill="1" applyAlignment="1">
      <alignment horizontal="left" vertical="top"/>
    </xf>
    <xf numFmtId="0" fontId="89" fillId="8" borderId="32" xfId="0" applyFont="1" applyFill="1" applyBorder="1" applyAlignment="1">
      <alignment horizontal="center" vertical="center"/>
    </xf>
    <xf numFmtId="0" fontId="89" fillId="8" borderId="31" xfId="0" applyFont="1" applyFill="1" applyBorder="1" applyAlignment="1">
      <alignment horizontal="center" vertical="center"/>
    </xf>
    <xf numFmtId="0" fontId="89" fillId="8" borderId="30" xfId="0" applyFont="1" applyFill="1" applyBorder="1" applyAlignment="1">
      <alignment horizontal="center" vertical="center"/>
    </xf>
    <xf numFmtId="0" fontId="9" fillId="2" borderId="0" xfId="9" applyFill="1" applyAlignment="1">
      <alignment horizontal="left" vertical="top" wrapText="1"/>
    </xf>
    <xf numFmtId="0" fontId="9" fillId="2" borderId="3" xfId="9" applyFill="1" applyBorder="1" applyAlignment="1">
      <alignment horizontal="left" vertical="top" wrapText="1"/>
    </xf>
    <xf numFmtId="3" fontId="9" fillId="2" borderId="0" xfId="9" applyNumberFormat="1" applyFill="1" applyAlignment="1">
      <alignment horizontal="right" vertical="center"/>
    </xf>
    <xf numFmtId="0" fontId="9" fillId="2" borderId="0" xfId="9" applyFill="1" applyAlignment="1">
      <alignment horizontal="right" vertical="center"/>
    </xf>
    <xf numFmtId="0" fontId="22" fillId="2" borderId="45" xfId="9" applyFont="1" applyFill="1" applyBorder="1" applyAlignment="1" applyProtection="1">
      <alignment horizontal="center" vertical="center" shrinkToFit="1"/>
      <protection locked="0"/>
    </xf>
    <xf numFmtId="201" fontId="22" fillId="2" borderId="45" xfId="9" applyNumberFormat="1" applyFont="1" applyFill="1" applyBorder="1" applyAlignment="1" applyProtection="1">
      <alignment horizontal="center" vertical="center"/>
      <protection locked="0"/>
    </xf>
    <xf numFmtId="201" fontId="22" fillId="2" borderId="92" xfId="9" applyNumberFormat="1" applyFont="1" applyFill="1" applyBorder="1" applyAlignment="1" applyProtection="1">
      <alignment horizontal="center" vertical="center"/>
      <protection locked="0"/>
    </xf>
    <xf numFmtId="201" fontId="22" fillId="2" borderId="55" xfId="9" applyNumberFormat="1" applyFont="1" applyFill="1" applyBorder="1" applyAlignment="1" applyProtection="1">
      <alignment horizontal="center" vertical="center"/>
      <protection locked="0"/>
    </xf>
    <xf numFmtId="201" fontId="22" fillId="6" borderId="55" xfId="9" applyNumberFormat="1" applyFont="1" applyFill="1" applyBorder="1" applyAlignment="1">
      <alignment horizontal="center" vertical="center"/>
    </xf>
    <xf numFmtId="201" fontId="22" fillId="6" borderId="45" xfId="9" applyNumberFormat="1" applyFont="1" applyFill="1" applyBorder="1" applyAlignment="1">
      <alignment horizontal="center" vertical="center"/>
    </xf>
    <xf numFmtId="201" fontId="22" fillId="6" borderId="92" xfId="9" applyNumberFormat="1" applyFont="1" applyFill="1" applyBorder="1" applyAlignment="1">
      <alignment horizontal="center" vertical="center"/>
    </xf>
    <xf numFmtId="0" fontId="22" fillId="2" borderId="44" xfId="9" applyFont="1" applyFill="1" applyBorder="1" applyAlignment="1" applyProtection="1">
      <alignment horizontal="center" vertical="center" shrinkToFit="1"/>
      <protection locked="0"/>
    </xf>
    <xf numFmtId="201" fontId="22" fillId="2" borderId="57" xfId="9" applyNumberFormat="1" applyFont="1" applyFill="1" applyBorder="1" applyAlignment="1" applyProtection="1">
      <alignment horizontal="center" vertical="center"/>
      <protection locked="0"/>
    </xf>
    <xf numFmtId="201" fontId="22" fillId="2" borderId="44" xfId="9" applyNumberFormat="1" applyFont="1" applyFill="1" applyBorder="1" applyAlignment="1" applyProtection="1">
      <alignment horizontal="center" vertical="center"/>
      <protection locked="0"/>
    </xf>
    <xf numFmtId="201" fontId="22" fillId="2" borderId="93" xfId="9" applyNumberFormat="1" applyFont="1" applyFill="1" applyBorder="1" applyAlignment="1" applyProtection="1">
      <alignment horizontal="center" vertical="center"/>
      <protection locked="0"/>
    </xf>
    <xf numFmtId="201" fontId="22" fillId="6" borderId="57" xfId="9" applyNumberFormat="1" applyFont="1" applyFill="1" applyBorder="1" applyAlignment="1">
      <alignment horizontal="center" vertical="center"/>
    </xf>
    <xf numFmtId="201" fontId="22" fillId="6" borderId="44" xfId="9" applyNumberFormat="1" applyFont="1" applyFill="1" applyBorder="1" applyAlignment="1">
      <alignment horizontal="center" vertical="center"/>
    </xf>
    <xf numFmtId="201" fontId="22" fillId="6" borderId="93" xfId="9" applyNumberFormat="1" applyFont="1" applyFill="1" applyBorder="1" applyAlignment="1">
      <alignment horizontal="center" vertical="center"/>
    </xf>
    <xf numFmtId="0" fontId="22" fillId="6" borderId="45" xfId="9" applyFont="1" applyFill="1" applyBorder="1" applyAlignment="1">
      <alignment horizontal="center" vertical="center"/>
    </xf>
    <xf numFmtId="0" fontId="22" fillId="6" borderId="92" xfId="9" applyFont="1" applyFill="1" applyBorder="1" applyAlignment="1">
      <alignment horizontal="center" vertical="center"/>
    </xf>
    <xf numFmtId="0" fontId="22" fillId="10" borderId="51" xfId="9" applyFont="1" applyFill="1" applyBorder="1" applyAlignment="1">
      <alignment horizontal="center" vertical="center" shrinkToFit="1"/>
    </xf>
    <xf numFmtId="201" fontId="22" fillId="10" borderId="54" xfId="9" applyNumberFormat="1" applyFont="1" applyFill="1" applyBorder="1" applyAlignment="1">
      <alignment horizontal="center" vertical="center"/>
    </xf>
    <xf numFmtId="201" fontId="22" fillId="10" borderId="51" xfId="9" applyNumberFormat="1" applyFont="1" applyFill="1" applyBorder="1" applyAlignment="1">
      <alignment horizontal="center" vertical="center"/>
    </xf>
    <xf numFmtId="201" fontId="22" fillId="10" borderId="47" xfId="9" applyNumberFormat="1" applyFont="1" applyFill="1" applyBorder="1" applyAlignment="1">
      <alignment horizontal="center" vertical="center"/>
    </xf>
    <xf numFmtId="201" fontId="22" fillId="10" borderId="54" xfId="9" applyNumberFormat="1" applyFont="1" applyFill="1" applyBorder="1" applyAlignment="1">
      <alignment horizontal="center" vertical="center" shrinkToFit="1"/>
    </xf>
    <xf numFmtId="201" fontId="22" fillId="10" borderId="51" xfId="9" applyNumberFormat="1" applyFont="1" applyFill="1" applyBorder="1" applyAlignment="1">
      <alignment horizontal="center" vertical="center" shrinkToFit="1"/>
    </xf>
    <xf numFmtId="201" fontId="22" fillId="10" borderId="47" xfId="9" applyNumberFormat="1" applyFont="1" applyFill="1" applyBorder="1" applyAlignment="1">
      <alignment horizontal="center" vertical="center" shrinkToFit="1"/>
    </xf>
    <xf numFmtId="0" fontId="9" fillId="2" borderId="0" xfId="9" applyFill="1" applyAlignment="1">
      <alignment horizontal="left" vertical="center" wrapText="1"/>
    </xf>
    <xf numFmtId="20" fontId="19" fillId="8" borderId="14" xfId="0" applyNumberFormat="1" applyFont="1" applyFill="1" applyBorder="1" applyAlignment="1">
      <alignment horizontal="center" vertical="center"/>
    </xf>
    <xf numFmtId="0" fontId="19" fillId="8" borderId="14" xfId="0" applyFont="1" applyFill="1" applyBorder="1" applyAlignment="1">
      <alignment horizontal="center" vertical="center"/>
    </xf>
    <xf numFmtId="0" fontId="9" fillId="2" borderId="32" xfId="9" applyFill="1" applyBorder="1" applyAlignment="1">
      <alignment horizontal="center" vertical="center"/>
    </xf>
    <xf numFmtId="0" fontId="9" fillId="2" borderId="31" xfId="9" applyFill="1" applyBorder="1" applyAlignment="1">
      <alignment horizontal="center" vertical="center"/>
    </xf>
    <xf numFmtId="0" fontId="9" fillId="2" borderId="30" xfId="9" applyFill="1" applyBorder="1" applyAlignment="1">
      <alignment horizontal="center" vertical="center"/>
    </xf>
    <xf numFmtId="0" fontId="9" fillId="2" borderId="213" xfId="9" applyFill="1" applyBorder="1" applyAlignment="1" applyProtection="1">
      <alignment horizontal="left" vertical="center" shrinkToFit="1"/>
      <protection locked="0"/>
    </xf>
    <xf numFmtId="0" fontId="9" fillId="2" borderId="45" xfId="9" applyFill="1" applyBorder="1" applyAlignment="1" applyProtection="1">
      <alignment horizontal="left" vertical="center" shrinkToFit="1"/>
      <protection locked="0"/>
    </xf>
    <xf numFmtId="0" fontId="9" fillId="2" borderId="92" xfId="9" applyFill="1" applyBorder="1" applyAlignment="1" applyProtection="1">
      <alignment horizontal="left" vertical="center" shrinkToFit="1"/>
      <protection locked="0"/>
    </xf>
    <xf numFmtId="0" fontId="9" fillId="2" borderId="55" xfId="9" applyFill="1" applyBorder="1" applyAlignment="1" applyProtection="1">
      <alignment horizontal="center" vertical="center" shrinkToFit="1"/>
      <protection locked="0"/>
    </xf>
    <xf numFmtId="0" fontId="9" fillId="2" borderId="45" xfId="9" applyFill="1" applyBorder="1" applyAlignment="1" applyProtection="1">
      <alignment horizontal="center" vertical="center" shrinkToFit="1"/>
      <protection locked="0"/>
    </xf>
    <xf numFmtId="0" fontId="9" fillId="2" borderId="92" xfId="9" applyFill="1" applyBorder="1" applyAlignment="1" applyProtection="1">
      <alignment horizontal="center" vertical="center" shrinkToFit="1"/>
      <protection locked="0"/>
    </xf>
    <xf numFmtId="0" fontId="9" fillId="2" borderId="56" xfId="9" applyFill="1" applyBorder="1" applyAlignment="1" applyProtection="1">
      <alignment horizontal="center" vertical="center" shrinkToFit="1"/>
      <protection locked="0"/>
    </xf>
    <xf numFmtId="0" fontId="19" fillId="0" borderId="24" xfId="6" applyFont="1" applyBorder="1" applyAlignment="1">
      <alignment horizontal="center" vertical="center" shrinkToFit="1"/>
    </xf>
    <xf numFmtId="0" fontId="19" fillId="0" borderId="32" xfId="6" applyFont="1" applyBorder="1" applyAlignment="1">
      <alignment horizontal="center" vertical="center" shrinkToFit="1"/>
    </xf>
    <xf numFmtId="0" fontId="9" fillId="2" borderId="214" xfId="9" applyFill="1" applyBorder="1" applyAlignment="1" applyProtection="1">
      <alignment horizontal="left" vertical="center" shrinkToFit="1"/>
      <protection locked="0"/>
    </xf>
    <xf numFmtId="0" fontId="9" fillId="2" borderId="59" xfId="9" applyFill="1" applyBorder="1" applyAlignment="1" applyProtection="1">
      <alignment horizontal="left" vertical="center" shrinkToFit="1"/>
      <protection locked="0"/>
    </xf>
    <xf numFmtId="0" fontId="9" fillId="2" borderId="178" xfId="9" applyFill="1" applyBorder="1" applyAlignment="1" applyProtection="1">
      <alignment horizontal="left" vertical="center" shrinkToFit="1"/>
      <protection locked="0"/>
    </xf>
    <xf numFmtId="0" fontId="9" fillId="2" borderId="58" xfId="9" applyFill="1" applyBorder="1" applyAlignment="1" applyProtection="1">
      <alignment horizontal="center" vertical="center" shrinkToFit="1"/>
      <protection locked="0"/>
    </xf>
    <xf numFmtId="0" fontId="9" fillId="2" borderId="59" xfId="9" applyFill="1" applyBorder="1" applyAlignment="1" applyProtection="1">
      <alignment horizontal="center" vertical="center" shrinkToFit="1"/>
      <protection locked="0"/>
    </xf>
    <xf numFmtId="0" fontId="9" fillId="2" borderId="178" xfId="9" applyFill="1" applyBorder="1" applyAlignment="1" applyProtection="1">
      <alignment horizontal="center" vertical="center" shrinkToFit="1"/>
      <protection locked="0"/>
    </xf>
    <xf numFmtId="0" fontId="9" fillId="2" borderId="60" xfId="9" applyFill="1" applyBorder="1" applyAlignment="1" applyProtection="1">
      <alignment horizontal="center" vertical="center" shrinkToFit="1"/>
      <protection locked="0"/>
    </xf>
    <xf numFmtId="56" fontId="89" fillId="0" borderId="220" xfId="0" applyNumberFormat="1" applyFont="1" applyBorder="1" applyAlignment="1" applyProtection="1">
      <alignment horizontal="center" vertical="center"/>
      <protection locked="0"/>
    </xf>
    <xf numFmtId="0" fontId="89" fillId="0" borderId="110" xfId="0" applyFont="1" applyBorder="1" applyAlignment="1" applyProtection="1">
      <alignment horizontal="center" vertical="center"/>
      <protection locked="0"/>
    </xf>
    <xf numFmtId="0" fontId="19" fillId="8" borderId="30" xfId="0" applyFont="1" applyFill="1" applyBorder="1" applyAlignment="1">
      <alignment horizontal="center" vertical="center"/>
    </xf>
    <xf numFmtId="0" fontId="19" fillId="8" borderId="24" xfId="0" applyFont="1" applyFill="1" applyBorder="1" applyAlignment="1">
      <alignment horizontal="center" vertical="center"/>
    </xf>
    <xf numFmtId="0" fontId="89" fillId="8" borderId="24" xfId="0" applyFont="1" applyFill="1" applyBorder="1" applyAlignment="1">
      <alignment horizontal="center" vertical="center"/>
    </xf>
    <xf numFmtId="0" fontId="19" fillId="9" borderId="9" xfId="0" applyFont="1" applyFill="1" applyBorder="1" applyAlignment="1">
      <alignment horizontal="center" vertical="center"/>
    </xf>
    <xf numFmtId="0" fontId="19" fillId="9" borderId="10" xfId="0" applyFont="1" applyFill="1" applyBorder="1" applyAlignment="1">
      <alignment horizontal="center" vertical="center"/>
    </xf>
    <xf numFmtId="0" fontId="9" fillId="2" borderId="211" xfId="9" applyFill="1" applyBorder="1" applyAlignment="1" applyProtection="1">
      <alignment horizontal="left" vertical="center" shrinkToFit="1"/>
      <protection locked="0"/>
    </xf>
    <xf numFmtId="0" fontId="9" fillId="2" borderId="51" xfId="9" applyFill="1" applyBorder="1" applyAlignment="1" applyProtection="1">
      <alignment horizontal="left" vertical="center" shrinkToFit="1"/>
      <protection locked="0"/>
    </xf>
    <xf numFmtId="0" fontId="9" fillId="2" borderId="47" xfId="9" applyFill="1" applyBorder="1" applyAlignment="1" applyProtection="1">
      <alignment horizontal="left" vertical="center" shrinkToFit="1"/>
      <protection locked="0"/>
    </xf>
    <xf numFmtId="0" fontId="9" fillId="2" borderId="54" xfId="9" applyFill="1" applyBorder="1" applyAlignment="1" applyProtection="1">
      <alignment horizontal="center" vertical="center" shrinkToFit="1"/>
      <protection locked="0"/>
    </xf>
    <xf numFmtId="0" fontId="8" fillId="0" borderId="51" xfId="0" applyFont="1" applyBorder="1" applyAlignment="1" applyProtection="1">
      <alignment horizontal="center" vertical="center" shrinkToFit="1"/>
      <protection locked="0"/>
    </xf>
    <xf numFmtId="0" fontId="8" fillId="0" borderId="47" xfId="0" applyFont="1" applyBorder="1" applyAlignment="1" applyProtection="1">
      <alignment horizontal="center" vertical="center" shrinkToFit="1"/>
      <protection locked="0"/>
    </xf>
    <xf numFmtId="0" fontId="9" fillId="2" borderId="212" xfId="9" applyFill="1" applyBorder="1" applyAlignment="1" applyProtection="1">
      <alignment horizontal="center" vertical="center" shrinkToFit="1"/>
      <protection locked="0"/>
    </xf>
    <xf numFmtId="0" fontId="9" fillId="2" borderId="22" xfId="9" applyFill="1" applyBorder="1" applyAlignment="1">
      <alignment horizontal="center" vertical="center"/>
    </xf>
    <xf numFmtId="0" fontId="9" fillId="2" borderId="21" xfId="9" applyFill="1" applyBorder="1" applyAlignment="1">
      <alignment horizontal="center" vertical="center"/>
    </xf>
    <xf numFmtId="0" fontId="9" fillId="2" borderId="72" xfId="9" applyFill="1" applyBorder="1" applyAlignment="1">
      <alignment horizontal="center" vertical="center"/>
    </xf>
    <xf numFmtId="0" fontId="9" fillId="2" borderId="37" xfId="9" applyFill="1" applyBorder="1" applyAlignment="1">
      <alignment horizontal="center" vertical="center"/>
    </xf>
    <xf numFmtId="0" fontId="9" fillId="2" borderId="11" xfId="9" applyFill="1" applyBorder="1" applyAlignment="1">
      <alignment horizontal="center" vertical="center"/>
    </xf>
    <xf numFmtId="0" fontId="9" fillId="2" borderId="10" xfId="9" applyFill="1" applyBorder="1" applyAlignment="1">
      <alignment horizontal="center" vertical="center"/>
    </xf>
    <xf numFmtId="0" fontId="9" fillId="2" borderId="71" xfId="9" applyFill="1" applyBorder="1" applyAlignment="1">
      <alignment horizontal="center" vertical="center"/>
    </xf>
    <xf numFmtId="0" fontId="9" fillId="2" borderId="9" xfId="9" applyFill="1" applyBorder="1" applyAlignment="1">
      <alignment horizontal="center" vertical="center"/>
    </xf>
    <xf numFmtId="0" fontId="16" fillId="0" borderId="71" xfId="0" applyFont="1" applyBorder="1" applyAlignment="1">
      <alignment horizontal="center" vertical="center" wrapText="1"/>
    </xf>
    <xf numFmtId="0" fontId="16" fillId="0" borderId="10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96" xfId="0" applyFont="1" applyBorder="1" applyAlignment="1">
      <alignment horizontal="center" vertical="center" wrapText="1"/>
    </xf>
    <xf numFmtId="0" fontId="89" fillId="0" borderId="221" xfId="0" applyFont="1" applyBorder="1" applyAlignment="1" applyProtection="1">
      <alignment horizontal="center" vertical="center"/>
      <protection locked="0"/>
    </xf>
    <xf numFmtId="0" fontId="89" fillId="0" borderId="222" xfId="0" applyFont="1" applyBorder="1" applyAlignment="1" applyProtection="1">
      <alignment horizontal="center" vertical="center"/>
      <protection locked="0"/>
    </xf>
    <xf numFmtId="0" fontId="73" fillId="0" borderId="0" xfId="9" applyFont="1" applyAlignment="1">
      <alignment horizontal="right" vertical="center"/>
    </xf>
    <xf numFmtId="0" fontId="17" fillId="0" borderId="0" xfId="9" applyFont="1" applyAlignment="1">
      <alignment horizontal="left" vertical="center"/>
    </xf>
    <xf numFmtId="0" fontId="17" fillId="0" borderId="0" xfId="9" applyFont="1" applyAlignment="1">
      <alignment horizontal="left" vertical="center" shrinkToFit="1"/>
    </xf>
    <xf numFmtId="0" fontId="9" fillId="2" borderId="11" xfId="9" applyFill="1" applyBorder="1" applyAlignment="1" applyProtection="1">
      <alignment horizontal="center" vertical="center" shrinkToFit="1"/>
      <protection locked="0"/>
    </xf>
    <xf numFmtId="0" fontId="90" fillId="2" borderId="21" xfId="9" applyFont="1" applyFill="1" applyBorder="1" applyAlignment="1">
      <alignment horizontal="left" vertical="top" wrapText="1"/>
    </xf>
    <xf numFmtId="0" fontId="90" fillId="2" borderId="0" xfId="9" applyFont="1" applyFill="1" applyAlignment="1">
      <alignment horizontal="left" vertical="top" wrapText="1"/>
    </xf>
    <xf numFmtId="0" fontId="90" fillId="2" borderId="3" xfId="9" applyFont="1" applyFill="1" applyBorder="1" applyAlignment="1">
      <alignment horizontal="left" vertical="top" wrapText="1"/>
    </xf>
    <xf numFmtId="0" fontId="90" fillId="2" borderId="22" xfId="9" applyFont="1" applyFill="1" applyBorder="1" applyAlignment="1">
      <alignment horizontal="right" vertical="top"/>
    </xf>
    <xf numFmtId="0" fontId="90" fillId="2" borderId="1" xfId="9" applyFont="1" applyFill="1" applyBorder="1" applyAlignment="1">
      <alignment horizontal="right" vertical="top"/>
    </xf>
    <xf numFmtId="0" fontId="90" fillId="2" borderId="4" xfId="9" applyFont="1" applyFill="1" applyBorder="1" applyAlignment="1">
      <alignment horizontal="right" vertical="top"/>
    </xf>
    <xf numFmtId="0" fontId="8" fillId="0" borderId="45" xfId="0" applyFont="1" applyBorder="1" applyAlignment="1" applyProtection="1">
      <alignment horizontal="center" vertical="center" shrinkToFit="1"/>
      <protection locked="0"/>
    </xf>
    <xf numFmtId="0" fontId="8" fillId="0" borderId="92" xfId="0" applyFont="1" applyBorder="1" applyAlignment="1" applyProtection="1">
      <alignment horizontal="center" vertical="center" shrinkToFit="1"/>
      <protection locked="0"/>
    </xf>
    <xf numFmtId="0" fontId="9" fillId="0" borderId="0" xfId="9" applyFill="1" applyAlignment="1">
      <alignment horizontal="center"/>
    </xf>
    <xf numFmtId="0" fontId="9" fillId="0" borderId="13" xfId="9" applyFill="1" applyBorder="1" applyAlignment="1">
      <alignment horizontal="left" vertical="top"/>
    </xf>
    <xf numFmtId="0" fontId="9" fillId="0" borderId="11" xfId="9" applyFill="1" applyBorder="1" applyAlignment="1" applyProtection="1">
      <alignment horizontal="left"/>
      <protection locked="0"/>
    </xf>
    <xf numFmtId="0" fontId="9" fillId="0" borderId="0" xfId="9" applyFill="1" applyAlignment="1">
      <alignment horizontal="right" shrinkToFit="1"/>
    </xf>
    <xf numFmtId="0" fontId="9" fillId="0" borderId="0" xfId="9" applyFill="1" applyAlignment="1">
      <alignment horizontal="left" vertical="top" shrinkToFit="1"/>
    </xf>
    <xf numFmtId="0" fontId="9" fillId="0" borderId="31" xfId="9" applyFill="1" applyBorder="1" applyAlignment="1" applyProtection="1">
      <alignment horizontal="center" vertical="center"/>
      <protection locked="0"/>
    </xf>
    <xf numFmtId="0" fontId="9" fillId="0" borderId="0" xfId="0" applyFont="1" applyAlignment="1">
      <alignment horizontal="left" vertical="center" shrinkToFit="1"/>
    </xf>
    <xf numFmtId="0" fontId="20" fillId="0" borderId="0" xfId="0" applyFont="1" applyAlignment="1">
      <alignment horizontal="left" vertical="top" wrapText="1"/>
    </xf>
    <xf numFmtId="0" fontId="20" fillId="0" borderId="8" xfId="0" applyFont="1" applyBorder="1" applyAlignment="1">
      <alignment horizontal="left" vertical="top" wrapText="1"/>
    </xf>
    <xf numFmtId="0" fontId="2" fillId="0" borderId="0" xfId="0" applyFont="1" applyAlignment="1">
      <alignment horizontal="left" vertical="top" wrapText="1"/>
    </xf>
    <xf numFmtId="0" fontId="2" fillId="0" borderId="0" xfId="0" applyFont="1" applyAlignment="1">
      <alignment horizontal="left" vertical="center"/>
    </xf>
    <xf numFmtId="0" fontId="28" fillId="0" borderId="0" xfId="9" applyFont="1" applyFill="1" applyAlignment="1">
      <alignment horizontal="left" vertical="top" wrapText="1"/>
    </xf>
    <xf numFmtId="0" fontId="9" fillId="0" borderId="12" xfId="9" applyFill="1" applyBorder="1" applyAlignment="1">
      <alignment horizontal="left" vertical="center" shrinkToFit="1"/>
    </xf>
    <xf numFmtId="0" fontId="9" fillId="0" borderId="0" xfId="9" applyFill="1" applyAlignment="1" applyProtection="1">
      <alignment horizontal="left" vertical="top" wrapText="1" shrinkToFit="1"/>
      <protection locked="0"/>
    </xf>
    <xf numFmtId="0" fontId="9" fillId="0" borderId="11" xfId="9" applyFill="1" applyBorder="1" applyProtection="1">
      <alignment vertical="center"/>
      <protection locked="0"/>
    </xf>
    <xf numFmtId="3" fontId="9" fillId="0" borderId="46" xfId="9" applyNumberFormat="1" applyFill="1" applyBorder="1" applyAlignment="1" applyProtection="1">
      <alignment horizontal="center" vertical="center"/>
      <protection locked="0"/>
    </xf>
    <xf numFmtId="0" fontId="9" fillId="0" borderId="0" xfId="9" applyFill="1" applyAlignment="1" applyProtection="1">
      <alignment horizontal="left" vertical="center" wrapText="1"/>
      <protection locked="0"/>
    </xf>
    <xf numFmtId="0" fontId="9" fillId="0" borderId="46" xfId="9" applyFill="1" applyBorder="1" applyAlignment="1" applyProtection="1">
      <alignment horizontal="center" vertical="center" shrinkToFit="1"/>
      <protection locked="0"/>
    </xf>
    <xf numFmtId="0" fontId="15" fillId="0" borderId="7" xfId="9" applyFont="1" applyFill="1" applyBorder="1" applyAlignment="1" applyProtection="1">
      <alignment horizontal="center" vertical="center" shrinkToFit="1"/>
      <protection locked="0"/>
    </xf>
    <xf numFmtId="0" fontId="15" fillId="0" borderId="0" xfId="9" applyFont="1" applyFill="1" applyAlignment="1" applyProtection="1">
      <alignment horizontal="center" vertical="center" shrinkToFit="1"/>
      <protection locked="0"/>
    </xf>
    <xf numFmtId="0" fontId="15" fillId="0" borderId="9" xfId="9" applyFont="1" applyFill="1" applyBorder="1" applyAlignment="1" applyProtection="1">
      <alignment horizontal="center" vertical="center" shrinkToFit="1"/>
      <protection locked="0"/>
    </xf>
    <xf numFmtId="0" fontId="15" fillId="0" borderId="11" xfId="9" applyFont="1" applyFill="1" applyBorder="1" applyAlignment="1" applyProtection="1">
      <alignment horizontal="center" vertical="center" shrinkToFit="1"/>
      <protection locked="0"/>
    </xf>
    <xf numFmtId="0" fontId="15" fillId="0" borderId="78" xfId="9" applyFont="1" applyFill="1" applyBorder="1" applyAlignment="1" applyProtection="1">
      <alignment horizontal="left" vertical="center" wrapText="1" shrinkToFit="1"/>
      <protection locked="0"/>
    </xf>
    <xf numFmtId="0" fontId="2" fillId="0" borderId="46" xfId="0" applyFont="1" applyBorder="1" applyAlignment="1" applyProtection="1">
      <alignment horizontal="left" vertical="center" wrapText="1" shrinkToFit="1"/>
      <protection locked="0"/>
    </xf>
    <xf numFmtId="0" fontId="2" fillId="0" borderId="91" xfId="0" applyFont="1" applyBorder="1" applyAlignment="1" applyProtection="1">
      <alignment horizontal="left" vertical="center" wrapText="1" shrinkToFit="1"/>
      <protection locked="0"/>
    </xf>
    <xf numFmtId="0" fontId="2" fillId="0" borderId="57" xfId="0" applyFont="1" applyBorder="1" applyAlignment="1" applyProtection="1">
      <alignment horizontal="left" vertical="center" wrapText="1" shrinkToFit="1"/>
      <protection locked="0"/>
    </xf>
    <xf numFmtId="0" fontId="2" fillId="0" borderId="44" xfId="0" applyFont="1" applyBorder="1" applyAlignment="1" applyProtection="1">
      <alignment horizontal="left" vertical="center" wrapText="1" shrinkToFit="1"/>
      <protection locked="0"/>
    </xf>
    <xf numFmtId="0" fontId="2" fillId="0" borderId="93" xfId="0" applyFont="1" applyBorder="1" applyAlignment="1" applyProtection="1">
      <alignment horizontal="left" vertical="center" wrapText="1" shrinkToFit="1"/>
      <protection locked="0"/>
    </xf>
    <xf numFmtId="198" fontId="15" fillId="0" borderId="0" xfId="0" applyNumberFormat="1" applyFont="1" applyAlignment="1">
      <alignment horizontal="left" vertical="center"/>
    </xf>
    <xf numFmtId="0" fontId="9" fillId="0" borderId="55" xfId="9" applyFill="1" applyBorder="1" applyAlignment="1" applyProtection="1">
      <alignment horizontal="left" vertical="center" wrapText="1" shrinkToFit="1"/>
      <protection locked="0"/>
    </xf>
    <xf numFmtId="0" fontId="2" fillId="0" borderId="45" xfId="0" applyFont="1" applyBorder="1" applyAlignment="1" applyProtection="1">
      <alignment horizontal="left" vertical="center" wrapText="1" shrinkToFit="1"/>
      <protection locked="0"/>
    </xf>
    <xf numFmtId="0" fontId="2" fillId="0" borderId="92" xfId="0" applyFont="1" applyBorder="1" applyAlignment="1" applyProtection="1">
      <alignment horizontal="left" vertical="center" wrapText="1" shrinkToFit="1"/>
      <protection locked="0"/>
    </xf>
    <xf numFmtId="0" fontId="2" fillId="0" borderId="55" xfId="0" applyFont="1" applyBorder="1" applyAlignment="1" applyProtection="1">
      <alignment horizontal="left" vertical="center" wrapText="1" shrinkToFit="1"/>
      <protection locked="0"/>
    </xf>
    <xf numFmtId="0" fontId="15" fillId="0" borderId="79" xfId="9" applyFont="1" applyFill="1" applyBorder="1" applyAlignment="1" applyProtection="1">
      <alignment horizontal="center" vertical="center" shrinkToFit="1"/>
      <protection locked="0"/>
    </xf>
    <xf numFmtId="0" fontId="15" fillId="0" borderId="90" xfId="9" applyFont="1" applyFill="1" applyBorder="1" applyAlignment="1" applyProtection="1">
      <alignment horizontal="center" vertical="center" shrinkToFit="1"/>
      <protection locked="0"/>
    </xf>
    <xf numFmtId="0" fontId="15" fillId="0" borderId="104" xfId="9" applyFont="1" applyFill="1" applyBorder="1" applyAlignment="1" applyProtection="1">
      <alignment horizontal="center" vertical="center" shrinkToFit="1"/>
      <protection locked="0"/>
    </xf>
    <xf numFmtId="0" fontId="15" fillId="0" borderId="78" xfId="9" applyFont="1" applyFill="1" applyBorder="1" applyAlignment="1" applyProtection="1">
      <alignment horizontal="center" vertical="center" shrinkToFit="1"/>
      <protection locked="0"/>
    </xf>
    <xf numFmtId="0" fontId="15" fillId="0" borderId="46" xfId="9" applyFont="1" applyFill="1" applyBorder="1" applyAlignment="1" applyProtection="1">
      <alignment horizontal="center" vertical="center" shrinkToFit="1"/>
      <protection locked="0"/>
    </xf>
    <xf numFmtId="0" fontId="15" fillId="0" borderId="91" xfId="9" applyFont="1" applyFill="1" applyBorder="1" applyAlignment="1" applyProtection="1">
      <alignment horizontal="center" vertical="center" shrinkToFit="1"/>
      <protection locked="0"/>
    </xf>
    <xf numFmtId="0" fontId="15" fillId="0" borderId="79" xfId="9" applyFont="1" applyFill="1" applyBorder="1" applyAlignment="1" applyProtection="1">
      <alignment horizontal="center" vertical="center"/>
      <protection locked="0"/>
    </xf>
    <xf numFmtId="0" fontId="15" fillId="0" borderId="90" xfId="9" applyFont="1" applyFill="1" applyBorder="1" applyAlignment="1" applyProtection="1">
      <alignment horizontal="center" vertical="center"/>
      <protection locked="0"/>
    </xf>
    <xf numFmtId="0" fontId="15" fillId="0" borderId="104" xfId="9" applyFont="1" applyFill="1" applyBorder="1" applyAlignment="1" applyProtection="1">
      <alignment horizontal="center" vertical="center"/>
      <protection locked="0"/>
    </xf>
    <xf numFmtId="0" fontId="15" fillId="0" borderId="78" xfId="9" applyFont="1" applyFill="1" applyBorder="1" applyAlignment="1" applyProtection="1">
      <alignment horizontal="center" vertical="center"/>
      <protection locked="0"/>
    </xf>
    <xf numFmtId="0" fontId="15" fillId="0" borderId="46" xfId="9" applyFont="1" applyFill="1" applyBorder="1" applyAlignment="1" applyProtection="1">
      <alignment horizontal="center" vertical="center"/>
      <protection locked="0"/>
    </xf>
    <xf numFmtId="0" fontId="15" fillId="0" borderId="91" xfId="9" applyFont="1" applyFill="1" applyBorder="1" applyAlignment="1" applyProtection="1">
      <alignment horizontal="center" vertical="center"/>
      <protection locked="0"/>
    </xf>
    <xf numFmtId="181" fontId="15" fillId="0" borderId="79" xfId="9" applyNumberFormat="1" applyFont="1" applyFill="1" applyBorder="1" applyAlignment="1" applyProtection="1">
      <alignment horizontal="center" vertical="center"/>
      <protection locked="0"/>
    </xf>
    <xf numFmtId="181" fontId="15" fillId="0" borderId="90" xfId="9" applyNumberFormat="1" applyFont="1" applyFill="1" applyBorder="1" applyAlignment="1" applyProtection="1">
      <alignment horizontal="center" vertical="center"/>
      <protection locked="0"/>
    </xf>
    <xf numFmtId="181" fontId="15" fillId="0" borderId="104" xfId="9" applyNumberFormat="1" applyFont="1" applyFill="1" applyBorder="1" applyAlignment="1" applyProtection="1">
      <alignment horizontal="center" vertical="center"/>
      <protection locked="0"/>
    </xf>
    <xf numFmtId="181" fontId="15" fillId="0" borderId="78" xfId="9" applyNumberFormat="1" applyFont="1" applyFill="1" applyBorder="1" applyAlignment="1" applyProtection="1">
      <alignment horizontal="center" vertical="center"/>
      <protection locked="0"/>
    </xf>
    <xf numFmtId="181" fontId="15" fillId="0" borderId="46" xfId="9" applyNumberFormat="1" applyFont="1" applyFill="1" applyBorder="1" applyAlignment="1" applyProtection="1">
      <alignment horizontal="center" vertical="center"/>
      <protection locked="0"/>
    </xf>
    <xf numFmtId="181" fontId="15" fillId="0" borderId="91" xfId="9" applyNumberFormat="1" applyFont="1" applyFill="1" applyBorder="1" applyAlignment="1" applyProtection="1">
      <alignment horizontal="center" vertical="center"/>
      <protection locked="0"/>
    </xf>
    <xf numFmtId="0" fontId="15" fillId="0" borderId="79" xfId="9" applyFont="1" applyFill="1" applyBorder="1" applyAlignment="1" applyProtection="1">
      <alignment horizontal="left" vertical="center" shrinkToFit="1"/>
      <protection locked="0"/>
    </xf>
    <xf numFmtId="0" fontId="2" fillId="0" borderId="90" xfId="0" applyFont="1" applyBorder="1" applyAlignment="1" applyProtection="1">
      <alignment horizontal="left" vertical="center" shrinkToFit="1"/>
      <protection locked="0"/>
    </xf>
    <xf numFmtId="0" fontId="2" fillId="0" borderId="104" xfId="0" applyFont="1" applyBorder="1" applyAlignment="1" applyProtection="1">
      <alignment horizontal="left" vertical="center" shrinkToFit="1"/>
      <protection locked="0"/>
    </xf>
    <xf numFmtId="0" fontId="2" fillId="0" borderId="78" xfId="0" applyFont="1" applyBorder="1" applyAlignment="1" applyProtection="1">
      <alignment horizontal="left" vertical="center" shrinkToFit="1"/>
      <protection locked="0"/>
    </xf>
    <xf numFmtId="0" fontId="2" fillId="0" borderId="46" xfId="0" applyFont="1" applyBorder="1" applyAlignment="1" applyProtection="1">
      <alignment horizontal="left" vertical="center" shrinkToFit="1"/>
      <protection locked="0"/>
    </xf>
    <xf numFmtId="0" fontId="2" fillId="0" borderId="91" xfId="0" applyFont="1" applyBorder="1" applyAlignment="1" applyProtection="1">
      <alignment horizontal="left" vertical="center" shrinkToFit="1"/>
      <protection locked="0"/>
    </xf>
    <xf numFmtId="0" fontId="2" fillId="0" borderId="78" xfId="0" applyFont="1" applyBorder="1" applyAlignment="1" applyProtection="1">
      <alignment horizontal="center" vertical="center" shrinkToFit="1"/>
      <protection locked="0"/>
    </xf>
    <xf numFmtId="0" fontId="2" fillId="0" borderId="91" xfId="0" applyFont="1" applyBorder="1" applyAlignment="1" applyProtection="1">
      <alignment horizontal="center" vertical="center" shrinkToFit="1"/>
      <protection locked="0"/>
    </xf>
    <xf numFmtId="180" fontId="15" fillId="0" borderId="79" xfId="9" applyNumberFormat="1" applyFont="1" applyFill="1" applyBorder="1" applyAlignment="1" applyProtection="1">
      <alignment horizontal="center" vertical="center" shrinkToFit="1"/>
      <protection locked="0"/>
    </xf>
    <xf numFmtId="180" fontId="15" fillId="0" borderId="104" xfId="9" applyNumberFormat="1" applyFont="1" applyFill="1" applyBorder="1" applyAlignment="1" applyProtection="1">
      <alignment horizontal="center" vertical="center" shrinkToFit="1"/>
      <protection locked="0"/>
    </xf>
    <xf numFmtId="180" fontId="15" fillId="0" borderId="78" xfId="9" applyNumberFormat="1" applyFont="1" applyFill="1" applyBorder="1" applyAlignment="1" applyProtection="1">
      <alignment horizontal="center" vertical="center" shrinkToFit="1"/>
      <protection locked="0"/>
    </xf>
    <xf numFmtId="180" fontId="15" fillId="0" borderId="91" xfId="9" applyNumberFormat="1" applyFont="1" applyFill="1" applyBorder="1" applyAlignment="1" applyProtection="1">
      <alignment horizontal="center" vertical="center" shrinkToFit="1"/>
      <protection locked="0"/>
    </xf>
    <xf numFmtId="0" fontId="15" fillId="0" borderId="7" xfId="9" applyFont="1" applyFill="1" applyBorder="1" applyAlignment="1" applyProtection="1">
      <alignment horizontal="center" vertical="center"/>
      <protection locked="0"/>
    </xf>
    <xf numFmtId="0" fontId="15" fillId="0" borderId="0" xfId="9" applyFont="1" applyFill="1" applyAlignment="1" applyProtection="1">
      <alignment horizontal="center" vertical="center"/>
      <protection locked="0"/>
    </xf>
    <xf numFmtId="0" fontId="15" fillId="0" borderId="8" xfId="9" applyFont="1" applyFill="1" applyBorder="1" applyAlignment="1" applyProtection="1">
      <alignment horizontal="center" vertical="center"/>
      <protection locked="0"/>
    </xf>
    <xf numFmtId="0" fontId="15" fillId="0" borderId="9" xfId="9" applyFont="1" applyFill="1" applyBorder="1" applyAlignment="1" applyProtection="1">
      <alignment horizontal="center" vertical="center"/>
      <protection locked="0"/>
    </xf>
    <xf numFmtId="0" fontId="15" fillId="0" borderId="11" xfId="9" applyFont="1" applyFill="1" applyBorder="1" applyAlignment="1" applyProtection="1">
      <alignment horizontal="center" vertical="center"/>
      <protection locked="0"/>
    </xf>
    <xf numFmtId="0" fontId="15" fillId="0" borderId="10" xfId="9" applyFont="1" applyFill="1" applyBorder="1" applyAlignment="1" applyProtection="1">
      <alignment horizontal="center" vertical="center"/>
      <protection locked="0"/>
    </xf>
    <xf numFmtId="181" fontId="15" fillId="0" borderId="7" xfId="9" applyNumberFormat="1" applyFont="1" applyFill="1" applyBorder="1" applyAlignment="1" applyProtection="1">
      <alignment horizontal="center" vertical="center"/>
      <protection locked="0"/>
    </xf>
    <xf numFmtId="181" fontId="15" fillId="0" borderId="0" xfId="9" applyNumberFormat="1" applyFont="1" applyFill="1" applyAlignment="1" applyProtection="1">
      <alignment horizontal="center" vertical="center"/>
      <protection locked="0"/>
    </xf>
    <xf numFmtId="181" fontId="15" fillId="0" borderId="8" xfId="9" applyNumberFormat="1" applyFont="1" applyFill="1" applyBorder="1" applyAlignment="1" applyProtection="1">
      <alignment horizontal="center" vertical="center"/>
      <protection locked="0"/>
    </xf>
    <xf numFmtId="181" fontId="15" fillId="0" borderId="9" xfId="9" applyNumberFormat="1" applyFont="1" applyFill="1" applyBorder="1" applyAlignment="1" applyProtection="1">
      <alignment horizontal="center" vertical="center"/>
      <protection locked="0"/>
    </xf>
    <xf numFmtId="181" fontId="15" fillId="0" borderId="11" xfId="9" applyNumberFormat="1" applyFont="1" applyFill="1" applyBorder="1" applyAlignment="1" applyProtection="1">
      <alignment horizontal="center" vertical="center"/>
      <protection locked="0"/>
    </xf>
    <xf numFmtId="181" fontId="15" fillId="0" borderId="10" xfId="9" applyNumberFormat="1" applyFont="1" applyFill="1" applyBorder="1" applyAlignment="1" applyProtection="1">
      <alignment horizontal="center" vertical="center"/>
      <protection locked="0"/>
    </xf>
    <xf numFmtId="0" fontId="15" fillId="0" borderId="0" xfId="9" applyFont="1" applyFill="1" applyAlignment="1" applyProtection="1">
      <alignment horizontal="left" vertical="center" shrinkToFit="1"/>
      <protection locked="0"/>
    </xf>
    <xf numFmtId="0" fontId="2" fillId="0" borderId="0" xfId="0" applyFont="1" applyAlignment="1" applyProtection="1">
      <alignment horizontal="left" vertical="center" shrinkToFit="1"/>
      <protection locked="0"/>
    </xf>
    <xf numFmtId="0" fontId="2" fillId="0" borderId="11" xfId="0" applyFont="1" applyBorder="1" applyAlignment="1" applyProtection="1">
      <alignment horizontal="left" vertical="center" shrinkToFit="1"/>
      <protection locked="0"/>
    </xf>
    <xf numFmtId="0" fontId="15" fillId="0" borderId="8" xfId="9" applyFont="1" applyFill="1" applyBorder="1" applyAlignment="1" applyProtection="1">
      <alignment horizontal="center" vertical="center" shrinkToFit="1"/>
      <protection locked="0"/>
    </xf>
    <xf numFmtId="0" fontId="2" fillId="0" borderId="9" xfId="0" applyFont="1" applyBorder="1" applyAlignment="1" applyProtection="1">
      <alignment horizontal="center" vertical="center" shrinkToFit="1"/>
      <protection locked="0"/>
    </xf>
    <xf numFmtId="0" fontId="2" fillId="0" borderId="10" xfId="0" applyFont="1" applyBorder="1" applyAlignment="1" applyProtection="1">
      <alignment horizontal="center" vertical="center" shrinkToFit="1"/>
      <protection locked="0"/>
    </xf>
    <xf numFmtId="0" fontId="15" fillId="0" borderId="10" xfId="9" applyFont="1" applyFill="1" applyBorder="1" applyAlignment="1" applyProtection="1">
      <alignment horizontal="center" vertical="center" shrinkToFit="1"/>
      <protection locked="0"/>
    </xf>
    <xf numFmtId="180" fontId="15" fillId="0" borderId="7" xfId="9" applyNumberFormat="1" applyFont="1" applyFill="1" applyBorder="1" applyAlignment="1" applyProtection="1">
      <alignment horizontal="center" vertical="center" shrinkToFit="1"/>
      <protection locked="0"/>
    </xf>
    <xf numFmtId="180" fontId="15" fillId="0" borderId="8" xfId="9" applyNumberFormat="1" applyFont="1" applyFill="1" applyBorder="1" applyAlignment="1" applyProtection="1">
      <alignment horizontal="center" vertical="center" shrinkToFit="1"/>
      <protection locked="0"/>
    </xf>
    <xf numFmtId="180" fontId="15" fillId="0" borderId="9" xfId="9" applyNumberFormat="1" applyFont="1" applyFill="1" applyBorder="1" applyAlignment="1" applyProtection="1">
      <alignment horizontal="center" vertical="center" shrinkToFit="1"/>
      <protection locked="0"/>
    </xf>
    <xf numFmtId="180" fontId="15" fillId="0" borderId="10" xfId="9" applyNumberFormat="1" applyFont="1" applyFill="1" applyBorder="1" applyAlignment="1" applyProtection="1">
      <alignment horizontal="center" vertical="center" shrinkToFit="1"/>
      <protection locked="0"/>
    </xf>
    <xf numFmtId="0" fontId="9" fillId="0" borderId="1" xfId="6" quotePrefix="1" applyFill="1" applyBorder="1" applyAlignment="1">
      <alignment horizontal="right" vertical="center"/>
    </xf>
    <xf numFmtId="0" fontId="9" fillId="0" borderId="0" xfId="6" applyFill="1" applyAlignment="1">
      <alignment horizontal="right" vertical="center"/>
    </xf>
    <xf numFmtId="0" fontId="9" fillId="0" borderId="14" xfId="9" applyFill="1" applyBorder="1" applyAlignment="1">
      <alignment horizontal="center" vertical="center" textRotation="255" shrinkToFit="1"/>
    </xf>
    <xf numFmtId="0" fontId="9" fillId="0" borderId="81" xfId="9" applyFill="1" applyBorder="1" applyAlignment="1">
      <alignment horizontal="center" vertical="center" textRotation="255" shrinkToFit="1"/>
    </xf>
    <xf numFmtId="0" fontId="9" fillId="0" borderId="23" xfId="9" applyFill="1" applyBorder="1" applyAlignment="1">
      <alignment horizontal="center" vertical="center" textRotation="255" shrinkToFit="1"/>
    </xf>
    <xf numFmtId="0" fontId="15" fillId="0" borderId="18" xfId="0" applyFont="1" applyBorder="1" applyAlignment="1">
      <alignment horizontal="center" vertical="center"/>
    </xf>
    <xf numFmtId="0" fontId="15" fillId="0" borderId="12" xfId="0" applyFont="1" applyBorder="1" applyAlignment="1">
      <alignment horizontal="center" vertical="center"/>
    </xf>
    <xf numFmtId="0" fontId="15" fillId="0" borderId="6" xfId="0" applyFont="1" applyBorder="1" applyAlignment="1">
      <alignment horizontal="center" vertical="center"/>
    </xf>
    <xf numFmtId="0" fontId="15" fillId="0" borderId="9" xfId="0" applyFont="1" applyBorder="1" applyAlignment="1">
      <alignment horizontal="center" vertical="center"/>
    </xf>
    <xf numFmtId="0" fontId="15" fillId="0" borderId="11" xfId="0" applyFont="1" applyBorder="1" applyAlignment="1">
      <alignment horizontal="center" vertical="center"/>
    </xf>
    <xf numFmtId="0" fontId="15" fillId="0" borderId="10" xfId="0" applyFont="1" applyBorder="1" applyAlignment="1">
      <alignment horizontal="center" vertical="center"/>
    </xf>
    <xf numFmtId="0" fontId="15" fillId="0" borderId="24" xfId="9" applyFont="1" applyFill="1" applyBorder="1" applyAlignment="1">
      <alignment horizontal="center" vertical="center" wrapText="1"/>
    </xf>
    <xf numFmtId="0" fontId="15" fillId="0" borderId="90" xfId="9" applyFont="1" applyFill="1" applyBorder="1" applyAlignment="1" applyProtection="1">
      <alignment horizontal="left" vertical="center" shrinkToFit="1"/>
      <protection locked="0"/>
    </xf>
    <xf numFmtId="0" fontId="15" fillId="0" borderId="104" xfId="9" applyFont="1" applyFill="1" applyBorder="1" applyAlignment="1" applyProtection="1">
      <alignment horizontal="left" vertical="center" shrinkToFit="1"/>
      <protection locked="0"/>
    </xf>
    <xf numFmtId="0" fontId="15" fillId="0" borderId="78" xfId="9" applyFont="1" applyFill="1" applyBorder="1" applyAlignment="1" applyProtection="1">
      <alignment horizontal="left" vertical="center" shrinkToFit="1"/>
      <protection locked="0"/>
    </xf>
    <xf numFmtId="0" fontId="15" fillId="0" borderId="46" xfId="9" applyFont="1" applyFill="1" applyBorder="1" applyAlignment="1" applyProtection="1">
      <alignment horizontal="left" vertical="center" shrinkToFit="1"/>
      <protection locked="0"/>
    </xf>
    <xf numFmtId="0" fontId="15" fillId="0" borderId="91" xfId="9" applyFont="1" applyFill="1" applyBorder="1" applyAlignment="1" applyProtection="1">
      <alignment horizontal="left" vertical="center" shrinkToFit="1"/>
      <protection locked="0"/>
    </xf>
    <xf numFmtId="0" fontId="15" fillId="0" borderId="18" xfId="9" applyFont="1" applyFill="1" applyBorder="1" applyAlignment="1">
      <alignment horizontal="center" vertical="center" wrapText="1" shrinkToFit="1"/>
    </xf>
    <xf numFmtId="0" fontId="15" fillId="0" borderId="12" xfId="9" applyFont="1" applyFill="1" applyBorder="1" applyAlignment="1">
      <alignment horizontal="center" vertical="center" wrapText="1" shrinkToFit="1"/>
    </xf>
    <xf numFmtId="0" fontId="15" fillId="0" borderId="6" xfId="9" applyFont="1" applyFill="1" applyBorder="1" applyAlignment="1">
      <alignment horizontal="center" vertical="center" wrapText="1" shrinkToFit="1"/>
    </xf>
    <xf numFmtId="0" fontId="15" fillId="0" borderId="9" xfId="9" applyFont="1" applyFill="1" applyBorder="1" applyAlignment="1">
      <alignment horizontal="center" vertical="center" wrapText="1" shrinkToFit="1"/>
    </xf>
    <xf numFmtId="0" fontId="15" fillId="0" borderId="11" xfId="9" applyFont="1" applyFill="1" applyBorder="1" applyAlignment="1">
      <alignment horizontal="center" vertical="center" wrapText="1" shrinkToFit="1"/>
    </xf>
    <xf numFmtId="0" fontId="15" fillId="0" borderId="10" xfId="9" applyFont="1" applyFill="1" applyBorder="1" applyAlignment="1">
      <alignment horizontal="center" vertical="center" wrapText="1" shrinkToFit="1"/>
    </xf>
    <xf numFmtId="0" fontId="91" fillId="5" borderId="18" xfId="9" applyFont="1" applyFill="1" applyBorder="1" applyAlignment="1">
      <alignment horizontal="center" vertical="center"/>
    </xf>
    <xf numFmtId="0" fontId="91" fillId="5" borderId="12" xfId="9" applyFont="1" applyFill="1" applyBorder="1" applyAlignment="1">
      <alignment horizontal="center" vertical="center"/>
    </xf>
    <xf numFmtId="0" fontId="91" fillId="5" borderId="6" xfId="9" applyFont="1" applyFill="1" applyBorder="1" applyAlignment="1">
      <alignment horizontal="center" vertical="center"/>
    </xf>
    <xf numFmtId="0" fontId="91" fillId="5" borderId="78" xfId="9" applyFont="1" applyFill="1" applyBorder="1" applyAlignment="1">
      <alignment horizontal="center" vertical="center"/>
    </xf>
    <xf numFmtId="0" fontId="91" fillId="5" borderId="46" xfId="9" applyFont="1" applyFill="1" applyBorder="1" applyAlignment="1">
      <alignment horizontal="center" vertical="center"/>
    </xf>
    <xf numFmtId="0" fontId="91" fillId="5" borderId="91" xfId="9" applyFont="1" applyFill="1" applyBorder="1" applyAlignment="1">
      <alignment horizontal="center" vertical="center"/>
    </xf>
    <xf numFmtId="181" fontId="91" fillId="5" borderId="18" xfId="9" applyNumberFormat="1" applyFont="1" applyFill="1" applyBorder="1" applyAlignment="1">
      <alignment horizontal="center" vertical="center"/>
    </xf>
    <xf numFmtId="181" fontId="91" fillId="5" borderId="12" xfId="9" applyNumberFormat="1" applyFont="1" applyFill="1" applyBorder="1" applyAlignment="1">
      <alignment horizontal="center" vertical="center"/>
    </xf>
    <xf numFmtId="181" fontId="91" fillId="5" borderId="6" xfId="9" applyNumberFormat="1" applyFont="1" applyFill="1" applyBorder="1" applyAlignment="1">
      <alignment horizontal="center" vertical="center"/>
    </xf>
    <xf numFmtId="181" fontId="91" fillId="5" borderId="78" xfId="9" applyNumberFormat="1" applyFont="1" applyFill="1" applyBorder="1" applyAlignment="1">
      <alignment horizontal="center" vertical="center"/>
    </xf>
    <xf numFmtId="181" fontId="91" fillId="5" borderId="46" xfId="9" applyNumberFormat="1" applyFont="1" applyFill="1" applyBorder="1" applyAlignment="1">
      <alignment horizontal="center" vertical="center"/>
    </xf>
    <xf numFmtId="181" fontId="91" fillId="5" borderId="91" xfId="9" applyNumberFormat="1" applyFont="1" applyFill="1" applyBorder="1" applyAlignment="1">
      <alignment horizontal="center" vertical="center"/>
    </xf>
    <xf numFmtId="0" fontId="91" fillId="5" borderId="18" xfId="9" applyFont="1" applyFill="1" applyBorder="1" applyAlignment="1">
      <alignment horizontal="center" vertical="center" shrinkToFit="1"/>
    </xf>
    <xf numFmtId="0" fontId="91" fillId="5" borderId="12" xfId="9" applyFont="1" applyFill="1" applyBorder="1" applyAlignment="1">
      <alignment horizontal="center" vertical="center" shrinkToFit="1"/>
    </xf>
    <xf numFmtId="0" fontId="91" fillId="5" borderId="78" xfId="9" applyFont="1" applyFill="1" applyBorder="1" applyAlignment="1">
      <alignment horizontal="center" vertical="center" shrinkToFit="1"/>
    </xf>
    <xf numFmtId="0" fontId="91" fillId="5" borderId="46" xfId="9" applyFont="1" applyFill="1" applyBorder="1" applyAlignment="1">
      <alignment horizontal="center" vertical="center" shrinkToFit="1"/>
    </xf>
    <xf numFmtId="0" fontId="91" fillId="5" borderId="6" xfId="9" applyFont="1" applyFill="1" applyBorder="1" applyAlignment="1">
      <alignment horizontal="center" vertical="center" shrinkToFit="1"/>
    </xf>
    <xf numFmtId="0" fontId="91" fillId="5" borderId="91" xfId="9" applyFont="1" applyFill="1" applyBorder="1" applyAlignment="1">
      <alignment horizontal="center" vertical="center" shrinkToFit="1"/>
    </xf>
    <xf numFmtId="180" fontId="91" fillId="5" borderId="18" xfId="9" applyNumberFormat="1" applyFont="1" applyFill="1" applyBorder="1" applyAlignment="1">
      <alignment horizontal="center" vertical="center" shrinkToFit="1"/>
    </xf>
    <xf numFmtId="180" fontId="91" fillId="5" borderId="6" xfId="9" applyNumberFormat="1" applyFont="1" applyFill="1" applyBorder="1" applyAlignment="1">
      <alignment horizontal="center" vertical="center" shrinkToFit="1"/>
    </xf>
    <xf numFmtId="180" fontId="91" fillId="5" borderId="78" xfId="9" applyNumberFormat="1" applyFont="1" applyFill="1" applyBorder="1" applyAlignment="1">
      <alignment horizontal="center" vertical="center" shrinkToFit="1"/>
    </xf>
    <xf numFmtId="180" fontId="91" fillId="5" borderId="91" xfId="9" applyNumberFormat="1" applyFont="1" applyFill="1" applyBorder="1" applyAlignment="1">
      <alignment horizontal="center" vertical="center" shrinkToFit="1"/>
    </xf>
    <xf numFmtId="0" fontId="91" fillId="5" borderId="7" xfId="9" applyFont="1" applyFill="1" applyBorder="1" applyAlignment="1">
      <alignment horizontal="left" vertical="center" wrapText="1" shrinkToFit="1"/>
    </xf>
    <xf numFmtId="0" fontId="91" fillId="5" borderId="0" xfId="9" applyFont="1" applyFill="1" applyAlignment="1">
      <alignment horizontal="left" vertical="center" wrapText="1" shrinkToFit="1"/>
    </xf>
    <xf numFmtId="0" fontId="91" fillId="5" borderId="8" xfId="9" applyFont="1" applyFill="1" applyBorder="1" applyAlignment="1">
      <alignment horizontal="left" vertical="center" wrapText="1" shrinkToFit="1"/>
    </xf>
    <xf numFmtId="0" fontId="15" fillId="0" borderId="171" xfId="0" applyFont="1" applyBorder="1" applyAlignment="1" applyProtection="1">
      <alignment horizontal="center" vertical="center" shrinkToFit="1"/>
      <protection locked="0"/>
    </xf>
    <xf numFmtId="0" fontId="15" fillId="0" borderId="171" xfId="9" applyFont="1" applyFill="1" applyBorder="1" applyAlignment="1" applyProtection="1">
      <alignment horizontal="center" vertical="center"/>
      <protection locked="0"/>
    </xf>
    <xf numFmtId="0" fontId="15" fillId="0" borderId="170" xfId="9" applyFont="1" applyFill="1" applyBorder="1" applyAlignment="1" applyProtection="1">
      <alignment horizontal="center" vertical="center" shrinkToFit="1"/>
      <protection locked="0"/>
    </xf>
    <xf numFmtId="0" fontId="15" fillId="0" borderId="171" xfId="9" applyFont="1" applyFill="1" applyBorder="1" applyAlignment="1" applyProtection="1">
      <alignment horizontal="center" vertical="center" shrinkToFit="1"/>
      <protection locked="0"/>
    </xf>
    <xf numFmtId="181" fontId="15" fillId="0" borderId="171" xfId="9" applyNumberFormat="1" applyFont="1" applyFill="1" applyBorder="1" applyAlignment="1" applyProtection="1">
      <alignment horizontal="center" vertical="center"/>
      <protection locked="0"/>
    </xf>
    <xf numFmtId="181" fontId="15" fillId="0" borderId="57" xfId="9" applyNumberFormat="1" applyFont="1" applyFill="1" applyBorder="1" applyAlignment="1" applyProtection="1">
      <alignment horizontal="center" vertical="center"/>
      <protection locked="0"/>
    </xf>
    <xf numFmtId="181" fontId="15" fillId="0" borderId="93" xfId="9" applyNumberFormat="1" applyFont="1" applyFill="1" applyBorder="1" applyAlignment="1" applyProtection="1">
      <alignment horizontal="center" vertical="center"/>
      <protection locked="0"/>
    </xf>
    <xf numFmtId="0" fontId="15" fillId="0" borderId="161" xfId="9" applyFont="1" applyFill="1" applyBorder="1" applyAlignment="1" applyProtection="1">
      <alignment horizontal="center" vertical="center"/>
      <protection locked="0"/>
    </xf>
    <xf numFmtId="0" fontId="15" fillId="0" borderId="162" xfId="9" applyFont="1" applyFill="1" applyBorder="1" applyAlignment="1" applyProtection="1">
      <alignment horizontal="center" vertical="center"/>
      <protection locked="0"/>
    </xf>
    <xf numFmtId="0" fontId="15" fillId="0" borderId="171" xfId="0" applyFont="1" applyBorder="1" applyAlignment="1" applyProtection="1">
      <alignment horizontal="left" vertical="center"/>
      <protection locked="0"/>
    </xf>
    <xf numFmtId="0" fontId="15" fillId="0" borderId="55" xfId="0" applyFont="1" applyBorder="1" applyAlignment="1" applyProtection="1">
      <alignment horizontal="center" vertical="center" shrinkToFit="1"/>
      <protection locked="0"/>
    </xf>
    <xf numFmtId="0" fontId="15" fillId="0" borderId="45" xfId="0" applyFont="1" applyBorder="1" applyAlignment="1" applyProtection="1">
      <alignment horizontal="center" vertical="center" shrinkToFit="1"/>
      <protection locked="0"/>
    </xf>
    <xf numFmtId="0" fontId="15" fillId="0" borderId="92" xfId="0" applyFont="1" applyBorder="1" applyAlignment="1" applyProtection="1">
      <alignment horizontal="center" vertical="center" shrinkToFit="1"/>
      <protection locked="0"/>
    </xf>
    <xf numFmtId="0" fontId="15" fillId="0" borderId="55" xfId="9" applyFont="1" applyFill="1" applyBorder="1" applyAlignment="1" applyProtection="1">
      <alignment horizontal="center" vertical="center"/>
      <protection locked="0"/>
    </xf>
    <xf numFmtId="0" fontId="15" fillId="0" borderId="45" xfId="9" applyFont="1" applyFill="1" applyBorder="1" applyAlignment="1" applyProtection="1">
      <alignment horizontal="center" vertical="center"/>
      <protection locked="0"/>
    </xf>
    <xf numFmtId="0" fontId="15" fillId="0" borderId="92" xfId="9" applyFont="1" applyFill="1" applyBorder="1" applyAlignment="1" applyProtection="1">
      <alignment horizontal="center" vertical="center"/>
      <protection locked="0"/>
    </xf>
    <xf numFmtId="0" fontId="15" fillId="0" borderId="55" xfId="9" applyFont="1" applyFill="1" applyBorder="1" applyAlignment="1" applyProtection="1">
      <alignment horizontal="center" vertical="center" shrinkToFit="1"/>
      <protection locked="0"/>
    </xf>
    <xf numFmtId="0" fontId="15" fillId="0" borderId="45" xfId="9" applyFont="1" applyFill="1" applyBorder="1" applyAlignment="1" applyProtection="1">
      <alignment horizontal="center" vertical="center" shrinkToFit="1"/>
      <protection locked="0"/>
    </xf>
    <xf numFmtId="0" fontId="15" fillId="0" borderId="92" xfId="9" applyFont="1" applyFill="1" applyBorder="1" applyAlignment="1" applyProtection="1">
      <alignment horizontal="center" vertical="center" shrinkToFit="1"/>
      <protection locked="0"/>
    </xf>
    <xf numFmtId="181" fontId="15" fillId="0" borderId="55" xfId="9" applyNumberFormat="1" applyFont="1" applyFill="1" applyBorder="1" applyAlignment="1" applyProtection="1">
      <alignment horizontal="center" vertical="center"/>
      <protection locked="0"/>
    </xf>
    <xf numFmtId="181" fontId="15" fillId="0" borderId="45" xfId="9" applyNumberFormat="1" applyFont="1" applyFill="1" applyBorder="1" applyAlignment="1" applyProtection="1">
      <alignment horizontal="center" vertical="center"/>
      <protection locked="0"/>
    </xf>
    <xf numFmtId="181" fontId="15" fillId="0" borderId="92" xfId="9" applyNumberFormat="1" applyFont="1" applyFill="1" applyBorder="1" applyAlignment="1" applyProtection="1">
      <alignment horizontal="center" vertical="center"/>
      <protection locked="0"/>
    </xf>
    <xf numFmtId="0" fontId="15" fillId="0" borderId="185" xfId="9" applyFont="1" applyFill="1" applyBorder="1" applyAlignment="1" applyProtection="1">
      <alignment horizontal="center" vertical="center"/>
      <protection locked="0"/>
    </xf>
    <xf numFmtId="0" fontId="15" fillId="0" borderId="98" xfId="9" applyFont="1" applyFill="1" applyBorder="1" applyAlignment="1" applyProtection="1">
      <alignment horizontal="center" vertical="center"/>
      <protection locked="0"/>
    </xf>
    <xf numFmtId="0" fontId="15" fillId="0" borderId="55" xfId="0" applyFont="1" applyBorder="1" applyAlignment="1" applyProtection="1">
      <alignment horizontal="left" vertical="center"/>
      <protection locked="0"/>
    </xf>
    <xf numFmtId="0" fontId="15" fillId="0" borderId="45" xfId="0" applyFont="1" applyBorder="1" applyAlignment="1" applyProtection="1">
      <alignment horizontal="left" vertical="center"/>
      <protection locked="0"/>
    </xf>
    <xf numFmtId="0" fontId="15" fillId="0" borderId="92" xfId="0" applyFont="1" applyBorder="1" applyAlignment="1" applyProtection="1">
      <alignment horizontal="left" vertical="center"/>
      <protection locked="0"/>
    </xf>
    <xf numFmtId="0" fontId="9" fillId="0" borderId="79" xfId="9" applyFill="1" applyBorder="1" applyAlignment="1" applyProtection="1">
      <alignment horizontal="left" vertical="center"/>
      <protection locked="0"/>
    </xf>
    <xf numFmtId="0" fontId="9" fillId="0" borderId="90" xfId="9" applyFill="1" applyBorder="1" applyAlignment="1" applyProtection="1">
      <alignment horizontal="left" vertical="center"/>
      <protection locked="0"/>
    </xf>
    <xf numFmtId="0" fontId="9" fillId="0" borderId="9" xfId="9" applyFill="1" applyBorder="1" applyAlignment="1" applyProtection="1">
      <alignment horizontal="left" vertical="center"/>
      <protection locked="0"/>
    </xf>
    <xf numFmtId="0" fontId="9" fillId="0" borderId="79" xfId="9" applyFill="1" applyBorder="1" applyAlignment="1" applyProtection="1">
      <alignment horizontal="left" vertical="center" wrapText="1" shrinkToFit="1"/>
      <protection locked="0"/>
    </xf>
    <xf numFmtId="0" fontId="9" fillId="0" borderId="90" xfId="9" applyFill="1" applyBorder="1" applyAlignment="1" applyProtection="1">
      <alignment horizontal="left" vertical="center" wrapText="1" shrinkToFit="1"/>
      <protection locked="0"/>
    </xf>
    <xf numFmtId="0" fontId="9" fillId="0" borderId="104" xfId="9" applyFill="1" applyBorder="1" applyAlignment="1" applyProtection="1">
      <alignment horizontal="left" vertical="center" wrapText="1" shrinkToFit="1"/>
      <protection locked="0"/>
    </xf>
    <xf numFmtId="0" fontId="9" fillId="0" borderId="9" xfId="9" applyFill="1" applyBorder="1" applyAlignment="1" applyProtection="1">
      <alignment horizontal="left" vertical="center" wrapText="1" shrinkToFit="1"/>
      <protection locked="0"/>
    </xf>
    <xf numFmtId="0" fontId="9" fillId="0" borderId="11" xfId="9" applyFill="1" applyBorder="1" applyAlignment="1" applyProtection="1">
      <alignment horizontal="left" vertical="center" wrapText="1" shrinkToFit="1"/>
      <protection locked="0"/>
    </xf>
    <xf numFmtId="0" fontId="9" fillId="0" borderId="10" xfId="9" applyFill="1" applyBorder="1" applyAlignment="1" applyProtection="1">
      <alignment horizontal="left" vertical="center" wrapText="1" shrinkToFit="1"/>
      <protection locked="0"/>
    </xf>
    <xf numFmtId="0" fontId="15" fillId="0" borderId="170" xfId="0" applyFont="1" applyBorder="1" applyAlignment="1" applyProtection="1">
      <alignment horizontal="center" vertical="center" shrinkToFit="1"/>
      <protection locked="0"/>
    </xf>
    <xf numFmtId="0" fontId="15" fillId="0" borderId="170" xfId="9" applyFont="1" applyFill="1" applyBorder="1" applyAlignment="1" applyProtection="1">
      <alignment horizontal="center" vertical="center"/>
      <protection locked="0"/>
    </xf>
    <xf numFmtId="181" fontId="15" fillId="0" borderId="170" xfId="9" applyNumberFormat="1" applyFont="1" applyFill="1" applyBorder="1" applyAlignment="1" applyProtection="1">
      <alignment horizontal="center" vertical="center"/>
      <protection locked="0"/>
    </xf>
    <xf numFmtId="0" fontId="15" fillId="0" borderId="155" xfId="9" applyFont="1" applyFill="1" applyBorder="1" applyAlignment="1" applyProtection="1">
      <alignment horizontal="center" vertical="center"/>
      <protection locked="0"/>
    </xf>
    <xf numFmtId="0" fontId="15" fillId="0" borderId="170" xfId="0" applyFont="1" applyBorder="1" applyAlignment="1" applyProtection="1">
      <alignment horizontal="left" vertical="center"/>
      <protection locked="0"/>
    </xf>
    <xf numFmtId="0" fontId="91" fillId="5" borderId="169" xfId="9" applyFont="1" applyFill="1" applyBorder="1" applyAlignment="1">
      <alignment horizontal="center" vertical="center" shrinkToFit="1"/>
    </xf>
    <xf numFmtId="181" fontId="91" fillId="5" borderId="169" xfId="9" applyNumberFormat="1" applyFont="1" applyFill="1" applyBorder="1" applyAlignment="1">
      <alignment horizontal="center" vertical="center"/>
    </xf>
    <xf numFmtId="181" fontId="91" fillId="5" borderId="54" xfId="9" applyNumberFormat="1" applyFont="1" applyFill="1" applyBorder="1" applyAlignment="1">
      <alignment horizontal="center" vertical="center"/>
    </xf>
    <xf numFmtId="181" fontId="91" fillId="5" borderId="47" xfId="9" applyNumberFormat="1" applyFont="1" applyFill="1" applyBorder="1" applyAlignment="1">
      <alignment horizontal="center" vertical="center"/>
    </xf>
    <xf numFmtId="0" fontId="9" fillId="0" borderId="169" xfId="9" applyFill="1" applyBorder="1" applyAlignment="1" applyProtection="1">
      <alignment horizontal="left" vertical="center"/>
      <protection locked="0"/>
    </xf>
    <xf numFmtId="0" fontId="9" fillId="0" borderId="54" xfId="9" applyFill="1" applyBorder="1" applyAlignment="1" applyProtection="1">
      <alignment horizontal="left" vertical="center" shrinkToFit="1"/>
      <protection locked="0"/>
    </xf>
    <xf numFmtId="0" fontId="3" fillId="0" borderId="0" xfId="9" applyFont="1" applyFill="1" applyAlignment="1">
      <alignment horizontal="left" vertical="center"/>
    </xf>
    <xf numFmtId="0" fontId="15" fillId="0" borderId="18" xfId="9" applyFont="1" applyFill="1" applyBorder="1" applyAlignment="1">
      <alignment horizontal="center" vertical="center" shrinkToFit="1"/>
    </xf>
    <xf numFmtId="0" fontId="15" fillId="0" borderId="12" xfId="9" applyFont="1" applyFill="1" applyBorder="1" applyAlignment="1">
      <alignment horizontal="center" vertical="center" shrinkToFit="1"/>
    </xf>
    <xf numFmtId="0" fontId="15" fillId="0" borderId="6" xfId="9" applyFont="1" applyFill="1" applyBorder="1" applyAlignment="1">
      <alignment horizontal="center" vertical="center" shrinkToFit="1"/>
    </xf>
    <xf numFmtId="0" fontId="15" fillId="0" borderId="9" xfId="9" applyFont="1" applyFill="1" applyBorder="1" applyAlignment="1">
      <alignment horizontal="center" vertical="center" shrinkToFit="1"/>
    </xf>
    <xf numFmtId="0" fontId="15" fillId="0" borderId="10" xfId="9" applyFont="1" applyFill="1" applyBorder="1" applyAlignment="1">
      <alignment horizontal="center" vertical="center" shrinkToFit="1"/>
    </xf>
    <xf numFmtId="0" fontId="91" fillId="5" borderId="169" xfId="9" applyFont="1" applyFill="1" applyBorder="1" applyAlignment="1">
      <alignment horizontal="center" vertical="center"/>
    </xf>
    <xf numFmtId="0" fontId="91" fillId="5" borderId="54" xfId="9" applyFont="1" applyFill="1" applyBorder="1" applyAlignment="1">
      <alignment horizontal="center" vertical="center"/>
    </xf>
    <xf numFmtId="0" fontId="91" fillId="5" borderId="160" xfId="9" applyFont="1" applyFill="1" applyBorder="1" applyAlignment="1">
      <alignment horizontal="center" vertical="center"/>
    </xf>
    <xf numFmtId="0" fontId="91" fillId="5" borderId="169" xfId="0" applyFont="1" applyFill="1" applyBorder="1" applyAlignment="1">
      <alignment horizontal="center" vertical="center"/>
    </xf>
    <xf numFmtId="0" fontId="9" fillId="0" borderId="104" xfId="9" applyFill="1" applyBorder="1" applyAlignment="1" applyProtection="1">
      <alignment horizontal="left" vertical="center"/>
      <protection locked="0"/>
    </xf>
    <xf numFmtId="0" fontId="9" fillId="0" borderId="78" xfId="9" applyFill="1" applyBorder="1" applyAlignment="1" applyProtection="1">
      <alignment horizontal="left" vertical="center"/>
      <protection locked="0"/>
    </xf>
    <xf numFmtId="0" fontId="9" fillId="0" borderId="46" xfId="9" applyFill="1" applyBorder="1" applyAlignment="1" applyProtection="1">
      <alignment horizontal="left" vertical="center"/>
      <protection locked="0"/>
    </xf>
    <xf numFmtId="0" fontId="9" fillId="0" borderId="91" xfId="9" applyFill="1" applyBorder="1" applyAlignment="1" applyProtection="1">
      <alignment horizontal="left" vertical="center"/>
      <protection locked="0"/>
    </xf>
    <xf numFmtId="0" fontId="9" fillId="0" borderId="78" xfId="9" applyFill="1" applyBorder="1" applyAlignment="1" applyProtection="1">
      <alignment horizontal="left" vertical="center" wrapText="1" shrinkToFit="1"/>
      <protection locked="0"/>
    </xf>
    <xf numFmtId="0" fontId="9" fillId="0" borderId="46" xfId="9" applyFill="1" applyBorder="1" applyAlignment="1" applyProtection="1">
      <alignment horizontal="left" vertical="center" wrapText="1" shrinkToFit="1"/>
      <protection locked="0"/>
    </xf>
    <xf numFmtId="0" fontId="9" fillId="0" borderId="91" xfId="9" applyFill="1" applyBorder="1" applyAlignment="1" applyProtection="1">
      <alignment horizontal="left" vertical="center" wrapText="1" shrinkToFit="1"/>
      <protection locked="0"/>
    </xf>
    <xf numFmtId="0" fontId="91" fillId="5" borderId="169" xfId="0" applyFont="1" applyFill="1" applyBorder="1" applyAlignment="1">
      <alignment horizontal="center" vertical="center" shrinkToFit="1"/>
    </xf>
    <xf numFmtId="0" fontId="15" fillId="0" borderId="54" xfId="9" applyFont="1" applyFill="1" applyBorder="1" applyAlignment="1">
      <alignment horizontal="center" vertical="center"/>
    </xf>
    <xf numFmtId="0" fontId="20" fillId="0" borderId="51" xfId="0" applyFont="1" applyBorder="1" applyAlignment="1">
      <alignment horizontal="center" vertical="center"/>
    </xf>
    <xf numFmtId="0" fontId="20" fillId="0" borderId="47" xfId="0" applyFont="1" applyBorder="1" applyAlignment="1">
      <alignment horizontal="center" vertical="center"/>
    </xf>
    <xf numFmtId="0" fontId="15" fillId="0" borderId="101" xfId="9" applyFont="1" applyFill="1" applyBorder="1" applyAlignment="1">
      <alignment horizontal="center" vertical="center"/>
    </xf>
    <xf numFmtId="0" fontId="15" fillId="0" borderId="44" xfId="9" applyFont="1" applyFill="1" applyBorder="1" applyAlignment="1">
      <alignment horizontal="center" vertical="center"/>
    </xf>
    <xf numFmtId="0" fontId="15" fillId="0" borderId="93" xfId="9" applyFont="1" applyFill="1" applyBorder="1" applyAlignment="1">
      <alignment horizontal="center" vertical="center"/>
    </xf>
    <xf numFmtId="38" fontId="15" fillId="0" borderId="244" xfId="9" applyNumberFormat="1" applyFont="1" applyFill="1" applyBorder="1" applyAlignment="1">
      <alignment horizontal="center" vertical="center" wrapText="1"/>
    </xf>
    <xf numFmtId="38" fontId="15" fillId="0" borderId="239" xfId="9" applyNumberFormat="1" applyFont="1" applyFill="1" applyBorder="1" applyAlignment="1">
      <alignment horizontal="center" vertical="center" wrapText="1"/>
    </xf>
    <xf numFmtId="38" fontId="15" fillId="0" borderId="240" xfId="9" applyNumberFormat="1" applyFont="1" applyFill="1" applyBorder="1" applyAlignment="1">
      <alignment horizontal="center" vertical="center" wrapText="1"/>
    </xf>
    <xf numFmtId="38" fontId="15" fillId="0" borderId="245" xfId="9" applyNumberFormat="1" applyFont="1" applyFill="1" applyBorder="1" applyAlignment="1">
      <alignment horizontal="center" vertical="center" wrapText="1"/>
    </xf>
    <xf numFmtId="38" fontId="15" fillId="0" borderId="242" xfId="9" applyNumberFormat="1" applyFont="1" applyFill="1" applyBorder="1" applyAlignment="1">
      <alignment horizontal="center" vertical="center" wrapText="1"/>
    </xf>
    <xf numFmtId="38" fontId="15" fillId="0" borderId="243" xfId="9" applyNumberFormat="1" applyFont="1" applyFill="1" applyBorder="1" applyAlignment="1">
      <alignment horizontal="center" vertical="center" wrapText="1"/>
    </xf>
    <xf numFmtId="0" fontId="15" fillId="0" borderId="21" xfId="9" applyFont="1" applyBorder="1" applyAlignment="1">
      <alignment horizontal="right" vertical="center"/>
    </xf>
    <xf numFmtId="0" fontId="15" fillId="0" borderId="21" xfId="0" applyFont="1" applyBorder="1" applyAlignment="1">
      <alignment horizontal="left" vertical="top" wrapText="1"/>
    </xf>
    <xf numFmtId="0" fontId="15" fillId="2" borderId="61" xfId="9" applyFont="1" applyFill="1" applyBorder="1" applyAlignment="1">
      <alignment horizontal="center" vertical="center" wrapText="1"/>
    </xf>
    <xf numFmtId="0" fontId="15" fillId="2" borderId="59" xfId="9" applyFont="1" applyFill="1" applyBorder="1" applyAlignment="1">
      <alignment horizontal="center" vertical="center" wrapText="1"/>
    </xf>
    <xf numFmtId="0" fontId="15" fillId="2" borderId="176" xfId="9" applyFont="1" applyFill="1" applyBorder="1" applyAlignment="1">
      <alignment horizontal="center" vertical="center" wrapText="1"/>
    </xf>
    <xf numFmtId="0" fontId="28" fillId="2" borderId="22" xfId="9" applyFont="1" applyFill="1" applyBorder="1" applyAlignment="1">
      <alignment horizontal="left" vertical="center" wrapText="1"/>
    </xf>
    <xf numFmtId="0" fontId="28" fillId="2" borderId="21" xfId="9" applyFont="1" applyFill="1" applyBorder="1" applyAlignment="1">
      <alignment horizontal="left" vertical="center" wrapText="1"/>
    </xf>
    <xf numFmtId="0" fontId="28" fillId="2" borderId="108" xfId="9" applyFont="1" applyFill="1" applyBorder="1" applyAlignment="1">
      <alignment horizontal="left" vertical="center" wrapText="1"/>
    </xf>
    <xf numFmtId="0" fontId="28" fillId="2" borderId="4" xfId="9" applyFont="1" applyFill="1" applyBorder="1" applyAlignment="1">
      <alignment horizontal="left" vertical="center" wrapText="1"/>
    </xf>
    <xf numFmtId="0" fontId="28" fillId="2" borderId="3" xfId="9" applyFont="1" applyFill="1" applyBorder="1" applyAlignment="1">
      <alignment horizontal="left" vertical="center" wrapText="1"/>
    </xf>
    <xf numFmtId="0" fontId="28" fillId="2" borderId="5" xfId="9" applyFont="1" applyFill="1" applyBorder="1" applyAlignment="1">
      <alignment horizontal="left" vertical="center" wrapText="1"/>
    </xf>
    <xf numFmtId="178" fontId="15" fillId="6" borderId="22" xfId="9" applyNumberFormat="1" applyFont="1" applyFill="1" applyBorder="1" applyAlignment="1">
      <alignment vertical="center" shrinkToFit="1"/>
    </xf>
    <xf numFmtId="178" fontId="15" fillId="6" borderId="21" xfId="9" applyNumberFormat="1" applyFont="1" applyFill="1" applyBorder="1" applyAlignment="1">
      <alignment vertical="center" shrinkToFit="1"/>
    </xf>
    <xf numFmtId="178" fontId="15" fillId="6" borderId="108" xfId="9" applyNumberFormat="1" applyFont="1" applyFill="1" applyBorder="1" applyAlignment="1">
      <alignment vertical="center" shrinkToFit="1"/>
    </xf>
    <xf numFmtId="178" fontId="15" fillId="6" borderId="4" xfId="9" applyNumberFormat="1" applyFont="1" applyFill="1" applyBorder="1" applyAlignment="1">
      <alignment vertical="center" shrinkToFit="1"/>
    </xf>
    <xf numFmtId="178" fontId="15" fillId="6" borderId="3" xfId="9" applyNumberFormat="1" applyFont="1" applyFill="1" applyBorder="1" applyAlignment="1">
      <alignment vertical="center" shrinkToFit="1"/>
    </xf>
    <xf numFmtId="178" fontId="15" fillId="6" borderId="5" xfId="9" applyNumberFormat="1" applyFont="1" applyFill="1" applyBorder="1" applyAlignment="1">
      <alignment vertical="center" shrinkToFit="1"/>
    </xf>
    <xf numFmtId="182" fontId="15" fillId="0" borderId="238" xfId="9" applyNumberFormat="1" applyFont="1" applyFill="1" applyBorder="1" applyAlignment="1">
      <alignment horizontal="center" vertical="center"/>
    </xf>
    <xf numFmtId="182" fontId="15" fillId="0" borderId="239" xfId="9" applyNumberFormat="1" applyFont="1" applyFill="1" applyBorder="1" applyAlignment="1">
      <alignment horizontal="center" vertical="center"/>
    </xf>
    <xf numFmtId="182" fontId="15" fillId="0" borderId="248" xfId="9" applyNumberFormat="1" applyFont="1" applyFill="1" applyBorder="1" applyAlignment="1">
      <alignment horizontal="center" vertical="center"/>
    </xf>
    <xf numFmtId="182" fontId="15" fillId="0" borderId="241" xfId="9" applyNumberFormat="1" applyFont="1" applyFill="1" applyBorder="1" applyAlignment="1">
      <alignment horizontal="center" vertical="center"/>
    </xf>
    <xf numFmtId="182" fontId="15" fillId="0" borderId="242" xfId="9" applyNumberFormat="1" applyFont="1" applyFill="1" applyBorder="1" applyAlignment="1">
      <alignment horizontal="center" vertical="center"/>
    </xf>
    <xf numFmtId="182" fontId="15" fillId="0" borderId="249" xfId="9" applyNumberFormat="1" applyFont="1" applyFill="1" applyBorder="1" applyAlignment="1">
      <alignment horizontal="center" vertical="center"/>
    </xf>
    <xf numFmtId="182" fontId="15" fillId="6" borderId="71" xfId="9" applyNumberFormat="1" applyFont="1" applyFill="1" applyBorder="1" applyAlignment="1">
      <alignment horizontal="center" vertical="center" shrinkToFit="1"/>
    </xf>
    <xf numFmtId="0" fontId="15" fillId="6" borderId="21" xfId="9" applyFont="1" applyFill="1" applyBorder="1" applyAlignment="1">
      <alignment horizontal="center" vertical="center" shrinkToFit="1"/>
    </xf>
    <xf numFmtId="0" fontId="15" fillId="6" borderId="72" xfId="9" applyFont="1" applyFill="1" applyBorder="1" applyAlignment="1">
      <alignment horizontal="center" vertical="center" shrinkToFit="1"/>
    </xf>
    <xf numFmtId="0" fontId="15" fillId="6" borderId="53" xfId="9" applyFont="1" applyFill="1" applyBorder="1" applyAlignment="1">
      <alignment horizontal="center" vertical="center" shrinkToFit="1"/>
    </xf>
    <xf numFmtId="0" fontId="15" fillId="6" borderId="3" xfId="9" applyFont="1" applyFill="1" applyBorder="1" applyAlignment="1">
      <alignment horizontal="center" vertical="center" shrinkToFit="1"/>
    </xf>
    <xf numFmtId="0" fontId="15" fillId="6" borderId="52" xfId="9" applyFont="1" applyFill="1" applyBorder="1" applyAlignment="1">
      <alignment horizontal="center" vertical="center" shrinkToFit="1"/>
    </xf>
    <xf numFmtId="38" fontId="15" fillId="6" borderId="116" xfId="9" applyNumberFormat="1" applyFont="1" applyFill="1" applyBorder="1" applyAlignment="1">
      <alignment horizontal="center" vertical="center" shrinkToFit="1"/>
    </xf>
    <xf numFmtId="38" fontId="15" fillId="6" borderId="21" xfId="9" applyNumberFormat="1" applyFont="1" applyFill="1" applyBorder="1" applyAlignment="1">
      <alignment horizontal="center" vertical="center" shrinkToFit="1"/>
    </xf>
    <xf numFmtId="38" fontId="15" fillId="6" borderId="115" xfId="9" applyNumberFormat="1" applyFont="1" applyFill="1" applyBorder="1" applyAlignment="1">
      <alignment horizontal="center" vertical="center" shrinkToFit="1"/>
    </xf>
    <xf numFmtId="38" fontId="15" fillId="6" borderId="27" xfId="9" applyNumberFormat="1" applyFont="1" applyFill="1" applyBorder="1" applyAlignment="1">
      <alignment horizontal="center" vertical="center" shrinkToFit="1"/>
    </xf>
    <xf numFmtId="38" fontId="15" fillId="6" borderId="3" xfId="9" applyNumberFormat="1" applyFont="1" applyFill="1" applyBorder="1" applyAlignment="1">
      <alignment horizontal="center" vertical="center" shrinkToFit="1"/>
    </xf>
    <xf numFmtId="38" fontId="15" fillId="6" borderId="29" xfId="9" applyNumberFormat="1" applyFont="1" applyFill="1" applyBorder="1" applyAlignment="1">
      <alignment horizontal="center" vertical="center" shrinkToFit="1"/>
    </xf>
    <xf numFmtId="0" fontId="15" fillId="2" borderId="118" xfId="9" applyFont="1" applyFill="1" applyBorder="1" applyAlignment="1">
      <alignment horizontal="left" vertical="top" wrapText="1"/>
    </xf>
    <xf numFmtId="0" fontId="2" fillId="0" borderId="90" xfId="0" applyFont="1" applyBorder="1" applyAlignment="1">
      <alignment horizontal="left" vertical="top" wrapText="1"/>
    </xf>
    <xf numFmtId="0" fontId="2" fillId="0" borderId="191" xfId="0" applyFont="1" applyBorder="1" applyAlignment="1">
      <alignment horizontal="left" vertical="top" wrapText="1"/>
    </xf>
    <xf numFmtId="0" fontId="2" fillId="0" borderId="25" xfId="0" applyFont="1" applyBorder="1" applyAlignment="1">
      <alignment horizontal="left" vertical="top" wrapText="1"/>
    </xf>
    <xf numFmtId="0" fontId="2" fillId="0" borderId="2" xfId="0" applyFont="1" applyBorder="1" applyAlignment="1">
      <alignment horizontal="left" vertical="top" wrapText="1"/>
    </xf>
    <xf numFmtId="0" fontId="2" fillId="0" borderId="27"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0" fontId="16" fillId="2" borderId="7" xfId="9" applyFont="1" applyFill="1" applyBorder="1" applyAlignment="1">
      <alignment horizontal="center" vertical="center" wrapText="1"/>
    </xf>
    <xf numFmtId="0" fontId="16" fillId="2" borderId="0" xfId="9" applyFont="1" applyFill="1" applyAlignment="1">
      <alignment horizontal="center" vertical="center" wrapText="1"/>
    </xf>
    <xf numFmtId="0" fontId="16" fillId="2" borderId="8" xfId="9" applyFont="1" applyFill="1" applyBorder="1" applyAlignment="1">
      <alignment horizontal="center" vertical="center" wrapText="1"/>
    </xf>
    <xf numFmtId="182" fontId="15" fillId="2" borderId="55" xfId="1" applyNumberFormat="1" applyFont="1" applyFill="1" applyBorder="1" applyAlignment="1" applyProtection="1">
      <alignment vertical="center" shrinkToFit="1"/>
    </xf>
    <xf numFmtId="182" fontId="15" fillId="2" borderId="45" xfId="1" applyNumberFormat="1" applyFont="1" applyFill="1" applyBorder="1" applyAlignment="1" applyProtection="1">
      <alignment vertical="center" shrinkToFit="1"/>
    </xf>
    <xf numFmtId="182" fontId="15" fillId="2" borderId="92" xfId="1" applyNumberFormat="1" applyFont="1" applyFill="1" applyBorder="1" applyAlignment="1" applyProtection="1">
      <alignment vertical="center" shrinkToFit="1"/>
    </xf>
    <xf numFmtId="182" fontId="15" fillId="2" borderId="55" xfId="1" applyNumberFormat="1" applyFont="1" applyFill="1" applyBorder="1" applyAlignment="1" applyProtection="1">
      <alignment horizontal="right" vertical="top" shrinkToFit="1"/>
    </xf>
    <xf numFmtId="182" fontId="15" fillId="2" borderId="45" xfId="1" applyNumberFormat="1" applyFont="1" applyFill="1" applyBorder="1" applyAlignment="1" applyProtection="1">
      <alignment horizontal="right" vertical="top" shrinkToFit="1"/>
    </xf>
    <xf numFmtId="182" fontId="15" fillId="2" borderId="92" xfId="1" applyNumberFormat="1" applyFont="1" applyFill="1" applyBorder="1" applyAlignment="1" applyProtection="1">
      <alignment horizontal="right" vertical="top" shrinkToFit="1"/>
    </xf>
    <xf numFmtId="182" fontId="15" fillId="2" borderId="55" xfId="1" applyNumberFormat="1" applyFont="1" applyFill="1" applyBorder="1" applyAlignment="1" applyProtection="1">
      <alignment horizontal="right" vertical="center" shrinkToFit="1"/>
    </xf>
    <xf numFmtId="182" fontId="15" fillId="2" borderId="45" xfId="1" applyNumberFormat="1" applyFont="1" applyFill="1" applyBorder="1" applyAlignment="1" applyProtection="1">
      <alignment horizontal="right" vertical="center" shrinkToFit="1"/>
    </xf>
    <xf numFmtId="182" fontId="15" fillId="2" borderId="92" xfId="1" applyNumberFormat="1" applyFont="1" applyFill="1" applyBorder="1" applyAlignment="1" applyProtection="1">
      <alignment horizontal="right" vertical="center" shrinkToFit="1"/>
    </xf>
    <xf numFmtId="192" fontId="15" fillId="0" borderId="9" xfId="9" applyNumberFormat="1" applyFont="1" applyBorder="1" applyAlignment="1">
      <alignment horizontal="center" vertical="center"/>
    </xf>
    <xf numFmtId="192" fontId="15" fillId="0" borderId="11" xfId="9" applyNumberFormat="1" applyFont="1" applyBorder="1" applyAlignment="1">
      <alignment horizontal="center" vertical="center"/>
    </xf>
    <xf numFmtId="49" fontId="15" fillId="2" borderId="11" xfId="9" applyNumberFormat="1" applyFont="1" applyFill="1" applyBorder="1" applyAlignment="1">
      <alignment horizontal="center" vertical="center" shrinkToFit="1"/>
    </xf>
    <xf numFmtId="184" fontId="15" fillId="2" borderId="7" xfId="1" applyNumberFormat="1" applyFont="1" applyFill="1" applyBorder="1" applyAlignment="1" applyProtection="1">
      <alignment horizontal="right" vertical="center" shrinkToFit="1"/>
    </xf>
    <xf numFmtId="184" fontId="15" fillId="2" borderId="0" xfId="1" applyNumberFormat="1" applyFont="1" applyFill="1" applyBorder="1" applyAlignment="1" applyProtection="1">
      <alignment horizontal="right" vertical="center" shrinkToFit="1"/>
    </xf>
    <xf numFmtId="184" fontId="15" fillId="2" borderId="8" xfId="1" applyNumberFormat="1" applyFont="1" applyFill="1" applyBorder="1" applyAlignment="1" applyProtection="1">
      <alignment horizontal="right" vertical="center" shrinkToFit="1"/>
    </xf>
    <xf numFmtId="182" fontId="15" fillId="2" borderId="78" xfId="1" applyNumberFormat="1" applyFont="1" applyFill="1" applyBorder="1" applyAlignment="1" applyProtection="1">
      <alignment vertical="center" shrinkToFit="1"/>
    </xf>
    <xf numFmtId="182" fontId="15" fillId="2" borderId="46" xfId="1" applyNumberFormat="1" applyFont="1" applyFill="1" applyBorder="1" applyAlignment="1" applyProtection="1">
      <alignment vertical="center" shrinkToFit="1"/>
    </xf>
    <xf numFmtId="182" fontId="15" fillId="2" borderId="91" xfId="1" applyNumberFormat="1" applyFont="1" applyFill="1" applyBorder="1" applyAlignment="1" applyProtection="1">
      <alignment vertical="center" shrinkToFit="1"/>
    </xf>
    <xf numFmtId="0" fontId="15" fillId="2" borderId="117" xfId="9" applyFont="1" applyFill="1" applyBorder="1" applyAlignment="1">
      <alignment horizontal="center" wrapText="1"/>
    </xf>
    <xf numFmtId="0" fontId="15" fillId="2" borderId="46" xfId="9" applyFont="1" applyFill="1" applyBorder="1" applyAlignment="1">
      <alignment horizontal="center" wrapText="1"/>
    </xf>
    <xf numFmtId="0" fontId="15" fillId="2" borderId="183" xfId="9" applyFont="1" applyFill="1" applyBorder="1" applyAlignment="1">
      <alignment horizontal="center" wrapText="1"/>
    </xf>
    <xf numFmtId="0" fontId="15" fillId="2" borderId="167" xfId="9" applyFont="1" applyFill="1" applyBorder="1" applyAlignment="1">
      <alignment horizontal="center" wrapText="1"/>
    </xf>
    <xf numFmtId="0" fontId="15" fillId="2" borderId="45" xfId="9" applyFont="1" applyFill="1" applyBorder="1" applyAlignment="1">
      <alignment horizontal="center" wrapText="1"/>
    </xf>
    <xf numFmtId="0" fontId="15" fillId="2" borderId="175" xfId="9" applyFont="1" applyFill="1" applyBorder="1" applyAlignment="1">
      <alignment horizontal="center" wrapText="1"/>
    </xf>
    <xf numFmtId="182" fontId="15" fillId="2" borderId="78" xfId="1" applyNumberFormat="1" applyFont="1" applyFill="1" applyBorder="1" applyAlignment="1" applyProtection="1">
      <alignment horizontal="right" vertical="center" shrinkToFit="1"/>
    </xf>
    <xf numFmtId="182" fontId="15" fillId="2" borderId="46" xfId="1" applyNumberFormat="1" applyFont="1" applyFill="1" applyBorder="1" applyAlignment="1" applyProtection="1">
      <alignment horizontal="right" vertical="center" shrinkToFit="1"/>
    </xf>
    <xf numFmtId="182" fontId="15" fillId="2" borderId="91" xfId="1" applyNumberFormat="1" applyFont="1" applyFill="1" applyBorder="1" applyAlignment="1" applyProtection="1">
      <alignment horizontal="right" vertical="center" shrinkToFit="1"/>
    </xf>
    <xf numFmtId="182" fontId="15" fillId="6" borderId="7" xfId="1" applyNumberFormat="1" applyFont="1" applyFill="1" applyBorder="1" applyAlignment="1" applyProtection="1">
      <alignment vertical="center" shrinkToFit="1"/>
    </xf>
    <xf numFmtId="182" fontId="15" fillId="6" borderId="0" xfId="1" applyNumberFormat="1" applyFont="1" applyFill="1" applyBorder="1" applyAlignment="1" applyProtection="1">
      <alignment vertical="center" shrinkToFit="1"/>
    </xf>
    <xf numFmtId="182" fontId="15" fillId="6" borderId="13" xfId="1" applyNumberFormat="1" applyFont="1" applyFill="1" applyBorder="1" applyAlignment="1" applyProtection="1">
      <alignment vertical="center" shrinkToFit="1"/>
    </xf>
    <xf numFmtId="182" fontId="15" fillId="2" borderId="58" xfId="1" applyNumberFormat="1" applyFont="1" applyFill="1" applyBorder="1" applyAlignment="1" applyProtection="1">
      <alignment vertical="center" shrinkToFit="1"/>
    </xf>
    <xf numFmtId="182" fontId="15" fillId="2" borderId="59" xfId="1" applyNumberFormat="1" applyFont="1" applyFill="1" applyBorder="1" applyAlignment="1" applyProtection="1">
      <alignment vertical="center" shrinkToFit="1"/>
    </xf>
    <xf numFmtId="182" fontId="15" fillId="2" borderId="178" xfId="1" applyNumberFormat="1" applyFont="1" applyFill="1" applyBorder="1" applyAlignment="1" applyProtection="1">
      <alignment vertical="center" shrinkToFit="1"/>
    </xf>
    <xf numFmtId="182" fontId="15" fillId="2" borderId="58" xfId="1" applyNumberFormat="1" applyFont="1" applyFill="1" applyBorder="1" applyAlignment="1" applyProtection="1">
      <alignment horizontal="right" vertical="center" shrinkToFit="1"/>
    </xf>
    <xf numFmtId="182" fontId="15" fillId="2" borderId="59" xfId="1" applyNumberFormat="1" applyFont="1" applyFill="1" applyBorder="1" applyAlignment="1" applyProtection="1">
      <alignment horizontal="right" vertical="center" shrinkToFit="1"/>
    </xf>
    <xf numFmtId="182" fontId="15" fillId="2" borderId="178" xfId="1" applyNumberFormat="1" applyFont="1" applyFill="1" applyBorder="1" applyAlignment="1" applyProtection="1">
      <alignment horizontal="right" vertical="center" shrinkToFit="1"/>
    </xf>
    <xf numFmtId="182" fontId="15" fillId="2" borderId="53" xfId="1" applyNumberFormat="1" applyFont="1" applyFill="1" applyBorder="1" applyAlignment="1" applyProtection="1">
      <alignment horizontal="right" vertical="center" shrinkToFit="1"/>
    </xf>
    <xf numFmtId="182" fontId="15" fillId="2" borderId="3" xfId="1" applyNumberFormat="1" applyFont="1" applyFill="1" applyBorder="1" applyAlignment="1" applyProtection="1">
      <alignment horizontal="right" vertical="center" shrinkToFit="1"/>
    </xf>
    <xf numFmtId="182" fontId="15" fillId="2" borderId="52" xfId="1" applyNumberFormat="1" applyFont="1" applyFill="1" applyBorder="1" applyAlignment="1" applyProtection="1">
      <alignment horizontal="right" vertical="center" shrinkToFit="1"/>
    </xf>
    <xf numFmtId="182" fontId="15" fillId="0" borderId="58" xfId="1" applyNumberFormat="1" applyFont="1" applyFill="1" applyBorder="1" applyAlignment="1" applyProtection="1">
      <alignment vertical="center" shrinkToFit="1"/>
    </xf>
    <xf numFmtId="182" fontId="15" fillId="0" borderId="59" xfId="1" applyNumberFormat="1" applyFont="1" applyFill="1" applyBorder="1" applyAlignment="1" applyProtection="1">
      <alignment vertical="center" shrinkToFit="1"/>
    </xf>
    <xf numFmtId="182" fontId="15" fillId="0" borderId="178" xfId="1" applyNumberFormat="1" applyFont="1" applyFill="1" applyBorder="1" applyAlignment="1" applyProtection="1">
      <alignment vertical="center" shrinkToFit="1"/>
    </xf>
    <xf numFmtId="0" fontId="15" fillId="2" borderId="8" xfId="9" applyFont="1" applyFill="1" applyBorder="1" applyAlignment="1">
      <alignment horizontal="center" vertical="center"/>
    </xf>
    <xf numFmtId="0" fontId="15" fillId="2" borderId="7" xfId="9" applyFont="1" applyFill="1" applyBorder="1" applyAlignment="1">
      <alignment horizontal="right" vertical="center" shrinkToFit="1"/>
    </xf>
    <xf numFmtId="184" fontId="15" fillId="6" borderId="7" xfId="9" applyNumberFormat="1" applyFont="1" applyFill="1" applyBorder="1" applyAlignment="1">
      <alignment horizontal="center" vertical="center" shrinkToFit="1"/>
    </xf>
    <xf numFmtId="0" fontId="15" fillId="2" borderId="13" xfId="9" applyFont="1" applyFill="1" applyBorder="1" applyAlignment="1">
      <alignment horizontal="center" vertical="center"/>
    </xf>
    <xf numFmtId="184" fontId="15" fillId="2" borderId="25" xfId="1" applyNumberFormat="1" applyFont="1" applyFill="1" applyBorder="1" applyAlignment="1" applyProtection="1">
      <alignment horizontal="right" vertical="center" shrinkToFit="1"/>
    </xf>
    <xf numFmtId="0" fontId="15" fillId="2" borderId="17" xfId="9" applyFont="1" applyFill="1" applyBorder="1" applyAlignment="1">
      <alignment horizontal="center" vertical="center"/>
    </xf>
    <xf numFmtId="0" fontId="15" fillId="2" borderId="179" xfId="9" applyFont="1" applyFill="1" applyBorder="1" applyAlignment="1">
      <alignment horizontal="center" vertical="center"/>
    </xf>
    <xf numFmtId="0" fontId="15" fillId="2" borderId="7" xfId="9" applyFont="1" applyFill="1" applyBorder="1" applyAlignment="1">
      <alignment horizontal="center" vertical="center" wrapText="1"/>
    </xf>
    <xf numFmtId="0" fontId="15" fillId="2" borderId="0" xfId="9" applyFont="1" applyFill="1" applyAlignment="1">
      <alignment horizontal="center" vertical="center" wrapText="1"/>
    </xf>
    <xf numFmtId="0" fontId="15" fillId="2" borderId="8" xfId="9" applyFont="1" applyFill="1" applyBorder="1" applyAlignment="1">
      <alignment horizontal="center" vertical="center" wrapText="1"/>
    </xf>
    <xf numFmtId="0" fontId="15" fillId="2" borderId="7" xfId="9" applyFont="1" applyFill="1" applyBorder="1" applyAlignment="1">
      <alignment horizontal="center" vertical="center" shrinkToFit="1"/>
    </xf>
    <xf numFmtId="0" fontId="15" fillId="2" borderId="0" xfId="9" applyFont="1" applyFill="1" applyAlignment="1">
      <alignment horizontal="center" vertical="center" shrinkToFit="1"/>
    </xf>
    <xf numFmtId="0" fontId="15" fillId="2" borderId="8" xfId="9" applyFont="1" applyFill="1" applyBorder="1" applyAlignment="1">
      <alignment horizontal="center" vertical="center" shrinkToFit="1"/>
    </xf>
    <xf numFmtId="0" fontId="15" fillId="2" borderId="9" xfId="9" applyFont="1" applyFill="1" applyBorder="1" applyAlignment="1">
      <alignment horizontal="center" vertical="center" shrinkToFit="1"/>
    </xf>
    <xf numFmtId="0" fontId="15" fillId="2" borderId="11" xfId="9" applyFont="1" applyFill="1" applyBorder="1" applyAlignment="1">
      <alignment horizontal="center" vertical="center" shrinkToFit="1"/>
    </xf>
    <xf numFmtId="0" fontId="15" fillId="2" borderId="10" xfId="9" applyFont="1" applyFill="1" applyBorder="1" applyAlignment="1">
      <alignment horizontal="center" vertical="center" shrinkToFit="1"/>
    </xf>
    <xf numFmtId="0" fontId="15" fillId="2" borderId="7" xfId="9" applyFont="1" applyFill="1" applyBorder="1" applyAlignment="1">
      <alignment horizontal="center" vertical="center"/>
    </xf>
    <xf numFmtId="0" fontId="15" fillId="2" borderId="9" xfId="9" applyFont="1" applyFill="1" applyBorder="1" applyAlignment="1">
      <alignment horizontal="center" vertical="center"/>
    </xf>
    <xf numFmtId="0" fontId="15" fillId="2" borderId="81" xfId="9" applyFont="1" applyFill="1" applyBorder="1" applyAlignment="1">
      <alignment horizontal="center" vertical="center"/>
    </xf>
    <xf numFmtId="0" fontId="15" fillId="2" borderId="23" xfId="9" applyFont="1" applyFill="1" applyBorder="1" applyAlignment="1">
      <alignment horizontal="center" vertical="center"/>
    </xf>
    <xf numFmtId="0" fontId="15" fillId="2" borderId="78" xfId="9" applyFont="1" applyFill="1" applyBorder="1" applyAlignment="1">
      <alignment horizontal="center" vertical="center" wrapText="1"/>
    </xf>
    <xf numFmtId="0" fontId="15" fillId="2" borderId="46" xfId="9" applyFont="1" applyFill="1" applyBorder="1" applyAlignment="1">
      <alignment horizontal="center" vertical="center" wrapText="1"/>
    </xf>
    <xf numFmtId="0" fontId="15" fillId="2" borderId="91" xfId="9" applyFont="1" applyFill="1" applyBorder="1" applyAlignment="1">
      <alignment horizontal="center" vertical="center" wrapText="1"/>
    </xf>
    <xf numFmtId="0" fontId="15" fillId="0" borderId="7" xfId="9" applyFont="1" applyBorder="1" applyAlignment="1">
      <alignment horizontal="left" vertical="center" shrinkToFit="1"/>
    </xf>
    <xf numFmtId="0" fontId="15" fillId="0" borderId="0" xfId="9" applyFont="1" applyAlignment="1">
      <alignment horizontal="left" vertical="center" shrinkToFit="1"/>
    </xf>
    <xf numFmtId="0" fontId="15" fillId="0" borderId="7" xfId="9" applyFont="1" applyBorder="1" applyAlignment="1">
      <alignment horizontal="right" vertical="center" shrinkToFit="1"/>
    </xf>
    <xf numFmtId="0" fontId="2" fillId="0" borderId="117" xfId="0" applyFont="1" applyBorder="1" applyAlignment="1">
      <alignment horizontal="left" vertical="top" wrapText="1"/>
    </xf>
    <xf numFmtId="0" fontId="2" fillId="0" borderId="46" xfId="0" applyFont="1" applyBorder="1" applyAlignment="1">
      <alignment horizontal="left" vertical="top" wrapText="1"/>
    </xf>
    <xf numFmtId="0" fontId="2" fillId="0" borderId="173" xfId="0" applyFont="1" applyBorder="1" applyAlignment="1">
      <alignment horizontal="left" vertical="top" wrapText="1"/>
    </xf>
    <xf numFmtId="0" fontId="16" fillId="2" borderId="79" xfId="9" applyFont="1" applyFill="1" applyBorder="1" applyAlignment="1">
      <alignment horizontal="center" vertical="center" wrapText="1"/>
    </xf>
    <xf numFmtId="0" fontId="16" fillId="2" borderId="90" xfId="9" applyFont="1" applyFill="1" applyBorder="1" applyAlignment="1">
      <alignment horizontal="center" vertical="center" wrapText="1"/>
    </xf>
    <xf numFmtId="0" fontId="16" fillId="2" borderId="104" xfId="9" applyFont="1" applyFill="1" applyBorder="1" applyAlignment="1">
      <alignment horizontal="center" vertical="center" wrapText="1"/>
    </xf>
    <xf numFmtId="0" fontId="16" fillId="2" borderId="78" xfId="9" applyFont="1" applyFill="1" applyBorder="1" applyAlignment="1">
      <alignment horizontal="center" vertical="center" wrapText="1"/>
    </xf>
    <xf numFmtId="0" fontId="16" fillId="2" borderId="46" xfId="9" applyFont="1" applyFill="1" applyBorder="1" applyAlignment="1">
      <alignment horizontal="center" vertical="center" wrapText="1"/>
    </xf>
    <xf numFmtId="0" fontId="16" fillId="2" borderId="91" xfId="9" applyFont="1" applyFill="1" applyBorder="1" applyAlignment="1">
      <alignment horizontal="center" vertical="center" wrapText="1"/>
    </xf>
    <xf numFmtId="192" fontId="15" fillId="0" borderId="78" xfId="9" applyNumberFormat="1" applyFont="1" applyBorder="1" applyAlignment="1">
      <alignment horizontal="center" vertical="center"/>
    </xf>
    <xf numFmtId="192" fontId="15" fillId="0" borderId="46" xfId="9" applyNumberFormat="1" applyFont="1" applyBorder="1" applyAlignment="1">
      <alignment horizontal="center" vertical="center"/>
    </xf>
    <xf numFmtId="49" fontId="15" fillId="2" borderId="46" xfId="9" applyNumberFormat="1" applyFont="1" applyFill="1" applyBorder="1" applyAlignment="1">
      <alignment horizontal="center" vertical="center" shrinkToFit="1"/>
    </xf>
    <xf numFmtId="184" fontId="15" fillId="2" borderId="79" xfId="1" applyNumberFormat="1" applyFont="1" applyFill="1" applyBorder="1" applyAlignment="1" applyProtection="1">
      <alignment horizontal="right" vertical="center" shrinkToFit="1"/>
    </xf>
    <xf numFmtId="184" fontId="15" fillId="2" borderId="90" xfId="1" applyNumberFormat="1" applyFont="1" applyFill="1" applyBorder="1" applyAlignment="1" applyProtection="1">
      <alignment horizontal="right" vertical="center" shrinkToFit="1"/>
    </xf>
    <xf numFmtId="184" fontId="15" fillId="2" borderId="104" xfId="1" applyNumberFormat="1" applyFont="1" applyFill="1" applyBorder="1" applyAlignment="1" applyProtection="1">
      <alignment horizontal="right" vertical="center" shrinkToFit="1"/>
    </xf>
    <xf numFmtId="182" fontId="15" fillId="6" borderId="55" xfId="1" applyNumberFormat="1" applyFont="1" applyFill="1" applyBorder="1" applyAlignment="1" applyProtection="1">
      <alignment vertical="center" shrinkToFit="1"/>
    </xf>
    <xf numFmtId="182" fontId="15" fillId="6" borderId="45" xfId="1" applyNumberFormat="1" applyFont="1" applyFill="1" applyBorder="1" applyAlignment="1" applyProtection="1">
      <alignment vertical="center" shrinkToFit="1"/>
    </xf>
    <xf numFmtId="182" fontId="15" fillId="6" borderId="175" xfId="1" applyNumberFormat="1" applyFont="1" applyFill="1" applyBorder="1" applyAlignment="1" applyProtection="1">
      <alignment vertical="center" shrinkToFit="1"/>
    </xf>
    <xf numFmtId="0" fontId="15" fillId="2" borderId="104" xfId="9" applyFont="1" applyFill="1" applyBorder="1" applyAlignment="1">
      <alignment horizontal="center" vertical="center"/>
    </xf>
    <xf numFmtId="0" fontId="15" fillId="2" borderId="79" xfId="9" applyFont="1" applyFill="1" applyBorder="1" applyAlignment="1">
      <alignment horizontal="right" vertical="center" shrinkToFit="1"/>
    </xf>
    <xf numFmtId="184" fontId="15" fillId="6" borderId="79" xfId="9" applyNumberFormat="1" applyFont="1" applyFill="1" applyBorder="1" applyAlignment="1">
      <alignment horizontal="center" vertical="center" shrinkToFit="1"/>
    </xf>
    <xf numFmtId="0" fontId="15" fillId="2" borderId="187" xfId="9" applyFont="1" applyFill="1" applyBorder="1" applyAlignment="1">
      <alignment horizontal="center" vertical="center"/>
    </xf>
    <xf numFmtId="184" fontId="15" fillId="2" borderId="118" xfId="1" applyNumberFormat="1" applyFont="1" applyFill="1" applyBorder="1" applyAlignment="1" applyProtection="1">
      <alignment horizontal="right" vertical="center" shrinkToFit="1"/>
    </xf>
    <xf numFmtId="0" fontId="15" fillId="2" borderId="118" xfId="9" applyFont="1" applyFill="1" applyBorder="1" applyAlignment="1">
      <alignment horizontal="center" vertical="center" wrapText="1"/>
    </xf>
    <xf numFmtId="0" fontId="15" fillId="2" borderId="187" xfId="9" applyFont="1" applyFill="1" applyBorder="1" applyAlignment="1">
      <alignment horizontal="center" vertical="center" wrapText="1"/>
    </xf>
    <xf numFmtId="0" fontId="15" fillId="2" borderId="199" xfId="9" applyFont="1" applyFill="1" applyBorder="1" applyAlignment="1">
      <alignment horizontal="center" vertical="center"/>
    </xf>
    <xf numFmtId="0" fontId="15" fillId="2" borderId="200" xfId="9" applyFont="1" applyFill="1" applyBorder="1" applyAlignment="1">
      <alignment horizontal="center" vertical="center"/>
    </xf>
    <xf numFmtId="0" fontId="15" fillId="2" borderId="79" xfId="9" applyFont="1" applyFill="1" applyBorder="1" applyAlignment="1">
      <alignment horizontal="center" vertical="center" shrinkToFit="1"/>
    </xf>
    <xf numFmtId="0" fontId="15" fillId="2" borderId="90" xfId="9" applyFont="1" applyFill="1" applyBorder="1" applyAlignment="1">
      <alignment horizontal="center" vertical="center" shrinkToFit="1"/>
    </xf>
    <xf numFmtId="0" fontId="15" fillId="2" borderId="104" xfId="9" applyFont="1" applyFill="1" applyBorder="1" applyAlignment="1">
      <alignment horizontal="center" vertical="center" shrinkToFit="1"/>
    </xf>
    <xf numFmtId="0" fontId="15" fillId="2" borderId="78" xfId="9" applyFont="1" applyFill="1" applyBorder="1" applyAlignment="1">
      <alignment horizontal="center" vertical="center" shrinkToFit="1"/>
    </xf>
    <xf numFmtId="0" fontId="15" fillId="2" borderId="46" xfId="9" applyFont="1" applyFill="1" applyBorder="1" applyAlignment="1">
      <alignment horizontal="center" vertical="center" shrinkToFit="1"/>
    </xf>
    <xf numFmtId="0" fontId="15" fillId="2" borderId="91" xfId="9" applyFont="1" applyFill="1" applyBorder="1" applyAlignment="1">
      <alignment horizontal="center" vertical="center" shrinkToFit="1"/>
    </xf>
    <xf numFmtId="0" fontId="15" fillId="2" borderId="79" xfId="9" applyFont="1" applyFill="1" applyBorder="1" applyAlignment="1">
      <alignment horizontal="center" vertical="center"/>
    </xf>
    <xf numFmtId="0" fontId="15" fillId="2" borderId="78" xfId="9" applyFont="1" applyFill="1" applyBorder="1" applyAlignment="1">
      <alignment horizontal="center" vertical="center"/>
    </xf>
    <xf numFmtId="0" fontId="15" fillId="2" borderId="188" xfId="9" applyFont="1" applyFill="1" applyBorder="1" applyAlignment="1">
      <alignment horizontal="center" vertical="center"/>
    </xf>
    <xf numFmtId="0" fontId="15" fillId="2" borderId="195" xfId="9" applyFont="1" applyFill="1" applyBorder="1" applyAlignment="1">
      <alignment horizontal="center" vertical="center"/>
    </xf>
    <xf numFmtId="0" fontId="15" fillId="2" borderId="55" xfId="9" applyFont="1" applyFill="1" applyBorder="1" applyAlignment="1">
      <alignment horizontal="center" vertical="center" wrapText="1"/>
    </xf>
    <xf numFmtId="0" fontId="15" fillId="2" borderId="45" xfId="9" applyFont="1" applyFill="1" applyBorder="1" applyAlignment="1">
      <alignment horizontal="center" vertical="center" wrapText="1"/>
    </xf>
    <xf numFmtId="0" fontId="15" fillId="2" borderId="92" xfId="9" applyFont="1" applyFill="1" applyBorder="1" applyAlignment="1">
      <alignment horizontal="center" vertical="center" wrapText="1"/>
    </xf>
    <xf numFmtId="0" fontId="15" fillId="0" borderId="79" xfId="9" applyFont="1" applyBorder="1" applyAlignment="1">
      <alignment horizontal="left" vertical="center" shrinkToFit="1"/>
    </xf>
    <xf numFmtId="0" fontId="15" fillId="0" borderId="90" xfId="9" applyFont="1" applyBorder="1" applyAlignment="1">
      <alignment horizontal="left" vertical="center" shrinkToFit="1"/>
    </xf>
    <xf numFmtId="0" fontId="15" fillId="0" borderId="79" xfId="9" applyFont="1" applyBorder="1" applyAlignment="1">
      <alignment horizontal="right" vertical="center" shrinkToFit="1"/>
    </xf>
    <xf numFmtId="0" fontId="15" fillId="2" borderId="167" xfId="9" applyFont="1" applyFill="1" applyBorder="1" applyAlignment="1">
      <alignment horizontal="center" vertical="center" wrapText="1"/>
    </xf>
    <xf numFmtId="0" fontId="15" fillId="2" borderId="175" xfId="9" applyFont="1" applyFill="1" applyBorder="1" applyAlignment="1">
      <alignment horizontal="center" vertical="center" wrapText="1"/>
    </xf>
    <xf numFmtId="192" fontId="15" fillId="0" borderId="7" xfId="9" applyNumberFormat="1" applyFont="1" applyBorder="1" applyAlignment="1">
      <alignment horizontal="center" vertical="center"/>
    </xf>
    <xf numFmtId="192" fontId="15" fillId="0" borderId="0" xfId="9" applyNumberFormat="1" applyFont="1" applyAlignment="1">
      <alignment horizontal="center" vertical="center"/>
    </xf>
    <xf numFmtId="49" fontId="15" fillId="2" borderId="0" xfId="9" applyNumberFormat="1" applyFont="1" applyFill="1" applyAlignment="1">
      <alignment horizontal="center" vertical="center" shrinkToFit="1"/>
    </xf>
    <xf numFmtId="182" fontId="15" fillId="2" borderId="79" xfId="1" applyNumberFormat="1" applyFont="1" applyFill="1" applyBorder="1" applyAlignment="1" applyProtection="1">
      <alignment vertical="center" shrinkToFit="1"/>
    </xf>
    <xf numFmtId="182" fontId="15" fillId="2" borderId="90" xfId="1" applyNumberFormat="1" applyFont="1" applyFill="1" applyBorder="1" applyAlignment="1" applyProtection="1">
      <alignment vertical="center" shrinkToFit="1"/>
    </xf>
    <xf numFmtId="182" fontId="15" fillId="2" borderId="104" xfId="1" applyNumberFormat="1" applyFont="1" applyFill="1" applyBorder="1" applyAlignment="1" applyProtection="1">
      <alignment vertical="center" shrinkToFit="1"/>
    </xf>
    <xf numFmtId="182" fontId="15" fillId="2" borderId="79" xfId="1" applyNumberFormat="1" applyFont="1" applyFill="1" applyBorder="1" applyAlignment="1" applyProtection="1">
      <alignment horizontal="right" vertical="center" shrinkToFit="1"/>
    </xf>
    <xf numFmtId="182" fontId="15" fillId="2" borderId="90" xfId="1" applyNumberFormat="1" applyFont="1" applyFill="1" applyBorder="1" applyAlignment="1" applyProtection="1">
      <alignment horizontal="right" vertical="center" shrinkToFit="1"/>
    </xf>
    <xf numFmtId="182" fontId="15" fillId="2" borderId="104" xfId="1" applyNumberFormat="1" applyFont="1" applyFill="1" applyBorder="1" applyAlignment="1" applyProtection="1">
      <alignment horizontal="right" vertical="center" shrinkToFit="1"/>
    </xf>
    <xf numFmtId="0" fontId="15" fillId="2" borderId="90" xfId="9" applyFont="1" applyFill="1" applyBorder="1" applyAlignment="1">
      <alignment horizontal="left" vertical="top" wrapText="1"/>
    </xf>
    <xf numFmtId="0" fontId="15" fillId="2" borderId="191" xfId="9" applyFont="1" applyFill="1" applyBorder="1" applyAlignment="1">
      <alignment horizontal="left" vertical="top" wrapText="1"/>
    </xf>
    <xf numFmtId="0" fontId="15" fillId="2" borderId="25" xfId="9" applyFont="1" applyFill="1" applyBorder="1" applyAlignment="1">
      <alignment horizontal="left" vertical="top" wrapText="1"/>
    </xf>
    <xf numFmtId="0" fontId="15" fillId="2" borderId="0" xfId="9" applyFont="1" applyFill="1" applyAlignment="1">
      <alignment horizontal="left" vertical="top" wrapText="1"/>
    </xf>
    <xf numFmtId="0" fontId="15" fillId="2" borderId="2" xfId="9" applyFont="1" applyFill="1" applyBorder="1" applyAlignment="1">
      <alignment horizontal="left" vertical="top" wrapText="1"/>
    </xf>
    <xf numFmtId="0" fontId="15" fillId="2" borderId="117" xfId="9" applyFont="1" applyFill="1" applyBorder="1" applyAlignment="1">
      <alignment horizontal="left" vertical="top" wrapText="1"/>
    </xf>
    <xf numFmtId="0" fontId="15" fillId="2" borderId="46" xfId="9" applyFont="1" applyFill="1" applyBorder="1" applyAlignment="1">
      <alignment horizontal="left" vertical="top" wrapText="1"/>
    </xf>
    <xf numFmtId="0" fontId="15" fillId="2" borderId="173" xfId="9" applyFont="1" applyFill="1" applyBorder="1" applyAlignment="1">
      <alignment horizontal="left" vertical="top" wrapText="1"/>
    </xf>
    <xf numFmtId="0" fontId="15" fillId="2" borderId="25" xfId="9" applyFont="1" applyFill="1" applyBorder="1" applyAlignment="1">
      <alignment horizontal="center" vertical="center" wrapText="1"/>
    </xf>
    <xf numFmtId="0" fontId="15" fillId="2" borderId="13" xfId="9" applyFont="1" applyFill="1" applyBorder="1" applyAlignment="1">
      <alignment horizontal="center" vertical="center" wrapText="1"/>
    </xf>
    <xf numFmtId="0" fontId="15" fillId="2" borderId="216" xfId="9" applyFont="1" applyFill="1" applyBorder="1" applyAlignment="1">
      <alignment horizontal="center" vertical="center"/>
    </xf>
    <xf numFmtId="0" fontId="15" fillId="2" borderId="18" xfId="9" applyFont="1" applyFill="1" applyBorder="1" applyAlignment="1">
      <alignment horizontal="center" vertical="center" wrapText="1"/>
    </xf>
    <xf numFmtId="0" fontId="15" fillId="2" borderId="12" xfId="9" applyFont="1" applyFill="1" applyBorder="1" applyAlignment="1">
      <alignment horizontal="center" vertical="center" wrapText="1"/>
    </xf>
    <xf numFmtId="0" fontId="15" fillId="2" borderId="6" xfId="9" applyFont="1" applyFill="1" applyBorder="1" applyAlignment="1">
      <alignment horizontal="center" vertical="center" wrapText="1"/>
    </xf>
    <xf numFmtId="0" fontId="15" fillId="2" borderId="18" xfId="9" applyFont="1" applyFill="1" applyBorder="1" applyAlignment="1">
      <alignment horizontal="center" vertical="center" shrinkToFit="1"/>
    </xf>
    <xf numFmtId="0" fontId="15" fillId="2" borderId="12" xfId="9" applyFont="1" applyFill="1" applyBorder="1" applyAlignment="1">
      <alignment horizontal="center" vertical="center" shrinkToFit="1"/>
    </xf>
    <xf numFmtId="0" fontId="15" fillId="2" borderId="6" xfId="9" applyFont="1" applyFill="1" applyBorder="1" applyAlignment="1">
      <alignment horizontal="center" vertical="center" shrinkToFit="1"/>
    </xf>
    <xf numFmtId="0" fontId="15" fillId="2" borderId="18" xfId="9" applyFont="1" applyFill="1" applyBorder="1" applyAlignment="1">
      <alignment horizontal="center" vertical="center"/>
    </xf>
    <xf numFmtId="0" fontId="15" fillId="2" borderId="14" xfId="9" applyFont="1" applyFill="1" applyBorder="1" applyAlignment="1">
      <alignment horizontal="center" vertical="center"/>
    </xf>
    <xf numFmtId="182" fontId="15" fillId="2" borderId="18" xfId="1" applyNumberFormat="1" applyFont="1" applyFill="1" applyBorder="1" applyAlignment="1" applyProtection="1">
      <alignment horizontal="right" vertical="center" shrinkToFit="1"/>
    </xf>
    <xf numFmtId="182" fontId="15" fillId="2" borderId="12" xfId="1" applyNumberFormat="1" applyFont="1" applyFill="1" applyBorder="1" applyAlignment="1" applyProtection="1">
      <alignment horizontal="right" vertical="center" shrinkToFit="1"/>
    </xf>
    <xf numFmtId="182" fontId="15" fillId="2" borderId="6" xfId="1" applyNumberFormat="1" applyFont="1" applyFill="1" applyBorder="1" applyAlignment="1" applyProtection="1">
      <alignment horizontal="right" vertical="center" shrinkToFit="1"/>
    </xf>
    <xf numFmtId="182" fontId="15" fillId="6" borderId="18" xfId="1" applyNumberFormat="1" applyFont="1" applyFill="1" applyBorder="1" applyAlignment="1" applyProtection="1">
      <alignment vertical="center" shrinkToFit="1"/>
    </xf>
    <xf numFmtId="182" fontId="15" fillId="6" borderId="12" xfId="1" applyNumberFormat="1" applyFont="1" applyFill="1" applyBorder="1" applyAlignment="1" applyProtection="1">
      <alignment vertical="center" shrinkToFit="1"/>
    </xf>
    <xf numFmtId="182" fontId="15" fillId="6" borderId="28" xfId="1" applyNumberFormat="1" applyFont="1" applyFill="1" applyBorder="1" applyAlignment="1" applyProtection="1">
      <alignment vertical="center" shrinkToFit="1"/>
    </xf>
    <xf numFmtId="0" fontId="15" fillId="2" borderId="19" xfId="9" applyFont="1" applyFill="1" applyBorder="1" applyAlignment="1">
      <alignment horizontal="center" wrapText="1"/>
    </xf>
    <xf numFmtId="0" fontId="15" fillId="2" borderId="12" xfId="9" applyFont="1" applyFill="1" applyBorder="1" applyAlignment="1">
      <alignment horizontal="center" wrapText="1"/>
    </xf>
    <xf numFmtId="0" fontId="15" fillId="2" borderId="28" xfId="9" applyFont="1" applyFill="1" applyBorder="1" applyAlignment="1">
      <alignment horizontal="center" wrapText="1"/>
    </xf>
    <xf numFmtId="0" fontId="15" fillId="2" borderId="19" xfId="9" applyFont="1" applyFill="1" applyBorder="1" applyAlignment="1">
      <alignment horizontal="left" vertical="top" wrapText="1"/>
    </xf>
    <xf numFmtId="0" fontId="15" fillId="2" borderId="12" xfId="9" applyFont="1" applyFill="1" applyBorder="1" applyAlignment="1">
      <alignment horizontal="left" vertical="top" wrapText="1"/>
    </xf>
    <xf numFmtId="0" fontId="15" fillId="2" borderId="20" xfId="9" applyFont="1" applyFill="1" applyBorder="1" applyAlignment="1">
      <alignment horizontal="left" vertical="top" wrapText="1"/>
    </xf>
    <xf numFmtId="0" fontId="15" fillId="2" borderId="28" xfId="9" applyFont="1" applyFill="1" applyBorder="1" applyAlignment="1">
      <alignment horizontal="center" vertical="center"/>
    </xf>
    <xf numFmtId="184" fontId="15" fillId="2" borderId="19" xfId="1" applyNumberFormat="1" applyFont="1" applyFill="1" applyBorder="1" applyAlignment="1" applyProtection="1">
      <alignment horizontal="right" vertical="center" shrinkToFit="1"/>
    </xf>
    <xf numFmtId="184" fontId="15" fillId="2" borderId="12" xfId="1" applyNumberFormat="1" applyFont="1" applyFill="1" applyBorder="1" applyAlignment="1" applyProtection="1">
      <alignment horizontal="right" vertical="center" shrinkToFit="1"/>
    </xf>
    <xf numFmtId="184" fontId="15" fillId="2" borderId="18" xfId="1" applyNumberFormat="1" applyFont="1" applyFill="1" applyBorder="1" applyAlignment="1" applyProtection="1">
      <alignment horizontal="right" vertical="center" shrinkToFit="1"/>
    </xf>
    <xf numFmtId="184" fontId="15" fillId="2" borderId="6" xfId="1" applyNumberFormat="1" applyFont="1" applyFill="1" applyBorder="1" applyAlignment="1" applyProtection="1">
      <alignment horizontal="right" vertical="center" shrinkToFit="1"/>
    </xf>
    <xf numFmtId="182" fontId="15" fillId="2" borderId="54" xfId="1" applyNumberFormat="1" applyFont="1" applyFill="1" applyBorder="1" applyAlignment="1" applyProtection="1">
      <alignment vertical="center" shrinkToFit="1"/>
    </xf>
    <xf numFmtId="182" fontId="15" fillId="2" borderId="51" xfId="1" applyNumberFormat="1" applyFont="1" applyFill="1" applyBorder="1" applyAlignment="1" applyProtection="1">
      <alignment vertical="center" shrinkToFit="1"/>
    </xf>
    <xf numFmtId="182" fontId="15" fillId="2" borderId="47" xfId="1" applyNumberFormat="1" applyFont="1" applyFill="1" applyBorder="1" applyAlignment="1" applyProtection="1">
      <alignment vertical="center" shrinkToFit="1"/>
    </xf>
    <xf numFmtId="182" fontId="15" fillId="2" borderId="54" xfId="1" applyNumberFormat="1" applyFont="1" applyFill="1" applyBorder="1" applyAlignment="1" applyProtection="1">
      <alignment horizontal="right" vertical="center" shrinkToFit="1"/>
    </xf>
    <xf numFmtId="182" fontId="15" fillId="2" borderId="51" xfId="1" applyNumberFormat="1" applyFont="1" applyFill="1" applyBorder="1" applyAlignment="1" applyProtection="1">
      <alignment horizontal="right" vertical="center" shrinkToFit="1"/>
    </xf>
    <xf numFmtId="182" fontId="15" fillId="2" borderId="47" xfId="1" applyNumberFormat="1" applyFont="1" applyFill="1" applyBorder="1" applyAlignment="1" applyProtection="1">
      <alignment horizontal="right" vertical="center" shrinkToFit="1"/>
    </xf>
    <xf numFmtId="57" fontId="15" fillId="0" borderId="18" xfId="9" applyNumberFormat="1" applyFont="1" applyBorder="1" applyAlignment="1">
      <alignment horizontal="left" vertical="center" shrinkToFit="1"/>
    </xf>
    <xf numFmtId="57" fontId="15" fillId="0" borderId="12" xfId="9" applyNumberFormat="1" applyFont="1" applyBorder="1" applyAlignment="1">
      <alignment horizontal="left" vertical="center" shrinkToFit="1"/>
    </xf>
    <xf numFmtId="57" fontId="15" fillId="0" borderId="6" xfId="9" applyNumberFormat="1" applyFont="1" applyBorder="1" applyAlignment="1">
      <alignment horizontal="left" vertical="center" shrinkToFit="1"/>
    </xf>
    <xf numFmtId="57" fontId="15" fillId="0" borderId="7" xfId="9" applyNumberFormat="1" applyFont="1" applyBorder="1" applyAlignment="1">
      <alignment horizontal="left" vertical="center" shrinkToFit="1"/>
    </xf>
    <xf numFmtId="57" fontId="15" fillId="0" borderId="0" xfId="9" applyNumberFormat="1" applyFont="1" applyAlignment="1">
      <alignment horizontal="left" vertical="center" shrinkToFit="1"/>
    </xf>
    <xf numFmtId="57" fontId="15" fillId="0" borderId="8" xfId="9" applyNumberFormat="1" applyFont="1" applyBorder="1" applyAlignment="1">
      <alignment horizontal="left" vertical="center" shrinkToFit="1"/>
    </xf>
    <xf numFmtId="0" fontId="15" fillId="0" borderId="18" xfId="9" applyFont="1" applyBorder="1" applyAlignment="1">
      <alignment horizontal="right" vertical="center" shrinkToFit="1"/>
    </xf>
    <xf numFmtId="0" fontId="15" fillId="2" borderId="6" xfId="9" applyFont="1" applyFill="1" applyBorder="1" applyAlignment="1">
      <alignment horizontal="center" vertical="center"/>
    </xf>
    <xf numFmtId="0" fontId="15" fillId="2" borderId="18" xfId="9" applyFont="1" applyFill="1" applyBorder="1" applyAlignment="1">
      <alignment horizontal="right" vertical="center" shrinkToFit="1"/>
    </xf>
    <xf numFmtId="184" fontId="15" fillId="6" borderId="18" xfId="9" applyNumberFormat="1" applyFont="1" applyFill="1" applyBorder="1" applyAlignment="1">
      <alignment horizontal="center" vertical="center" shrinkToFit="1"/>
    </xf>
    <xf numFmtId="0" fontId="15" fillId="2" borderId="54" xfId="9" applyFont="1" applyFill="1" applyBorder="1" applyAlignment="1">
      <alignment horizontal="center" vertical="center" wrapText="1"/>
    </xf>
    <xf numFmtId="0" fontId="15" fillId="2" borderId="51" xfId="9" applyFont="1" applyFill="1" applyBorder="1" applyAlignment="1">
      <alignment horizontal="center" vertical="center" wrapText="1"/>
    </xf>
    <xf numFmtId="0" fontId="15" fillId="2" borderId="47" xfId="9" applyFont="1" applyFill="1" applyBorder="1" applyAlignment="1">
      <alignment horizontal="center" vertical="center" wrapText="1"/>
    </xf>
    <xf numFmtId="0" fontId="15" fillId="2" borderId="18" xfId="9" applyFont="1" applyFill="1" applyBorder="1" applyAlignment="1" applyProtection="1">
      <alignment horizontal="center" vertical="center" wrapText="1"/>
      <protection locked="0"/>
    </xf>
    <xf numFmtId="0" fontId="15" fillId="2" borderId="12" xfId="9" applyFont="1" applyFill="1" applyBorder="1" applyAlignment="1" applyProtection="1">
      <alignment horizontal="center" vertical="center" wrapText="1"/>
      <protection locked="0"/>
    </xf>
    <xf numFmtId="0" fontId="15" fillId="2" borderId="7" xfId="9" applyFont="1" applyFill="1" applyBorder="1" applyAlignment="1" applyProtection="1">
      <alignment horizontal="center" vertical="center" wrapText="1"/>
      <protection locked="0"/>
    </xf>
    <xf numFmtId="0" fontId="15" fillId="2" borderId="0" xfId="9" applyFont="1" applyFill="1" applyAlignment="1" applyProtection="1">
      <alignment horizontal="center" vertical="center" wrapText="1"/>
      <protection locked="0"/>
    </xf>
    <xf numFmtId="0" fontId="15" fillId="2" borderId="71" xfId="9" applyFont="1" applyFill="1" applyBorder="1" applyAlignment="1">
      <alignment horizontal="center" vertical="center" wrapText="1"/>
    </xf>
    <xf numFmtId="0" fontId="15" fillId="2" borderId="21" xfId="9" applyFont="1" applyFill="1" applyBorder="1" applyAlignment="1">
      <alignment horizontal="center" vertical="center" wrapText="1"/>
    </xf>
    <xf numFmtId="0" fontId="15" fillId="2" borderId="72" xfId="9" applyFont="1" applyFill="1" applyBorder="1" applyAlignment="1">
      <alignment horizontal="center" vertical="center" wrapText="1"/>
    </xf>
    <xf numFmtId="0" fontId="15" fillId="2" borderId="71" xfId="9" applyFont="1" applyFill="1" applyBorder="1" applyAlignment="1">
      <alignment horizontal="center" vertical="center"/>
    </xf>
    <xf numFmtId="0" fontId="15" fillId="2" borderId="21" xfId="9" applyFont="1" applyFill="1" applyBorder="1" applyAlignment="1">
      <alignment horizontal="center" vertical="center"/>
    </xf>
    <xf numFmtId="0" fontId="15" fillId="2" borderId="11" xfId="9" applyFont="1" applyFill="1" applyBorder="1" applyAlignment="1">
      <alignment horizontal="center" vertical="center"/>
    </xf>
    <xf numFmtId="0" fontId="15" fillId="2" borderId="128" xfId="9" applyFont="1" applyFill="1" applyBorder="1" applyAlignment="1">
      <alignment horizontal="center" vertical="center"/>
    </xf>
    <xf numFmtId="0" fontId="15" fillId="2" borderId="34" xfId="9" applyFont="1" applyFill="1" applyBorder="1" applyAlignment="1">
      <alignment horizontal="center" vertical="center"/>
    </xf>
    <xf numFmtId="0" fontId="15" fillId="2" borderId="219" xfId="9" applyFont="1" applyFill="1" applyBorder="1" applyAlignment="1">
      <alignment horizontal="center" vertical="center"/>
    </xf>
    <xf numFmtId="0" fontId="63" fillId="2" borderId="71" xfId="9" applyFont="1" applyFill="1" applyBorder="1" applyAlignment="1">
      <alignment horizontal="center" vertical="center" wrapText="1"/>
    </xf>
    <xf numFmtId="0" fontId="63" fillId="2" borderId="21" xfId="9" applyFont="1" applyFill="1" applyBorder="1" applyAlignment="1">
      <alignment horizontal="center" vertical="center" wrapText="1"/>
    </xf>
    <xf numFmtId="0" fontId="63" fillId="2" borderId="9" xfId="9" applyFont="1" applyFill="1" applyBorder="1" applyAlignment="1">
      <alignment horizontal="center" vertical="center" wrapText="1"/>
    </xf>
    <xf numFmtId="0" fontId="63" fillId="2" borderId="11" xfId="9" applyFont="1" applyFill="1" applyBorder="1" applyAlignment="1">
      <alignment horizontal="center" vertical="center" wrapText="1"/>
    </xf>
    <xf numFmtId="0" fontId="15" fillId="0" borderId="71"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115"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0" xfId="0" applyFont="1" applyAlignment="1">
      <alignment horizontal="center" vertical="center" wrapText="1"/>
    </xf>
    <xf numFmtId="0" fontId="15" fillId="0" borderId="13"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66" xfId="0" applyFont="1" applyBorder="1" applyAlignment="1">
      <alignment horizontal="center" vertical="center" wrapText="1"/>
    </xf>
    <xf numFmtId="0" fontId="38" fillId="0" borderId="116" xfId="9" applyFont="1" applyBorder="1" applyAlignment="1">
      <alignment horizontal="center" vertical="center" wrapText="1" shrinkToFit="1"/>
    </xf>
    <xf numFmtId="0" fontId="38" fillId="0" borderId="21" xfId="9" applyFont="1" applyBorder="1" applyAlignment="1">
      <alignment horizontal="center" vertical="center" wrapText="1" shrinkToFit="1"/>
    </xf>
    <xf numFmtId="0" fontId="38" fillId="0" borderId="115" xfId="9" applyFont="1" applyBorder="1" applyAlignment="1">
      <alignment horizontal="center" vertical="center" wrapText="1" shrinkToFit="1"/>
    </xf>
    <xf numFmtId="0" fontId="38" fillId="0" borderId="26" xfId="9" applyFont="1" applyBorder="1" applyAlignment="1">
      <alignment horizontal="center" vertical="center" wrapText="1" shrinkToFit="1"/>
    </xf>
    <xf numFmtId="0" fontId="38" fillId="0" borderId="11" xfId="9" applyFont="1" applyBorder="1" applyAlignment="1">
      <alignment horizontal="center" vertical="center" wrapText="1" shrinkToFit="1"/>
    </xf>
    <xf numFmtId="0" fontId="38" fillId="0" borderId="66" xfId="9" applyFont="1" applyBorder="1" applyAlignment="1">
      <alignment horizontal="center" vertical="center" wrapText="1" shrinkToFit="1"/>
    </xf>
    <xf numFmtId="0" fontId="15" fillId="2" borderId="55" xfId="9" applyFont="1" applyFill="1" applyBorder="1" applyAlignment="1">
      <alignment horizontal="center" vertical="center" shrinkToFit="1"/>
    </xf>
    <xf numFmtId="0" fontId="15" fillId="2" borderId="45" xfId="9" applyFont="1" applyFill="1" applyBorder="1" applyAlignment="1">
      <alignment horizontal="center" vertical="center" shrinkToFit="1"/>
    </xf>
    <xf numFmtId="0" fontId="15" fillId="0" borderId="167" xfId="9" applyFont="1" applyBorder="1" applyAlignment="1">
      <alignment horizontal="center" vertical="center" wrapText="1"/>
    </xf>
    <xf numFmtId="0" fontId="15" fillId="0" borderId="45" xfId="9" applyFont="1" applyBorder="1" applyAlignment="1">
      <alignment horizontal="center" vertical="center" wrapText="1"/>
    </xf>
    <xf numFmtId="0" fontId="15" fillId="0" borderId="175" xfId="9" applyFont="1" applyBorder="1" applyAlignment="1">
      <alignment horizontal="center" vertical="center" wrapText="1"/>
    </xf>
    <xf numFmtId="0" fontId="15" fillId="0" borderId="118" xfId="9" applyFont="1" applyBorder="1" applyAlignment="1">
      <alignment horizontal="center" vertical="center" wrapText="1"/>
    </xf>
    <xf numFmtId="0" fontId="15" fillId="0" borderId="90" xfId="9" applyFont="1" applyBorder="1" applyAlignment="1">
      <alignment horizontal="center" vertical="center" wrapText="1"/>
    </xf>
    <xf numFmtId="0" fontId="15" fillId="0" borderId="187" xfId="9" applyFont="1" applyBorder="1" applyAlignment="1">
      <alignment horizontal="center" vertical="center" wrapText="1"/>
    </xf>
    <xf numFmtId="0" fontId="15" fillId="2" borderId="57" xfId="9" applyFont="1" applyFill="1" applyBorder="1" applyAlignment="1">
      <alignment horizontal="center" vertical="center" shrinkToFit="1"/>
    </xf>
    <xf numFmtId="0" fontId="15" fillId="2" borderId="44" xfId="9" applyFont="1" applyFill="1" applyBorder="1" applyAlignment="1">
      <alignment horizontal="center" vertical="center" shrinkToFit="1"/>
    </xf>
    <xf numFmtId="0" fontId="15" fillId="2" borderId="93" xfId="9" applyFont="1" applyFill="1" applyBorder="1" applyAlignment="1">
      <alignment horizontal="center" vertical="center" shrinkToFit="1"/>
    </xf>
    <xf numFmtId="0" fontId="15" fillId="2" borderId="54" xfId="9" applyFont="1" applyFill="1" applyBorder="1" applyAlignment="1">
      <alignment horizontal="center" vertical="center" shrinkToFit="1"/>
    </xf>
    <xf numFmtId="0" fontId="15" fillId="2" borderId="51" xfId="9" applyFont="1" applyFill="1" applyBorder="1" applyAlignment="1">
      <alignment horizontal="center" vertical="center" shrinkToFit="1"/>
    </xf>
    <xf numFmtId="0" fontId="15" fillId="2" borderId="47" xfId="9" applyFont="1" applyFill="1" applyBorder="1" applyAlignment="1">
      <alignment horizontal="center" vertical="center" shrinkToFit="1"/>
    </xf>
    <xf numFmtId="0" fontId="15" fillId="2" borderId="54" xfId="9" applyFont="1" applyFill="1" applyBorder="1" applyAlignment="1">
      <alignment horizontal="center" vertical="center"/>
    </xf>
    <xf numFmtId="0" fontId="15" fillId="2" borderId="51" xfId="9" applyFont="1" applyFill="1" applyBorder="1" applyAlignment="1">
      <alignment horizontal="center" vertical="center"/>
    </xf>
    <xf numFmtId="0" fontId="15" fillId="2" borderId="47" xfId="9" applyFont="1" applyFill="1" applyBorder="1" applyAlignment="1">
      <alignment horizontal="center" vertical="center"/>
    </xf>
    <xf numFmtId="0" fontId="15" fillId="2" borderId="92" xfId="9" applyFont="1" applyFill="1" applyBorder="1" applyAlignment="1">
      <alignment horizontal="center" vertical="center" shrinkToFit="1"/>
    </xf>
    <xf numFmtId="0" fontId="15" fillId="0" borderId="0" xfId="9" applyFont="1" applyAlignment="1">
      <alignment vertical="top" wrapText="1"/>
    </xf>
    <xf numFmtId="0" fontId="15" fillId="0" borderId="0" xfId="9" applyFont="1" applyAlignment="1">
      <alignment horizontal="left" vertical="center"/>
    </xf>
    <xf numFmtId="49" fontId="3" fillId="0" borderId="0" xfId="9" applyNumberFormat="1" applyFont="1" applyAlignment="1">
      <alignment horizontal="center" vertical="center"/>
    </xf>
    <xf numFmtId="0" fontId="71" fillId="0" borderId="0" xfId="9" applyFont="1" applyAlignment="1">
      <alignment horizontal="right" vertical="center"/>
    </xf>
    <xf numFmtId="0" fontId="15" fillId="2" borderId="181" xfId="9" applyFont="1" applyFill="1" applyBorder="1" applyAlignment="1">
      <alignment horizontal="center" vertical="center" textRotation="255"/>
    </xf>
    <xf numFmtId="0" fontId="15" fillId="2" borderId="17" xfId="9" applyFont="1" applyFill="1" applyBorder="1" applyAlignment="1">
      <alignment horizontal="center" vertical="center" textRotation="255"/>
    </xf>
    <xf numFmtId="0" fontId="15" fillId="2" borderId="72" xfId="9" applyFont="1" applyFill="1" applyBorder="1" applyAlignment="1">
      <alignment horizontal="center" vertical="center"/>
    </xf>
    <xf numFmtId="0" fontId="15" fillId="2" borderId="0" xfId="9" applyFont="1" applyFill="1" applyAlignment="1">
      <alignment horizontal="center" vertical="center"/>
    </xf>
    <xf numFmtId="0" fontId="15" fillId="2" borderId="71" xfId="9" applyFont="1" applyFill="1" applyBorder="1" applyAlignment="1">
      <alignment horizontal="center" vertical="center" textRotation="255"/>
    </xf>
    <xf numFmtId="0" fontId="15" fillId="2" borderId="7" xfId="9" applyFont="1" applyFill="1" applyBorder="1" applyAlignment="1">
      <alignment horizontal="center" vertical="center" textRotation="255"/>
    </xf>
    <xf numFmtId="0" fontId="15" fillId="2" borderId="182" xfId="9" applyFont="1" applyFill="1" applyBorder="1" applyAlignment="1">
      <alignment horizontal="center" vertical="center" textRotation="255" shrinkToFit="1"/>
    </xf>
    <xf numFmtId="0" fontId="15" fillId="2" borderId="81" xfId="9" applyFont="1" applyFill="1" applyBorder="1" applyAlignment="1">
      <alignment horizontal="center" vertical="center" textRotation="255" shrinkToFit="1"/>
    </xf>
    <xf numFmtId="0" fontId="15" fillId="2" borderId="116" xfId="9" applyFont="1" applyFill="1" applyBorder="1" applyAlignment="1">
      <alignment horizontal="center" vertical="center" wrapText="1"/>
    </xf>
    <xf numFmtId="0" fontId="15" fillId="2" borderId="108" xfId="9" applyFont="1" applyFill="1" applyBorder="1" applyAlignment="1">
      <alignment horizontal="center" vertical="center" wrapText="1"/>
    </xf>
    <xf numFmtId="0" fontId="15" fillId="2" borderId="26" xfId="9" applyFont="1" applyFill="1" applyBorder="1" applyAlignment="1">
      <alignment horizontal="center" vertical="center" wrapText="1"/>
    </xf>
    <xf numFmtId="0" fontId="15" fillId="2" borderId="96" xfId="9" applyFont="1" applyFill="1" applyBorder="1" applyAlignment="1">
      <alignment horizontal="center" vertical="center" wrapText="1"/>
    </xf>
    <xf numFmtId="0" fontId="63" fillId="2" borderId="19" xfId="9" applyFont="1" applyFill="1" applyBorder="1" applyAlignment="1">
      <alignment horizontal="center" vertical="center" wrapText="1"/>
    </xf>
    <xf numFmtId="0" fontId="63" fillId="2" borderId="12" xfId="9" applyFont="1" applyFill="1" applyBorder="1" applyAlignment="1">
      <alignment horizontal="center" vertical="center" wrapText="1"/>
    </xf>
    <xf numFmtId="0" fontId="63" fillId="2" borderId="25" xfId="9" applyFont="1" applyFill="1" applyBorder="1" applyAlignment="1">
      <alignment horizontal="center" vertical="center" wrapText="1"/>
    </xf>
    <xf numFmtId="0" fontId="63" fillId="2" borderId="0" xfId="9" applyFont="1" applyFill="1" applyAlignment="1">
      <alignment horizontal="center" vertical="center" wrapText="1"/>
    </xf>
    <xf numFmtId="0" fontId="63" fillId="2" borderId="18" xfId="9" applyFont="1" applyFill="1" applyBorder="1" applyAlignment="1">
      <alignment horizontal="center" vertical="center" wrapText="1"/>
    </xf>
    <xf numFmtId="0" fontId="63" fillId="2" borderId="6" xfId="9" applyFont="1" applyFill="1" applyBorder="1" applyAlignment="1">
      <alignment horizontal="center" vertical="center" wrapText="1"/>
    </xf>
    <xf numFmtId="0" fontId="63" fillId="2" borderId="7" xfId="9" applyFont="1" applyFill="1" applyBorder="1" applyAlignment="1">
      <alignment horizontal="center" vertical="center" wrapText="1"/>
    </xf>
    <xf numFmtId="0" fontId="63" fillId="2" borderId="8" xfId="9" applyFont="1" applyFill="1" applyBorder="1" applyAlignment="1">
      <alignment horizontal="center" vertical="center" wrapText="1"/>
    </xf>
    <xf numFmtId="0" fontId="15" fillId="0" borderId="32" xfId="9" applyFont="1" applyBorder="1" applyAlignment="1">
      <alignment horizontal="center" vertical="center"/>
    </xf>
    <xf numFmtId="0" fontId="15" fillId="0" borderId="31" xfId="9" applyFont="1" applyBorder="1" applyAlignment="1">
      <alignment horizontal="center" vertical="center"/>
    </xf>
    <xf numFmtId="0" fontId="15" fillId="2" borderId="32" xfId="9" applyFont="1" applyFill="1" applyBorder="1" applyAlignment="1">
      <alignment horizontal="center" vertical="center"/>
    </xf>
    <xf numFmtId="0" fontId="15" fillId="2" borderId="31" xfId="9" applyFont="1" applyFill="1" applyBorder="1" applyAlignment="1">
      <alignment horizontal="center" vertical="center"/>
    </xf>
    <xf numFmtId="0" fontId="15" fillId="0" borderId="166" xfId="9" applyFont="1" applyBorder="1" applyAlignment="1">
      <alignment horizontal="center" vertical="center" wrapText="1"/>
    </xf>
    <xf numFmtId="0" fontId="15" fillId="0" borderId="51" xfId="9" applyFont="1" applyBorder="1" applyAlignment="1">
      <alignment horizontal="center" vertical="center" wrapText="1"/>
    </xf>
    <xf numFmtId="0" fontId="15" fillId="0" borderId="174" xfId="9" applyFont="1" applyBorder="1" applyAlignment="1">
      <alignment horizontal="center" vertical="center" wrapText="1"/>
    </xf>
    <xf numFmtId="0" fontId="15" fillId="2" borderId="25" xfId="9" applyFont="1" applyFill="1" applyBorder="1" applyAlignment="1">
      <alignment horizontal="left" vertical="center" wrapText="1"/>
    </xf>
    <xf numFmtId="0" fontId="15" fillId="2" borderId="2" xfId="9" applyFont="1" applyFill="1" applyBorder="1" applyAlignment="1">
      <alignment horizontal="left" vertical="center" wrapText="1"/>
    </xf>
    <xf numFmtId="0" fontId="15" fillId="2" borderId="26" xfId="9" applyFont="1" applyFill="1" applyBorder="1" applyAlignment="1">
      <alignment horizontal="left" vertical="center" wrapText="1"/>
    </xf>
    <xf numFmtId="0" fontId="15" fillId="2" borderId="96" xfId="9" applyFont="1" applyFill="1" applyBorder="1" applyAlignment="1">
      <alignment horizontal="left" vertical="center" wrapText="1"/>
    </xf>
    <xf numFmtId="0" fontId="15" fillId="4" borderId="18" xfId="9" applyFont="1" applyFill="1" applyBorder="1" applyAlignment="1">
      <alignment horizontal="center" vertical="center" shrinkToFit="1"/>
    </xf>
    <xf numFmtId="0" fontId="15" fillId="4" borderId="12" xfId="9" applyFont="1" applyFill="1" applyBorder="1" applyAlignment="1">
      <alignment horizontal="center" vertical="center" shrinkToFit="1"/>
    </xf>
    <xf numFmtId="0" fontId="15" fillId="0" borderId="8" xfId="0" applyFont="1" applyBorder="1" applyAlignment="1">
      <alignment horizontal="center" vertical="center" wrapText="1"/>
    </xf>
    <xf numFmtId="0" fontId="15" fillId="2" borderId="117" xfId="9" applyFont="1" applyFill="1" applyBorder="1" applyAlignment="1" applyProtection="1">
      <alignment horizontal="center" wrapText="1"/>
      <protection locked="0"/>
    </xf>
    <xf numFmtId="0" fontId="15" fillId="2" borderId="46" xfId="9" applyFont="1" applyFill="1" applyBorder="1" applyAlignment="1" applyProtection="1">
      <alignment horizontal="center" wrapText="1"/>
      <protection locked="0"/>
    </xf>
    <xf numFmtId="0" fontId="15" fillId="2" borderId="183" xfId="9" applyFont="1" applyFill="1" applyBorder="1" applyAlignment="1" applyProtection="1">
      <alignment horizontal="center" wrapText="1"/>
      <protection locked="0"/>
    </xf>
    <xf numFmtId="0" fontId="15" fillId="2" borderId="167" xfId="9" applyFont="1" applyFill="1" applyBorder="1" applyAlignment="1" applyProtection="1">
      <alignment horizontal="center" wrapText="1"/>
      <protection locked="0"/>
    </xf>
    <xf numFmtId="0" fontId="15" fillId="2" borderId="45" xfId="9" applyFont="1" applyFill="1" applyBorder="1" applyAlignment="1" applyProtection="1">
      <alignment horizontal="center" wrapText="1"/>
      <protection locked="0"/>
    </xf>
    <xf numFmtId="0" fontId="15" fillId="2" borderId="175" xfId="9" applyFont="1" applyFill="1" applyBorder="1" applyAlignment="1" applyProtection="1">
      <alignment horizontal="center" wrapText="1"/>
      <protection locked="0"/>
    </xf>
    <xf numFmtId="0" fontId="15" fillId="2" borderId="118" xfId="9" applyFont="1" applyFill="1" applyBorder="1" applyAlignment="1" applyProtection="1">
      <alignment horizontal="left" vertical="top" wrapText="1"/>
      <protection locked="0"/>
    </xf>
    <xf numFmtId="0" fontId="2" fillId="0" borderId="90" xfId="0" applyFont="1" applyBorder="1" applyAlignment="1" applyProtection="1">
      <alignment horizontal="left" vertical="top" wrapText="1"/>
      <protection locked="0"/>
    </xf>
    <xf numFmtId="0" fontId="2" fillId="0" borderId="191" xfId="0" applyFont="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2" xfId="0" applyFont="1" applyBorder="1" applyAlignment="1" applyProtection="1">
      <alignment horizontal="left" vertical="top" wrapText="1"/>
      <protection locked="0"/>
    </xf>
    <xf numFmtId="0" fontId="2" fillId="0" borderId="117"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2" fillId="0" borderId="173" xfId="0" applyFont="1" applyBorder="1" applyAlignment="1" applyProtection="1">
      <alignment horizontal="left" vertical="top" wrapText="1"/>
      <protection locked="0"/>
    </xf>
    <xf numFmtId="182" fontId="15" fillId="0" borderId="55" xfId="1" applyNumberFormat="1" applyFont="1" applyFill="1" applyBorder="1" applyAlignment="1" applyProtection="1">
      <alignment vertical="center" shrinkToFit="1"/>
      <protection locked="0"/>
    </xf>
    <xf numFmtId="182" fontId="15" fillId="0" borderId="45" xfId="1" applyNumberFormat="1" applyFont="1" applyFill="1" applyBorder="1" applyAlignment="1" applyProtection="1">
      <alignment vertical="center" shrinkToFit="1"/>
      <protection locked="0"/>
    </xf>
    <xf numFmtId="182" fontId="15" fillId="0" borderId="92" xfId="1" applyNumberFormat="1" applyFont="1" applyFill="1" applyBorder="1" applyAlignment="1" applyProtection="1">
      <alignment vertical="center" shrinkToFit="1"/>
      <protection locked="0"/>
    </xf>
    <xf numFmtId="0" fontId="15" fillId="2" borderId="118" xfId="9" applyFont="1" applyFill="1" applyBorder="1" applyAlignment="1" applyProtection="1">
      <alignment horizontal="center" vertical="center" wrapText="1"/>
      <protection locked="0"/>
    </xf>
    <xf numFmtId="0" fontId="15" fillId="2" borderId="90" xfId="9" applyFont="1" applyFill="1" applyBorder="1" applyAlignment="1" applyProtection="1">
      <alignment horizontal="center" vertical="center" wrapText="1"/>
      <protection locked="0"/>
    </xf>
    <xf numFmtId="0" fontId="15" fillId="2" borderId="187" xfId="9" applyFont="1" applyFill="1" applyBorder="1" applyAlignment="1" applyProtection="1">
      <alignment horizontal="center" vertical="center" wrapText="1"/>
      <protection locked="0"/>
    </xf>
    <xf numFmtId="0" fontId="15" fillId="2" borderId="167" xfId="9" applyFont="1" applyFill="1" applyBorder="1" applyAlignment="1" applyProtection="1">
      <alignment horizontal="center" vertical="center" wrapText="1"/>
      <protection locked="0"/>
    </xf>
    <xf numFmtId="0" fontId="15" fillId="2" borderId="45" xfId="9" applyFont="1" applyFill="1" applyBorder="1" applyAlignment="1" applyProtection="1">
      <alignment horizontal="center" vertical="center" wrapText="1"/>
      <protection locked="0"/>
    </xf>
    <xf numFmtId="0" fontId="15" fillId="2" borderId="175" xfId="9" applyFont="1" applyFill="1" applyBorder="1" applyAlignment="1" applyProtection="1">
      <alignment horizontal="center" vertical="center" wrapText="1"/>
      <protection locked="0"/>
    </xf>
    <xf numFmtId="182" fontId="15" fillId="0" borderId="58" xfId="1" applyNumberFormat="1" applyFont="1" applyFill="1" applyBorder="1" applyAlignment="1" applyProtection="1">
      <alignment vertical="center" shrinkToFit="1"/>
      <protection locked="0"/>
    </xf>
    <xf numFmtId="182" fontId="15" fillId="0" borderId="59" xfId="1" applyNumberFormat="1" applyFont="1" applyFill="1" applyBorder="1" applyAlignment="1" applyProtection="1">
      <alignment vertical="center" shrinkToFit="1"/>
      <protection locked="0"/>
    </xf>
    <xf numFmtId="182" fontId="15" fillId="0" borderId="178" xfId="1" applyNumberFormat="1" applyFont="1" applyFill="1" applyBorder="1" applyAlignment="1" applyProtection="1">
      <alignment vertical="center" shrinkToFit="1"/>
      <protection locked="0"/>
    </xf>
    <xf numFmtId="182" fontId="15" fillId="0" borderId="55" xfId="1" applyNumberFormat="1" applyFont="1" applyFill="1" applyBorder="1" applyAlignment="1" applyProtection="1">
      <alignment horizontal="right" vertical="center" shrinkToFit="1"/>
      <protection locked="0"/>
    </xf>
    <xf numFmtId="182" fontId="15" fillId="0" borderId="45" xfId="1" applyNumberFormat="1" applyFont="1" applyFill="1" applyBorder="1" applyAlignment="1" applyProtection="1">
      <alignment horizontal="right" vertical="center" shrinkToFit="1"/>
      <protection locked="0"/>
    </xf>
    <xf numFmtId="182" fontId="15" fillId="0" borderId="92" xfId="1" applyNumberFormat="1" applyFont="1" applyFill="1" applyBorder="1" applyAlignment="1" applyProtection="1">
      <alignment horizontal="right" vertical="center" shrinkToFit="1"/>
      <protection locked="0"/>
    </xf>
    <xf numFmtId="182" fontId="15" fillId="0" borderId="79" xfId="1" applyNumberFormat="1" applyFont="1" applyFill="1" applyBorder="1" applyAlignment="1" applyProtection="1">
      <alignment vertical="center" shrinkToFit="1"/>
      <protection locked="0"/>
    </xf>
    <xf numFmtId="182" fontId="15" fillId="0" borderId="90" xfId="1" applyNumberFormat="1" applyFont="1" applyFill="1" applyBorder="1" applyAlignment="1" applyProtection="1">
      <alignment vertical="center" shrinkToFit="1"/>
      <protection locked="0"/>
    </xf>
    <xf numFmtId="182" fontId="15" fillId="0" borderId="104" xfId="1" applyNumberFormat="1" applyFont="1" applyFill="1" applyBorder="1" applyAlignment="1" applyProtection="1">
      <alignment vertical="center" shrinkToFit="1"/>
      <protection locked="0"/>
    </xf>
    <xf numFmtId="0" fontId="2" fillId="0" borderId="27"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15" fillId="2" borderId="61" xfId="9" applyFont="1" applyFill="1" applyBorder="1" applyAlignment="1" applyProtection="1">
      <alignment horizontal="center" vertical="center" wrapText="1"/>
      <protection locked="0"/>
    </xf>
    <xf numFmtId="0" fontId="15" fillId="2" borderId="59" xfId="9" applyFont="1" applyFill="1" applyBorder="1" applyAlignment="1" applyProtection="1">
      <alignment horizontal="center" vertical="center" wrapText="1"/>
      <protection locked="0"/>
    </xf>
    <xf numFmtId="0" fontId="15" fillId="2" borderId="176" xfId="9" applyFont="1" applyFill="1" applyBorder="1" applyAlignment="1" applyProtection="1">
      <alignment horizontal="center" vertical="center" wrapText="1"/>
      <protection locked="0"/>
    </xf>
    <xf numFmtId="182" fontId="15" fillId="0" borderId="53" xfId="1" applyNumberFormat="1" applyFont="1" applyFill="1" applyBorder="1" applyAlignment="1" applyProtection="1">
      <alignment horizontal="right" vertical="center" shrinkToFit="1"/>
      <protection locked="0"/>
    </xf>
    <xf numFmtId="182" fontId="15" fillId="0" borderId="3" xfId="1" applyNumberFormat="1" applyFont="1" applyFill="1" applyBorder="1" applyAlignment="1" applyProtection="1">
      <alignment horizontal="right" vertical="center" shrinkToFit="1"/>
      <protection locked="0"/>
    </xf>
    <xf numFmtId="182" fontId="15" fillId="0" borderId="52" xfId="1" applyNumberFormat="1" applyFont="1" applyFill="1" applyBorder="1" applyAlignment="1" applyProtection="1">
      <alignment horizontal="right" vertical="center" shrinkToFit="1"/>
      <protection locked="0"/>
    </xf>
    <xf numFmtId="0" fontId="15" fillId="2" borderId="90" xfId="9" applyFont="1" applyFill="1" applyBorder="1" applyAlignment="1" applyProtection="1">
      <alignment horizontal="left" vertical="top" wrapText="1"/>
      <protection locked="0"/>
    </xf>
    <xf numFmtId="0" fontId="15" fillId="2" borderId="191" xfId="9" applyFont="1" applyFill="1" applyBorder="1" applyAlignment="1" applyProtection="1">
      <alignment horizontal="left" vertical="top" wrapText="1"/>
      <protection locked="0"/>
    </xf>
    <xf numFmtId="0" fontId="15" fillId="2" borderId="25" xfId="9" applyFont="1" applyFill="1" applyBorder="1" applyAlignment="1" applyProtection="1">
      <alignment horizontal="left" vertical="top" wrapText="1"/>
      <protection locked="0"/>
    </xf>
    <xf numFmtId="0" fontId="15" fillId="2" borderId="0" xfId="9" applyFont="1" applyFill="1" applyAlignment="1" applyProtection="1">
      <alignment horizontal="left" vertical="top" wrapText="1"/>
      <protection locked="0"/>
    </xf>
    <xf numFmtId="0" fontId="15" fillId="2" borderId="2" xfId="9" applyFont="1" applyFill="1" applyBorder="1" applyAlignment="1" applyProtection="1">
      <alignment horizontal="left" vertical="top" wrapText="1"/>
      <protection locked="0"/>
    </xf>
    <xf numFmtId="0" fontId="15" fillId="2" borderId="117" xfId="9" applyFont="1" applyFill="1" applyBorder="1" applyAlignment="1" applyProtection="1">
      <alignment horizontal="left" vertical="top" wrapText="1"/>
      <protection locked="0"/>
    </xf>
    <xf numFmtId="0" fontId="15" fillId="2" borderId="46" xfId="9" applyFont="1" applyFill="1" applyBorder="1" applyAlignment="1" applyProtection="1">
      <alignment horizontal="left" vertical="top" wrapText="1"/>
      <protection locked="0"/>
    </xf>
    <xf numFmtId="0" fontId="15" fillId="2" borderId="173" xfId="9" applyFont="1" applyFill="1" applyBorder="1" applyAlignment="1" applyProtection="1">
      <alignment horizontal="left" vertical="top" wrapText="1"/>
      <protection locked="0"/>
    </xf>
    <xf numFmtId="182" fontId="15" fillId="6" borderId="78" xfId="1" applyNumberFormat="1" applyFont="1" applyFill="1" applyBorder="1" applyAlignment="1" applyProtection="1">
      <alignment vertical="center" shrinkToFit="1"/>
    </xf>
    <xf numFmtId="182" fontId="15" fillId="6" borderId="46" xfId="1" applyNumberFormat="1" applyFont="1" applyFill="1" applyBorder="1" applyAlignment="1" applyProtection="1">
      <alignment vertical="center" shrinkToFit="1"/>
    </xf>
    <xf numFmtId="182" fontId="15" fillId="6" borderId="183" xfId="1" applyNumberFormat="1" applyFont="1" applyFill="1" applyBorder="1" applyAlignment="1" applyProtection="1">
      <alignment vertical="center" shrinkToFit="1"/>
    </xf>
    <xf numFmtId="182" fontId="15" fillId="0" borderId="18" xfId="1" applyNumberFormat="1" applyFont="1" applyFill="1" applyBorder="1" applyAlignment="1" applyProtection="1">
      <alignment horizontal="right" vertical="center" shrinkToFit="1"/>
      <protection locked="0"/>
    </xf>
    <xf numFmtId="182" fontId="15" fillId="0" borderId="12" xfId="1" applyNumberFormat="1" applyFont="1" applyFill="1" applyBorder="1" applyAlignment="1" applyProtection="1">
      <alignment horizontal="right" vertical="center" shrinkToFit="1"/>
      <protection locked="0"/>
    </xf>
    <xf numFmtId="182" fontId="15" fillId="0" borderId="6" xfId="1" applyNumberFormat="1" applyFont="1" applyFill="1" applyBorder="1" applyAlignment="1" applyProtection="1">
      <alignment horizontal="right" vertical="center" shrinkToFit="1"/>
      <protection locked="0"/>
    </xf>
    <xf numFmtId="49" fontId="15" fillId="2" borderId="11" xfId="9" applyNumberFormat="1" applyFont="1" applyFill="1" applyBorder="1" applyAlignment="1" applyProtection="1">
      <alignment horizontal="center" vertical="center" shrinkToFit="1"/>
      <protection locked="0"/>
    </xf>
    <xf numFmtId="0" fontId="15" fillId="2" borderId="18" xfId="9" applyFont="1" applyFill="1" applyBorder="1" applyAlignment="1" applyProtection="1">
      <alignment horizontal="right" vertical="center" shrinkToFit="1"/>
      <protection locked="0"/>
    </xf>
    <xf numFmtId="0" fontId="15" fillId="2" borderId="7" xfId="9" applyFont="1" applyFill="1" applyBorder="1" applyAlignment="1" applyProtection="1">
      <alignment horizontal="right" vertical="center" shrinkToFit="1"/>
      <protection locked="0"/>
    </xf>
    <xf numFmtId="184" fontId="15" fillId="2" borderId="19" xfId="1" applyNumberFormat="1" applyFont="1" applyFill="1" applyBorder="1" applyAlignment="1" applyProtection="1">
      <alignment horizontal="right" vertical="center" shrinkToFit="1"/>
      <protection locked="0"/>
    </xf>
    <xf numFmtId="184" fontId="15" fillId="2" borderId="12" xfId="1" applyNumberFormat="1" applyFont="1" applyFill="1" applyBorder="1" applyAlignment="1" applyProtection="1">
      <alignment horizontal="right" vertical="center" shrinkToFit="1"/>
      <protection locked="0"/>
    </xf>
    <xf numFmtId="184" fontId="15" fillId="2" borderId="25" xfId="1" applyNumberFormat="1" applyFont="1" applyFill="1" applyBorder="1" applyAlignment="1" applyProtection="1">
      <alignment horizontal="right" vertical="center" shrinkToFit="1"/>
      <protection locked="0"/>
    </xf>
    <xf numFmtId="184" fontId="15" fillId="2" borderId="0" xfId="1" applyNumberFormat="1" applyFont="1" applyFill="1" applyBorder="1" applyAlignment="1" applyProtection="1">
      <alignment horizontal="right" vertical="center" shrinkToFit="1"/>
      <protection locked="0"/>
    </xf>
    <xf numFmtId="184" fontId="15" fillId="2" borderId="18" xfId="1" applyNumberFormat="1" applyFont="1" applyFill="1" applyBorder="1" applyAlignment="1" applyProtection="1">
      <alignment horizontal="right" vertical="center" shrinkToFit="1"/>
      <protection locked="0"/>
    </xf>
    <xf numFmtId="184" fontId="15" fillId="2" borderId="6" xfId="1" applyNumberFormat="1" applyFont="1" applyFill="1" applyBorder="1" applyAlignment="1" applyProtection="1">
      <alignment horizontal="right" vertical="center" shrinkToFit="1"/>
      <protection locked="0"/>
    </xf>
    <xf numFmtId="184" fontId="15" fillId="2" borderId="7" xfId="1" applyNumberFormat="1" applyFont="1" applyFill="1" applyBorder="1" applyAlignment="1" applyProtection="1">
      <alignment horizontal="right" vertical="center" shrinkToFit="1"/>
      <protection locked="0"/>
    </xf>
    <xf numFmtId="184" fontId="15" fillId="2" borderId="8" xfId="1" applyNumberFormat="1" applyFont="1" applyFill="1" applyBorder="1" applyAlignment="1" applyProtection="1">
      <alignment horizontal="right" vertical="center" shrinkToFit="1"/>
      <protection locked="0"/>
    </xf>
    <xf numFmtId="182" fontId="15" fillId="0" borderId="54" xfId="1" applyNumberFormat="1" applyFont="1" applyFill="1" applyBorder="1" applyAlignment="1" applyProtection="1">
      <alignment vertical="center" shrinkToFit="1"/>
      <protection locked="0"/>
    </xf>
    <xf numFmtId="182" fontId="15" fillId="0" borderId="51" xfId="1" applyNumberFormat="1" applyFont="1" applyFill="1" applyBorder="1" applyAlignment="1" applyProtection="1">
      <alignment vertical="center" shrinkToFit="1"/>
      <protection locked="0"/>
    </xf>
    <xf numFmtId="182" fontId="15" fillId="0" borderId="47" xfId="1" applyNumberFormat="1" applyFont="1" applyFill="1" applyBorder="1" applyAlignment="1" applyProtection="1">
      <alignment vertical="center" shrinkToFit="1"/>
      <protection locked="0"/>
    </xf>
    <xf numFmtId="0" fontId="15" fillId="2" borderId="19" xfId="9" applyFont="1" applyFill="1" applyBorder="1" applyAlignment="1" applyProtection="1">
      <alignment horizontal="center" wrapText="1"/>
      <protection locked="0"/>
    </xf>
    <xf numFmtId="0" fontId="15" fillId="2" borderId="12" xfId="9" applyFont="1" applyFill="1" applyBorder="1" applyAlignment="1" applyProtection="1">
      <alignment horizontal="center" wrapText="1"/>
      <protection locked="0"/>
    </xf>
    <xf numFmtId="0" fontId="15" fillId="2" borderId="28" xfId="9" applyFont="1" applyFill="1" applyBorder="1" applyAlignment="1" applyProtection="1">
      <alignment horizontal="center" wrapText="1"/>
      <protection locked="0"/>
    </xf>
    <xf numFmtId="0" fontId="15" fillId="2" borderId="19" xfId="9" applyFont="1" applyFill="1" applyBorder="1" applyAlignment="1" applyProtection="1">
      <alignment horizontal="left" vertical="top" wrapText="1"/>
      <protection locked="0"/>
    </xf>
    <xf numFmtId="0" fontId="15" fillId="2" borderId="12" xfId="9" applyFont="1" applyFill="1" applyBorder="1" applyAlignment="1" applyProtection="1">
      <alignment horizontal="left" vertical="top" wrapText="1"/>
      <protection locked="0"/>
    </xf>
    <xf numFmtId="0" fontId="15" fillId="2" borderId="20" xfId="9" applyFont="1" applyFill="1" applyBorder="1" applyAlignment="1" applyProtection="1">
      <alignment horizontal="left" vertical="top" wrapText="1"/>
      <protection locked="0"/>
    </xf>
    <xf numFmtId="0" fontId="15" fillId="2" borderId="25" xfId="9" applyFont="1" applyFill="1" applyBorder="1" applyAlignment="1" applyProtection="1">
      <alignment horizontal="center" vertical="center" wrapText="1"/>
      <protection locked="0"/>
    </xf>
    <xf numFmtId="0" fontId="15" fillId="2" borderId="13" xfId="9" applyFont="1" applyFill="1" applyBorder="1" applyAlignment="1" applyProtection="1">
      <alignment horizontal="center" vertical="center" wrapText="1"/>
      <protection locked="0"/>
    </xf>
    <xf numFmtId="0" fontId="15" fillId="2" borderId="18" xfId="9" applyFont="1" applyFill="1" applyBorder="1" applyAlignment="1" applyProtection="1">
      <alignment horizontal="center" vertical="center" shrinkToFit="1"/>
      <protection locked="0"/>
    </xf>
    <xf numFmtId="0" fontId="15" fillId="2" borderId="12" xfId="9" applyFont="1" applyFill="1" applyBorder="1" applyAlignment="1" applyProtection="1">
      <alignment horizontal="center" vertical="center" shrinkToFit="1"/>
      <protection locked="0"/>
    </xf>
    <xf numFmtId="0" fontId="15" fillId="2" borderId="55" xfId="9" applyFont="1" applyFill="1" applyBorder="1" applyAlignment="1" applyProtection="1">
      <alignment horizontal="center" vertical="center" shrinkToFit="1"/>
      <protection locked="0"/>
    </xf>
    <xf numFmtId="0" fontId="15" fillId="2" borderId="45" xfId="9" applyFont="1" applyFill="1" applyBorder="1" applyAlignment="1" applyProtection="1">
      <alignment horizontal="center" vertical="center" shrinkToFit="1"/>
      <protection locked="0"/>
    </xf>
    <xf numFmtId="0" fontId="15" fillId="2" borderId="9" xfId="9" applyFont="1" applyFill="1" applyBorder="1" applyAlignment="1" applyProtection="1">
      <alignment horizontal="center" vertical="center" shrinkToFit="1"/>
      <protection locked="0"/>
    </xf>
    <xf numFmtId="0" fontId="15" fillId="2" borderId="11" xfId="9" applyFont="1" applyFill="1" applyBorder="1" applyAlignment="1" applyProtection="1">
      <alignment horizontal="center" vertical="center" shrinkToFit="1"/>
      <protection locked="0"/>
    </xf>
    <xf numFmtId="182" fontId="15" fillId="0" borderId="78" xfId="1" applyNumberFormat="1" applyFont="1" applyFill="1" applyBorder="1" applyAlignment="1" applyProtection="1">
      <alignment vertical="center" shrinkToFit="1"/>
      <protection locked="0"/>
    </xf>
    <xf numFmtId="182" fontId="15" fillId="0" borderId="46" xfId="1" applyNumberFormat="1" applyFont="1" applyFill="1" applyBorder="1" applyAlignment="1" applyProtection="1">
      <alignment vertical="center" shrinkToFit="1"/>
      <protection locked="0"/>
    </xf>
    <xf numFmtId="182" fontId="15" fillId="0" borderId="91" xfId="1" applyNumberFormat="1" applyFont="1" applyFill="1" applyBorder="1" applyAlignment="1" applyProtection="1">
      <alignment vertical="center" shrinkToFit="1"/>
      <protection locked="0"/>
    </xf>
    <xf numFmtId="0" fontId="63" fillId="2" borderId="71" xfId="9" applyFont="1" applyFill="1" applyBorder="1" applyAlignment="1">
      <alignment horizontal="center" vertical="top" wrapText="1"/>
    </xf>
    <xf numFmtId="0" fontId="63" fillId="2" borderId="21" xfId="9" applyFont="1" applyFill="1" applyBorder="1" applyAlignment="1">
      <alignment horizontal="center" vertical="top" wrapText="1"/>
    </xf>
    <xf numFmtId="0" fontId="63" fillId="2" borderId="9" xfId="9" applyFont="1" applyFill="1" applyBorder="1" applyAlignment="1">
      <alignment horizontal="center" vertical="top" wrapText="1"/>
    </xf>
    <xf numFmtId="0" fontId="63" fillId="2" borderId="11" xfId="9" applyFont="1" applyFill="1" applyBorder="1" applyAlignment="1">
      <alignment horizontal="center" vertical="top" wrapText="1"/>
    </xf>
    <xf numFmtId="184" fontId="15" fillId="2" borderId="79" xfId="1" applyNumberFormat="1" applyFont="1" applyFill="1" applyBorder="1" applyAlignment="1" applyProtection="1">
      <alignment horizontal="right" vertical="center" shrinkToFit="1"/>
      <protection locked="0"/>
    </xf>
    <xf numFmtId="184" fontId="15" fillId="2" borderId="90" xfId="1" applyNumberFormat="1" applyFont="1" applyFill="1" applyBorder="1" applyAlignment="1" applyProtection="1">
      <alignment horizontal="right" vertical="center" shrinkToFit="1"/>
      <protection locked="0"/>
    </xf>
    <xf numFmtId="184" fontId="15" fillId="2" borderId="104" xfId="1" applyNumberFormat="1" applyFont="1" applyFill="1" applyBorder="1" applyAlignment="1" applyProtection="1">
      <alignment horizontal="right" vertical="center" shrinkToFit="1"/>
      <protection locked="0"/>
    </xf>
    <xf numFmtId="0" fontId="15" fillId="2" borderId="6" xfId="9" applyFont="1" applyFill="1" applyBorder="1" applyAlignment="1" applyProtection="1">
      <alignment horizontal="center" vertical="center" wrapText="1"/>
      <protection locked="0"/>
    </xf>
    <xf numFmtId="0" fontId="15" fillId="2" borderId="8" xfId="9" applyFont="1" applyFill="1" applyBorder="1" applyAlignment="1" applyProtection="1">
      <alignment horizontal="center" vertical="center" wrapText="1"/>
      <protection locked="0"/>
    </xf>
    <xf numFmtId="0" fontId="15" fillId="2" borderId="6" xfId="9" applyFont="1" applyFill="1" applyBorder="1" applyAlignment="1" applyProtection="1">
      <alignment horizontal="center" vertical="center" shrinkToFit="1"/>
      <protection locked="0"/>
    </xf>
    <xf numFmtId="0" fontId="15" fillId="2" borderId="7" xfId="9" applyFont="1" applyFill="1" applyBorder="1" applyAlignment="1" applyProtection="1">
      <alignment horizontal="center" vertical="center" shrinkToFit="1"/>
      <protection locked="0"/>
    </xf>
    <xf numFmtId="0" fontId="15" fillId="2" borderId="0" xfId="9" applyFont="1" applyFill="1" applyAlignment="1" applyProtection="1">
      <alignment horizontal="center" vertical="center" shrinkToFit="1"/>
      <protection locked="0"/>
    </xf>
    <xf numFmtId="0" fontId="15" fillId="2" borderId="8" xfId="9" applyFont="1" applyFill="1" applyBorder="1" applyAlignment="1" applyProtection="1">
      <alignment horizontal="center" vertical="center" shrinkToFit="1"/>
      <protection locked="0"/>
    </xf>
    <xf numFmtId="0" fontId="15" fillId="2" borderId="18" xfId="9" applyFont="1" applyFill="1" applyBorder="1" applyAlignment="1" applyProtection="1">
      <alignment horizontal="center" vertical="center"/>
      <protection locked="0"/>
    </xf>
    <xf numFmtId="0" fontId="15" fillId="2" borderId="7" xfId="9" applyFont="1" applyFill="1" applyBorder="1" applyAlignment="1" applyProtection="1">
      <alignment horizontal="center" vertical="center"/>
      <protection locked="0"/>
    </xf>
    <xf numFmtId="0" fontId="15" fillId="2" borderId="14" xfId="9" applyFont="1" applyFill="1" applyBorder="1" applyAlignment="1" applyProtection="1">
      <alignment horizontal="center" vertical="center"/>
      <protection locked="0"/>
    </xf>
    <xf numFmtId="0" fontId="15" fillId="2" borderId="81" xfId="9" applyFont="1" applyFill="1" applyBorder="1" applyAlignment="1" applyProtection="1">
      <alignment horizontal="center" vertical="center"/>
      <protection locked="0"/>
    </xf>
    <xf numFmtId="0" fontId="15" fillId="2" borderId="54" xfId="9" applyFont="1" applyFill="1" applyBorder="1" applyAlignment="1" applyProtection="1">
      <alignment horizontal="center" vertical="center" wrapText="1"/>
      <protection locked="0"/>
    </xf>
    <xf numFmtId="0" fontId="15" fillId="2" borderId="51" xfId="9" applyFont="1" applyFill="1" applyBorder="1" applyAlignment="1" applyProtection="1">
      <alignment horizontal="center" vertical="center" wrapText="1"/>
      <protection locked="0"/>
    </xf>
    <xf numFmtId="0" fontId="15" fillId="2" borderId="47" xfId="9" applyFont="1" applyFill="1" applyBorder="1" applyAlignment="1" applyProtection="1">
      <alignment horizontal="center" vertical="center" wrapText="1"/>
      <protection locked="0"/>
    </xf>
    <xf numFmtId="192" fontId="15" fillId="0" borderId="7" xfId="9" applyNumberFormat="1" applyFont="1" applyBorder="1" applyAlignment="1" applyProtection="1">
      <alignment horizontal="center" vertical="center"/>
      <protection locked="0"/>
    </xf>
    <xf numFmtId="192" fontId="15" fillId="0" borderId="0" xfId="9" applyNumberFormat="1" applyFont="1" applyAlignment="1" applyProtection="1">
      <alignment horizontal="center" vertical="center"/>
      <protection locked="0"/>
    </xf>
    <xf numFmtId="49" fontId="15" fillId="2" borderId="0" xfId="9" applyNumberFormat="1" applyFont="1" applyFill="1" applyAlignment="1" applyProtection="1">
      <alignment horizontal="center" vertical="center" shrinkToFit="1"/>
      <protection locked="0"/>
    </xf>
    <xf numFmtId="0" fontId="16" fillId="2" borderId="7" xfId="9" applyFont="1" applyFill="1" applyBorder="1" applyAlignment="1" applyProtection="1">
      <alignment horizontal="center" vertical="center" wrapText="1"/>
      <protection locked="0"/>
    </xf>
    <xf numFmtId="0" fontId="16" fillId="2" borderId="0" xfId="9" applyFont="1" applyFill="1" applyAlignment="1" applyProtection="1">
      <alignment horizontal="center" vertical="center" wrapText="1"/>
      <protection locked="0"/>
    </xf>
    <xf numFmtId="0" fontId="16" fillId="2" borderId="8" xfId="9" applyFont="1" applyFill="1" applyBorder="1" applyAlignment="1" applyProtection="1">
      <alignment horizontal="center" vertical="center" wrapText="1"/>
      <protection locked="0"/>
    </xf>
    <xf numFmtId="0" fontId="16" fillId="2" borderId="79" xfId="9" applyFont="1" applyFill="1" applyBorder="1" applyAlignment="1" applyProtection="1">
      <alignment horizontal="center" vertical="center" wrapText="1"/>
      <protection locked="0"/>
    </xf>
    <xf numFmtId="0" fontId="16" fillId="2" borderId="90" xfId="9" applyFont="1" applyFill="1" applyBorder="1" applyAlignment="1" applyProtection="1">
      <alignment horizontal="center" vertical="center" wrapText="1"/>
      <protection locked="0"/>
    </xf>
    <xf numFmtId="0" fontId="16" fillId="2" borderId="104" xfId="9" applyFont="1" applyFill="1" applyBorder="1" applyAlignment="1" applyProtection="1">
      <alignment horizontal="center" vertical="center" wrapText="1"/>
      <protection locked="0"/>
    </xf>
    <xf numFmtId="0" fontId="16" fillId="2" borderId="78" xfId="9" applyFont="1" applyFill="1" applyBorder="1" applyAlignment="1" applyProtection="1">
      <alignment horizontal="center" vertical="center" wrapText="1"/>
      <protection locked="0"/>
    </xf>
    <xf numFmtId="0" fontId="16" fillId="2" borderId="46" xfId="9" applyFont="1" applyFill="1" applyBorder="1" applyAlignment="1" applyProtection="1">
      <alignment horizontal="center" vertical="center" wrapText="1"/>
      <protection locked="0"/>
    </xf>
    <xf numFmtId="0" fontId="16" fillId="2" borderId="91" xfId="9" applyFont="1" applyFill="1" applyBorder="1" applyAlignment="1" applyProtection="1">
      <alignment horizontal="center" vertical="center" wrapText="1"/>
      <protection locked="0"/>
    </xf>
    <xf numFmtId="0" fontId="15" fillId="0" borderId="18" xfId="9" applyFont="1" applyBorder="1" applyAlignment="1" applyProtection="1">
      <alignment horizontal="left" vertical="center" shrinkToFit="1"/>
      <protection locked="0"/>
    </xf>
    <xf numFmtId="0" fontId="15" fillId="0" borderId="12" xfId="9" applyFont="1" applyBorder="1" applyAlignment="1" applyProtection="1">
      <alignment horizontal="left" vertical="center" shrinkToFit="1"/>
      <protection locked="0"/>
    </xf>
    <xf numFmtId="0" fontId="15" fillId="0" borderId="7" xfId="9" applyFont="1" applyBorder="1" applyAlignment="1" applyProtection="1">
      <alignment horizontal="left" vertical="center" shrinkToFit="1"/>
      <protection locked="0"/>
    </xf>
    <xf numFmtId="0" fontId="15" fillId="0" borderId="0" xfId="9" applyFont="1" applyAlignment="1" applyProtection="1">
      <alignment horizontal="left" vertical="center" shrinkToFit="1"/>
      <protection locked="0"/>
    </xf>
    <xf numFmtId="0" fontId="15" fillId="0" borderId="18" xfId="9" applyFont="1" applyBorder="1" applyAlignment="1" applyProtection="1">
      <alignment horizontal="right" vertical="center" shrinkToFit="1"/>
      <protection locked="0"/>
    </xf>
    <xf numFmtId="0" fontId="15" fillId="0" borderId="7" xfId="9" applyFont="1" applyBorder="1" applyAlignment="1" applyProtection="1">
      <alignment horizontal="right" vertical="center" shrinkToFit="1"/>
      <protection locked="0"/>
    </xf>
    <xf numFmtId="184" fontId="15" fillId="2" borderId="118" xfId="1" applyNumberFormat="1" applyFont="1" applyFill="1" applyBorder="1" applyAlignment="1" applyProtection="1">
      <alignment horizontal="right" vertical="center" shrinkToFit="1"/>
      <protection locked="0"/>
    </xf>
    <xf numFmtId="0" fontId="15" fillId="0" borderId="79" xfId="9" applyFont="1" applyBorder="1" applyAlignment="1" applyProtection="1">
      <alignment horizontal="right" vertical="center" shrinkToFit="1"/>
      <protection locked="0"/>
    </xf>
    <xf numFmtId="0" fontId="15" fillId="2" borderId="78" xfId="9" applyFont="1" applyFill="1" applyBorder="1" applyAlignment="1" applyProtection="1">
      <alignment horizontal="center" vertical="center" wrapText="1"/>
      <protection locked="0"/>
    </xf>
    <xf numFmtId="0" fontId="15" fillId="2" borderId="46" xfId="9" applyFont="1" applyFill="1" applyBorder="1" applyAlignment="1" applyProtection="1">
      <alignment horizontal="center" vertical="center" wrapText="1"/>
      <protection locked="0"/>
    </xf>
    <xf numFmtId="0" fontId="15" fillId="2" borderId="91" xfId="9" applyFont="1" applyFill="1" applyBorder="1" applyAlignment="1" applyProtection="1">
      <alignment horizontal="center" vertical="center" wrapText="1"/>
      <protection locked="0"/>
    </xf>
    <xf numFmtId="192" fontId="15" fillId="0" borderId="78" xfId="9" applyNumberFormat="1" applyFont="1" applyBorder="1" applyAlignment="1" applyProtection="1">
      <alignment horizontal="center" vertical="center"/>
      <protection locked="0"/>
    </xf>
    <xf numFmtId="192" fontId="15" fillId="0" borderId="46" xfId="9" applyNumberFormat="1" applyFont="1" applyBorder="1" applyAlignment="1" applyProtection="1">
      <alignment horizontal="center" vertical="center"/>
      <protection locked="0"/>
    </xf>
    <xf numFmtId="49" fontId="15" fillId="2" borderId="46" xfId="9" applyNumberFormat="1" applyFont="1" applyFill="1" applyBorder="1" applyAlignment="1" applyProtection="1">
      <alignment horizontal="center" vertical="center" shrinkToFit="1"/>
      <protection locked="0"/>
    </xf>
    <xf numFmtId="0" fontId="15" fillId="2" borderId="79" xfId="9" applyFont="1" applyFill="1" applyBorder="1" applyAlignment="1" applyProtection="1">
      <alignment horizontal="center" vertical="center" wrapText="1"/>
      <protection locked="0"/>
    </xf>
    <xf numFmtId="0" fontId="15" fillId="2" borderId="104" xfId="9" applyFont="1" applyFill="1" applyBorder="1" applyAlignment="1" applyProtection="1">
      <alignment horizontal="center" vertical="center" wrapText="1"/>
      <protection locked="0"/>
    </xf>
    <xf numFmtId="0" fontId="15" fillId="2" borderId="79" xfId="9" applyFont="1" applyFill="1" applyBorder="1" applyAlignment="1" applyProtection="1">
      <alignment horizontal="center" vertical="center" shrinkToFit="1"/>
      <protection locked="0"/>
    </xf>
    <xf numFmtId="0" fontId="15" fillId="2" borderId="90" xfId="9" applyFont="1" applyFill="1" applyBorder="1" applyAlignment="1" applyProtection="1">
      <alignment horizontal="center" vertical="center" shrinkToFit="1"/>
      <protection locked="0"/>
    </xf>
    <xf numFmtId="0" fontId="15" fillId="2" borderId="104" xfId="9" applyFont="1" applyFill="1" applyBorder="1" applyAlignment="1" applyProtection="1">
      <alignment horizontal="center" vertical="center" shrinkToFit="1"/>
      <protection locked="0"/>
    </xf>
    <xf numFmtId="0" fontId="15" fillId="2" borderId="78" xfId="9" applyFont="1" applyFill="1" applyBorder="1" applyAlignment="1" applyProtection="1">
      <alignment horizontal="center" vertical="center" shrinkToFit="1"/>
      <protection locked="0"/>
    </xf>
    <xf numFmtId="0" fontId="15" fillId="2" borderId="46" xfId="9" applyFont="1" applyFill="1" applyBorder="1" applyAlignment="1" applyProtection="1">
      <alignment horizontal="center" vertical="center" shrinkToFit="1"/>
      <protection locked="0"/>
    </xf>
    <xf numFmtId="0" fontId="15" fillId="2" borderId="91" xfId="9" applyFont="1" applyFill="1" applyBorder="1" applyAlignment="1" applyProtection="1">
      <alignment horizontal="center" vertical="center" shrinkToFit="1"/>
      <protection locked="0"/>
    </xf>
    <xf numFmtId="0" fontId="15" fillId="2" borderId="79" xfId="9" applyFont="1" applyFill="1" applyBorder="1" applyAlignment="1" applyProtection="1">
      <alignment horizontal="center" vertical="center"/>
      <protection locked="0"/>
    </xf>
    <xf numFmtId="0" fontId="15" fillId="2" borderId="78" xfId="9" applyFont="1" applyFill="1" applyBorder="1" applyAlignment="1" applyProtection="1">
      <alignment horizontal="center" vertical="center"/>
      <protection locked="0"/>
    </xf>
    <xf numFmtId="0" fontId="15" fillId="2" borderId="188" xfId="9" applyFont="1" applyFill="1" applyBorder="1" applyAlignment="1" applyProtection="1">
      <alignment horizontal="center" vertical="center"/>
      <protection locked="0"/>
    </xf>
    <xf numFmtId="0" fontId="15" fillId="2" borderId="195" xfId="9" applyFont="1" applyFill="1" applyBorder="1" applyAlignment="1" applyProtection="1">
      <alignment horizontal="center" vertical="center"/>
      <protection locked="0"/>
    </xf>
    <xf numFmtId="0" fontId="15" fillId="2" borderId="55" xfId="9" applyFont="1" applyFill="1" applyBorder="1" applyAlignment="1" applyProtection="1">
      <alignment horizontal="center" vertical="center" wrapText="1"/>
      <protection locked="0"/>
    </xf>
    <xf numFmtId="0" fontId="15" fillId="2" borderId="92" xfId="9" applyFont="1" applyFill="1" applyBorder="1" applyAlignment="1" applyProtection="1">
      <alignment horizontal="center" vertical="center" wrapText="1"/>
      <protection locked="0"/>
    </xf>
    <xf numFmtId="0" fontId="15" fillId="0" borderId="79" xfId="9" applyFont="1" applyBorder="1" applyAlignment="1" applyProtection="1">
      <alignment horizontal="left" vertical="center" shrinkToFit="1"/>
      <protection locked="0"/>
    </xf>
    <xf numFmtId="0" fontId="15" fillId="0" borderId="90" xfId="9" applyFont="1" applyBorder="1" applyAlignment="1" applyProtection="1">
      <alignment horizontal="left" vertical="center" shrinkToFit="1"/>
      <protection locked="0"/>
    </xf>
    <xf numFmtId="0" fontId="15" fillId="2" borderId="79" xfId="9" applyFont="1" applyFill="1" applyBorder="1" applyAlignment="1" applyProtection="1">
      <alignment horizontal="right" vertical="center" shrinkToFit="1"/>
      <protection locked="0"/>
    </xf>
    <xf numFmtId="192" fontId="15" fillId="0" borderId="53" xfId="9" applyNumberFormat="1" applyFont="1" applyBorder="1" applyAlignment="1" applyProtection="1">
      <alignment horizontal="center" vertical="center"/>
      <protection locked="0"/>
    </xf>
    <xf numFmtId="192" fontId="15" fillId="0" borderId="3" xfId="9" applyNumberFormat="1" applyFont="1" applyBorder="1" applyAlignment="1" applyProtection="1">
      <alignment horizontal="center" vertical="center"/>
      <protection locked="0"/>
    </xf>
    <xf numFmtId="49" fontId="15" fillId="2" borderId="3" xfId="9" applyNumberFormat="1" applyFont="1" applyFill="1" applyBorder="1" applyAlignment="1" applyProtection="1">
      <alignment horizontal="center" vertical="center" shrinkToFit="1"/>
      <protection locked="0"/>
    </xf>
    <xf numFmtId="0" fontId="15" fillId="2" borderId="53" xfId="9" applyFont="1" applyFill="1" applyBorder="1" applyAlignment="1" applyProtection="1">
      <alignment horizontal="center" vertical="center" wrapText="1"/>
      <protection locked="0"/>
    </xf>
    <xf numFmtId="0" fontId="15" fillId="2" borderId="3" xfId="9" applyFont="1" applyFill="1" applyBorder="1" applyAlignment="1" applyProtection="1">
      <alignment horizontal="center" vertical="center" wrapText="1"/>
      <protection locked="0"/>
    </xf>
    <xf numFmtId="0" fontId="15" fillId="2" borderId="52" xfId="9" applyFont="1" applyFill="1" applyBorder="1" applyAlignment="1" applyProtection="1">
      <alignment horizontal="center" vertical="center" wrapText="1"/>
      <protection locked="0"/>
    </xf>
    <xf numFmtId="0" fontId="15" fillId="2" borderId="53" xfId="9" applyFont="1" applyFill="1" applyBorder="1" applyAlignment="1" applyProtection="1">
      <alignment horizontal="center" vertical="center" shrinkToFit="1"/>
      <protection locked="0"/>
    </xf>
    <xf numFmtId="0" fontId="15" fillId="2" borderId="3" xfId="9" applyFont="1" applyFill="1" applyBorder="1" applyAlignment="1" applyProtection="1">
      <alignment horizontal="center" vertical="center" shrinkToFit="1"/>
      <protection locked="0"/>
    </xf>
    <xf numFmtId="0" fontId="15" fillId="2" borderId="52" xfId="9" applyFont="1" applyFill="1" applyBorder="1" applyAlignment="1" applyProtection="1">
      <alignment horizontal="center" vertical="center" shrinkToFit="1"/>
      <protection locked="0"/>
    </xf>
    <xf numFmtId="0" fontId="15" fillId="2" borderId="53" xfId="9" applyFont="1" applyFill="1" applyBorder="1" applyAlignment="1" applyProtection="1">
      <alignment horizontal="center" vertical="center"/>
      <protection locked="0"/>
    </xf>
    <xf numFmtId="0" fontId="15" fillId="2" borderId="124" xfId="9" applyFont="1" applyFill="1" applyBorder="1" applyAlignment="1" applyProtection="1">
      <alignment horizontal="center" vertical="center"/>
      <protection locked="0"/>
    </xf>
    <xf numFmtId="0" fontId="15" fillId="2" borderId="180" xfId="9" applyFont="1" applyFill="1" applyBorder="1" applyAlignment="1">
      <alignment horizontal="center" vertical="center"/>
    </xf>
    <xf numFmtId="0" fontId="15" fillId="2" borderId="9" xfId="9" applyFont="1" applyFill="1" applyBorder="1" applyAlignment="1" applyProtection="1">
      <alignment horizontal="center" vertical="center" wrapText="1"/>
      <protection locked="0"/>
    </xf>
    <xf numFmtId="0" fontId="15" fillId="2" borderId="11" xfId="9" applyFont="1" applyFill="1" applyBorder="1" applyAlignment="1" applyProtection="1">
      <alignment horizontal="center" vertical="center" wrapText="1"/>
      <protection locked="0"/>
    </xf>
    <xf numFmtId="0" fontId="15" fillId="2" borderId="10" xfId="9" applyFont="1" applyFill="1" applyBorder="1" applyAlignment="1" applyProtection="1">
      <alignment horizontal="center" vertical="center" wrapText="1"/>
      <protection locked="0"/>
    </xf>
    <xf numFmtId="0" fontId="15" fillId="2" borderId="10" xfId="9" applyFont="1" applyFill="1" applyBorder="1" applyAlignment="1" applyProtection="1">
      <alignment horizontal="center" vertical="center" shrinkToFit="1"/>
      <protection locked="0"/>
    </xf>
    <xf numFmtId="0" fontId="15" fillId="2" borderId="9" xfId="9" applyFont="1" applyFill="1" applyBorder="1" applyAlignment="1" applyProtection="1">
      <alignment horizontal="center" vertical="center"/>
      <protection locked="0"/>
    </xf>
    <xf numFmtId="0" fontId="15" fillId="2" borderId="23" xfId="9" applyFont="1" applyFill="1" applyBorder="1" applyAlignment="1" applyProtection="1">
      <alignment horizontal="center" vertical="center"/>
      <protection locked="0"/>
    </xf>
    <xf numFmtId="192" fontId="15" fillId="0" borderId="9" xfId="9" applyNumberFormat="1" applyFont="1" applyBorder="1" applyAlignment="1" applyProtection="1">
      <alignment horizontal="center" vertical="center"/>
      <protection locked="0"/>
    </xf>
    <xf numFmtId="192" fontId="15" fillId="0" borderId="11" xfId="9" applyNumberFormat="1" applyFont="1" applyBorder="1" applyAlignment="1" applyProtection="1">
      <alignment horizontal="center" vertical="center"/>
      <protection locked="0"/>
    </xf>
    <xf numFmtId="182" fontId="15" fillId="6" borderId="58" xfId="1" applyNumberFormat="1" applyFont="1" applyFill="1" applyBorder="1" applyAlignment="1" applyProtection="1">
      <alignment vertical="center" shrinkToFit="1"/>
    </xf>
    <xf numFmtId="182" fontId="15" fillId="6" borderId="59" xfId="1" applyNumberFormat="1" applyFont="1" applyFill="1" applyBorder="1" applyAlignment="1" applyProtection="1">
      <alignment vertical="center" shrinkToFit="1"/>
    </xf>
    <xf numFmtId="182" fontId="15" fillId="6" borderId="176" xfId="1" applyNumberFormat="1" applyFont="1" applyFill="1" applyBorder="1" applyAlignment="1" applyProtection="1">
      <alignment vertical="center" shrinkToFit="1"/>
    </xf>
    <xf numFmtId="0" fontId="15" fillId="0" borderId="238" xfId="9" applyFont="1" applyFill="1" applyBorder="1" applyAlignment="1">
      <alignment horizontal="center" vertical="center" shrinkToFit="1"/>
    </xf>
    <xf numFmtId="0" fontId="15" fillId="0" borderId="239" xfId="9" applyFont="1" applyFill="1" applyBorder="1" applyAlignment="1">
      <alignment horizontal="center" vertical="center" shrinkToFit="1"/>
    </xf>
    <xf numFmtId="0" fontId="15" fillId="0" borderId="240" xfId="9" applyFont="1" applyFill="1" applyBorder="1" applyAlignment="1">
      <alignment horizontal="center" vertical="center" shrinkToFit="1"/>
    </xf>
    <xf numFmtId="0" fontId="15" fillId="0" borderId="241" xfId="9" applyFont="1" applyFill="1" applyBorder="1" applyAlignment="1">
      <alignment horizontal="center" vertical="center" shrinkToFit="1"/>
    </xf>
    <xf numFmtId="0" fontId="15" fillId="0" borderId="242" xfId="9" applyFont="1" applyFill="1" applyBorder="1" applyAlignment="1">
      <alignment horizontal="center" vertical="center" shrinkToFit="1"/>
    </xf>
    <xf numFmtId="0" fontId="15" fillId="0" borderId="243" xfId="9" applyFont="1" applyFill="1" applyBorder="1" applyAlignment="1">
      <alignment horizontal="center" vertical="center" shrinkToFit="1"/>
    </xf>
    <xf numFmtId="0" fontId="15" fillId="0" borderId="0" xfId="0" applyFont="1" applyAlignment="1">
      <alignment horizontal="left" vertical="top"/>
    </xf>
    <xf numFmtId="0" fontId="15" fillId="0" borderId="0" xfId="9" applyFont="1" applyAlignment="1">
      <alignment vertical="top"/>
    </xf>
    <xf numFmtId="0" fontId="20" fillId="0" borderId="0" xfId="0" quotePrefix="1" applyFont="1" applyAlignment="1">
      <alignment horizontal="center" vertical="top"/>
    </xf>
    <xf numFmtId="0" fontId="20" fillId="0" borderId="0" xfId="9" quotePrefix="1" applyFont="1" applyAlignment="1">
      <alignment horizontal="center" vertical="top"/>
    </xf>
    <xf numFmtId="0" fontId="20" fillId="0" borderId="0" xfId="9" applyFont="1" applyAlignment="1">
      <alignment horizontal="center" vertical="top"/>
    </xf>
    <xf numFmtId="0" fontId="15" fillId="2" borderId="61" xfId="9" applyFont="1" applyFill="1" applyBorder="1" applyAlignment="1">
      <alignment horizontal="center" vertical="center" shrinkToFit="1"/>
    </xf>
    <xf numFmtId="0" fontId="15" fillId="2" borderId="59" xfId="9" applyFont="1" applyFill="1" applyBorder="1" applyAlignment="1">
      <alignment horizontal="center" vertical="center" shrinkToFit="1"/>
    </xf>
    <xf numFmtId="0" fontId="15" fillId="2" borderId="176" xfId="9" applyFont="1" applyFill="1" applyBorder="1" applyAlignment="1">
      <alignment horizontal="center" vertical="center" shrinkToFit="1"/>
    </xf>
    <xf numFmtId="178" fontId="15" fillId="6" borderId="22" xfId="9" applyNumberFormat="1" applyFont="1" applyFill="1" applyBorder="1" applyAlignment="1">
      <alignment horizontal="right" vertical="center" shrinkToFit="1"/>
    </xf>
    <xf numFmtId="178" fontId="15" fillId="6" borderId="108" xfId="9" applyNumberFormat="1" applyFont="1" applyFill="1" applyBorder="1" applyAlignment="1">
      <alignment horizontal="right" vertical="center" shrinkToFit="1"/>
    </xf>
    <xf numFmtId="178" fontId="15" fillId="6" borderId="4" xfId="9" applyNumberFormat="1" applyFont="1" applyFill="1" applyBorder="1" applyAlignment="1">
      <alignment horizontal="right" vertical="center" shrinkToFit="1"/>
    </xf>
    <xf numFmtId="178" fontId="15" fillId="6" borderId="5" xfId="9" applyNumberFormat="1" applyFont="1" applyFill="1" applyBorder="1" applyAlignment="1">
      <alignment horizontal="right" vertical="center" shrinkToFit="1"/>
    </xf>
    <xf numFmtId="182" fontId="15" fillId="0" borderId="238" xfId="9" applyNumberFormat="1" applyFont="1" applyFill="1" applyBorder="1" applyAlignment="1">
      <alignment horizontal="center" vertical="center" shrinkToFit="1"/>
    </xf>
    <xf numFmtId="182" fontId="15" fillId="0" borderId="239" xfId="9" applyNumberFormat="1" applyFont="1" applyFill="1" applyBorder="1" applyAlignment="1">
      <alignment horizontal="center" vertical="center" shrinkToFit="1"/>
    </xf>
    <xf numFmtId="182" fontId="15" fillId="0" borderId="240" xfId="9" applyNumberFormat="1" applyFont="1" applyFill="1" applyBorder="1" applyAlignment="1">
      <alignment horizontal="center" vertical="center" shrinkToFit="1"/>
    </xf>
    <xf numFmtId="182" fontId="15" fillId="0" borderId="241" xfId="9" applyNumberFormat="1" applyFont="1" applyFill="1" applyBorder="1" applyAlignment="1">
      <alignment horizontal="center" vertical="center" shrinkToFit="1"/>
    </xf>
    <xf numFmtId="182" fontId="15" fillId="0" borderId="242" xfId="9" applyNumberFormat="1" applyFont="1" applyFill="1" applyBorder="1" applyAlignment="1">
      <alignment horizontal="center" vertical="center" shrinkToFit="1"/>
    </xf>
    <xf numFmtId="182" fontId="15" fillId="0" borderId="243" xfId="9" applyNumberFormat="1" applyFont="1" applyFill="1" applyBorder="1" applyAlignment="1">
      <alignment horizontal="center" vertical="center" shrinkToFit="1"/>
    </xf>
    <xf numFmtId="182" fontId="15" fillId="6" borderId="22" xfId="9" applyNumberFormat="1" applyFont="1" applyFill="1" applyBorder="1" applyAlignment="1">
      <alignment horizontal="right" vertical="center" shrinkToFit="1"/>
    </xf>
    <xf numFmtId="182" fontId="15" fillId="6" borderId="21" xfId="9" applyNumberFormat="1" applyFont="1" applyFill="1" applyBorder="1" applyAlignment="1">
      <alignment horizontal="right" vertical="center" shrinkToFit="1"/>
    </xf>
    <xf numFmtId="182" fontId="15" fillId="6" borderId="108" xfId="9" applyNumberFormat="1" applyFont="1" applyFill="1" applyBorder="1" applyAlignment="1">
      <alignment horizontal="right" vertical="center" shrinkToFit="1"/>
    </xf>
    <xf numFmtId="182" fontId="15" fillId="6" borderId="4" xfId="9" applyNumberFormat="1" applyFont="1" applyFill="1" applyBorder="1" applyAlignment="1">
      <alignment horizontal="right" vertical="center" shrinkToFit="1"/>
    </xf>
    <xf numFmtId="182" fontId="15" fillId="6" borderId="3" xfId="9" applyNumberFormat="1" applyFont="1" applyFill="1" applyBorder="1" applyAlignment="1">
      <alignment horizontal="right" vertical="center" shrinkToFit="1"/>
    </xf>
    <xf numFmtId="182" fontId="15" fillId="6" borderId="5" xfId="9" applyNumberFormat="1" applyFont="1" applyFill="1" applyBorder="1" applyAlignment="1">
      <alignment horizontal="right" vertical="center" shrinkToFit="1"/>
    </xf>
    <xf numFmtId="0" fontId="15" fillId="2" borderId="53" xfId="9" applyFont="1" applyFill="1" applyBorder="1" applyAlignment="1">
      <alignment horizontal="center" vertical="center" shrinkToFit="1"/>
    </xf>
    <xf numFmtId="0" fontId="15" fillId="2" borderId="3" xfId="9" applyFont="1" applyFill="1" applyBorder="1" applyAlignment="1">
      <alignment horizontal="center" vertical="center" shrinkToFit="1"/>
    </xf>
    <xf numFmtId="0" fontId="15" fillId="2" borderId="52" xfId="9" applyFont="1" applyFill="1" applyBorder="1" applyAlignment="1">
      <alignment horizontal="center" vertical="center" shrinkToFit="1"/>
    </xf>
    <xf numFmtId="0" fontId="15" fillId="0" borderId="79" xfId="9" applyFont="1" applyFill="1" applyBorder="1" applyAlignment="1">
      <alignment horizontal="center" vertical="center" shrinkToFit="1"/>
    </xf>
    <xf numFmtId="0" fontId="15" fillId="0" borderId="90" xfId="9" applyFont="1" applyFill="1" applyBorder="1" applyAlignment="1">
      <alignment horizontal="center" vertical="center" shrinkToFit="1"/>
    </xf>
    <xf numFmtId="0" fontId="15" fillId="0" borderId="184" xfId="9" applyFont="1" applyFill="1" applyBorder="1" applyAlignment="1">
      <alignment horizontal="center" vertical="center" shrinkToFit="1"/>
    </xf>
    <xf numFmtId="197" fontId="15" fillId="0" borderId="189" xfId="9" applyNumberFormat="1" applyFont="1" applyFill="1" applyBorder="1" applyAlignment="1">
      <alignment horizontal="center" vertical="center" shrinkToFit="1"/>
    </xf>
    <xf numFmtId="197" fontId="15" fillId="0" borderId="190" xfId="9" applyNumberFormat="1" applyFont="1" applyFill="1" applyBorder="1" applyAlignment="1">
      <alignment horizontal="center" vertical="center" shrinkToFit="1"/>
    </xf>
    <xf numFmtId="182" fontId="15" fillId="0" borderId="55" xfId="1" applyNumberFormat="1" applyFont="1" applyFill="1" applyBorder="1" applyAlignment="1" applyProtection="1">
      <alignment horizontal="right" vertical="center" shrinkToFit="1"/>
    </xf>
    <xf numFmtId="182" fontId="15" fillId="0" borderId="45" xfId="1" applyNumberFormat="1" applyFont="1" applyFill="1" applyBorder="1" applyAlignment="1" applyProtection="1">
      <alignment horizontal="right" vertical="center" shrinkToFit="1"/>
    </xf>
    <xf numFmtId="182" fontId="15" fillId="0" borderId="92" xfId="1" applyNumberFormat="1" applyFont="1" applyFill="1" applyBorder="1" applyAlignment="1" applyProtection="1">
      <alignment horizontal="right" vertical="center" shrinkToFit="1"/>
    </xf>
    <xf numFmtId="182" fontId="15" fillId="6" borderId="53" xfId="1" applyNumberFormat="1" applyFont="1" applyFill="1" applyBorder="1" applyAlignment="1" applyProtection="1">
      <alignment vertical="center" shrinkToFit="1"/>
    </xf>
    <xf numFmtId="182" fontId="15" fillId="6" borderId="3" xfId="1" applyNumberFormat="1" applyFont="1" applyFill="1" applyBorder="1" applyAlignment="1" applyProtection="1">
      <alignment vertical="center" shrinkToFit="1"/>
    </xf>
    <xf numFmtId="182" fontId="15" fillId="6" borderId="29" xfId="1" applyNumberFormat="1" applyFont="1" applyFill="1" applyBorder="1" applyAlignment="1" applyProtection="1">
      <alignment vertical="center" shrinkToFit="1"/>
    </xf>
    <xf numFmtId="0" fontId="15" fillId="2" borderId="167" xfId="9" applyFont="1" applyFill="1" applyBorder="1" applyAlignment="1">
      <alignment horizontal="center" shrinkToFit="1"/>
    </xf>
    <xf numFmtId="0" fontId="15" fillId="2" borderId="45" xfId="9" applyFont="1" applyFill="1" applyBorder="1" applyAlignment="1">
      <alignment horizontal="center" shrinkToFit="1"/>
    </xf>
    <xf numFmtId="0" fontId="15" fillId="2" borderId="175" xfId="9" applyFont="1" applyFill="1" applyBorder="1" applyAlignment="1">
      <alignment horizontal="center" shrinkToFit="1"/>
    </xf>
    <xf numFmtId="0" fontId="15" fillId="6" borderId="22" xfId="9" applyFont="1" applyFill="1" applyBorder="1" applyAlignment="1">
      <alignment horizontal="center" vertical="center" shrinkToFit="1"/>
    </xf>
    <xf numFmtId="0" fontId="15" fillId="6" borderId="108" xfId="9" applyFont="1" applyFill="1" applyBorder="1" applyAlignment="1">
      <alignment horizontal="center" vertical="center" shrinkToFit="1"/>
    </xf>
    <xf numFmtId="0" fontId="15" fillId="6" borderId="4" xfId="9" applyFont="1" applyFill="1" applyBorder="1" applyAlignment="1">
      <alignment horizontal="center" vertical="center" shrinkToFit="1"/>
    </xf>
    <xf numFmtId="0" fontId="15" fillId="6" borderId="5" xfId="9" applyFont="1" applyFill="1" applyBorder="1" applyAlignment="1">
      <alignment horizontal="center" vertical="center" shrinkToFit="1"/>
    </xf>
    <xf numFmtId="0" fontId="15" fillId="2" borderId="118" xfId="9" applyFont="1" applyFill="1" applyBorder="1" applyAlignment="1">
      <alignment horizontal="left" vertical="top" wrapText="1" shrinkToFit="1"/>
    </xf>
    <xf numFmtId="0" fontId="15" fillId="2" borderId="90" xfId="9" applyFont="1" applyFill="1" applyBorder="1" applyAlignment="1">
      <alignment horizontal="left" vertical="top" wrapText="1" shrinkToFit="1"/>
    </xf>
    <xf numFmtId="0" fontId="15" fillId="2" borderId="191" xfId="9" applyFont="1" applyFill="1" applyBorder="1" applyAlignment="1">
      <alignment horizontal="left" vertical="top" wrapText="1" shrinkToFit="1"/>
    </xf>
    <xf numFmtId="0" fontId="15" fillId="2" borderId="25" xfId="9" applyFont="1" applyFill="1" applyBorder="1" applyAlignment="1">
      <alignment horizontal="left" vertical="top" wrapText="1" shrinkToFit="1"/>
    </xf>
    <xf numFmtId="0" fontId="15" fillId="2" borderId="0" xfId="9" applyFont="1" applyFill="1" applyAlignment="1">
      <alignment horizontal="left" vertical="top" wrapText="1" shrinkToFit="1"/>
    </xf>
    <xf numFmtId="0" fontId="15" fillId="2" borderId="2" xfId="9" applyFont="1" applyFill="1" applyBorder="1" applyAlignment="1">
      <alignment horizontal="left" vertical="top" wrapText="1" shrinkToFit="1"/>
    </xf>
    <xf numFmtId="0" fontId="15" fillId="2" borderId="27" xfId="9" applyFont="1" applyFill="1" applyBorder="1" applyAlignment="1">
      <alignment horizontal="left" vertical="top" wrapText="1" shrinkToFit="1"/>
    </xf>
    <xf numFmtId="0" fontId="15" fillId="2" borderId="3" xfId="9" applyFont="1" applyFill="1" applyBorder="1" applyAlignment="1">
      <alignment horizontal="left" vertical="top" wrapText="1" shrinkToFit="1"/>
    </xf>
    <xf numFmtId="0" fontId="15" fillId="2" borderId="5" xfId="9" applyFont="1" applyFill="1" applyBorder="1" applyAlignment="1">
      <alignment horizontal="left" vertical="top" wrapText="1" shrinkToFit="1"/>
    </xf>
    <xf numFmtId="182" fontId="15" fillId="0" borderId="55" xfId="1" applyNumberFormat="1" applyFont="1" applyFill="1" applyBorder="1" applyAlignment="1" applyProtection="1">
      <alignment vertical="center" shrinkToFit="1"/>
    </xf>
    <xf numFmtId="182" fontId="15" fillId="0" borderId="45" xfId="1" applyNumberFormat="1" applyFont="1" applyFill="1" applyBorder="1" applyAlignment="1" applyProtection="1">
      <alignment vertical="center" shrinkToFit="1"/>
    </xf>
    <xf numFmtId="182" fontId="15" fillId="0" borderId="92" xfId="1" applyNumberFormat="1" applyFont="1" applyFill="1" applyBorder="1" applyAlignment="1" applyProtection="1">
      <alignment vertical="center" shrinkToFit="1"/>
    </xf>
    <xf numFmtId="184" fontId="15" fillId="0" borderId="25" xfId="9" applyNumberFormat="1" applyFont="1" applyFill="1" applyBorder="1" applyAlignment="1">
      <alignment horizontal="right" vertical="center" shrinkToFit="1"/>
    </xf>
    <xf numFmtId="184" fontId="15" fillId="0" borderId="8" xfId="9" applyNumberFormat="1" applyFont="1" applyFill="1" applyBorder="1" applyAlignment="1">
      <alignment horizontal="right" vertical="center" shrinkToFit="1"/>
    </xf>
    <xf numFmtId="184" fontId="15" fillId="0" borderId="117" xfId="9" applyNumberFormat="1" applyFont="1" applyFill="1" applyBorder="1" applyAlignment="1">
      <alignment horizontal="right" vertical="center" shrinkToFit="1"/>
    </xf>
    <xf numFmtId="184" fontId="15" fillId="0" borderId="91" xfId="9" applyNumberFormat="1" applyFont="1" applyFill="1" applyBorder="1" applyAlignment="1">
      <alignment horizontal="right" vertical="center" shrinkToFit="1"/>
    </xf>
    <xf numFmtId="184" fontId="15" fillId="0" borderId="7" xfId="9" applyNumberFormat="1" applyFont="1" applyFill="1" applyBorder="1" applyAlignment="1">
      <alignment horizontal="right" vertical="center" shrinkToFit="1"/>
    </xf>
    <xf numFmtId="184" fontId="15" fillId="0" borderId="78" xfId="9" applyNumberFormat="1" applyFont="1" applyFill="1" applyBorder="1" applyAlignment="1">
      <alignment horizontal="right" vertical="center" shrinkToFit="1"/>
    </xf>
    <xf numFmtId="182" fontId="15" fillId="0" borderId="58" xfId="1" applyNumberFormat="1" applyFont="1" applyFill="1" applyBorder="1" applyAlignment="1" applyProtection="1">
      <alignment horizontal="right" vertical="center" shrinkToFit="1"/>
    </xf>
    <xf numFmtId="182" fontId="15" fillId="0" borderId="59" xfId="1" applyNumberFormat="1" applyFont="1" applyFill="1" applyBorder="1" applyAlignment="1" applyProtection="1">
      <alignment horizontal="right" vertical="center" shrinkToFit="1"/>
    </xf>
    <xf numFmtId="182" fontId="15" fillId="0" borderId="178" xfId="1" applyNumberFormat="1" applyFont="1" applyFill="1" applyBorder="1" applyAlignment="1" applyProtection="1">
      <alignment horizontal="right" vertical="center" shrinkToFit="1"/>
    </xf>
    <xf numFmtId="182" fontId="15" fillId="0" borderId="53" xfId="1" applyNumberFormat="1" applyFont="1" applyFill="1" applyBorder="1" applyAlignment="1" applyProtection="1">
      <alignment horizontal="right" vertical="center" shrinkToFit="1"/>
    </xf>
    <xf numFmtId="182" fontId="15" fillId="0" borderId="3" xfId="1" applyNumberFormat="1" applyFont="1" applyFill="1" applyBorder="1" applyAlignment="1" applyProtection="1">
      <alignment horizontal="right" vertical="center" shrinkToFit="1"/>
    </xf>
    <xf numFmtId="182" fontId="15" fillId="0" borderId="52" xfId="1" applyNumberFormat="1" applyFont="1" applyFill="1" applyBorder="1" applyAlignment="1" applyProtection="1">
      <alignment horizontal="right" vertical="center" shrinkToFit="1"/>
    </xf>
    <xf numFmtId="0" fontId="15" fillId="0" borderId="55" xfId="9" applyFont="1" applyFill="1" applyBorder="1" applyAlignment="1">
      <alignment horizontal="center" vertical="center" shrinkToFit="1"/>
    </xf>
    <xf numFmtId="0" fontId="15" fillId="0" borderId="45" xfId="9" applyFont="1" applyFill="1" applyBorder="1" applyAlignment="1">
      <alignment horizontal="center" vertical="center" shrinkToFit="1"/>
    </xf>
    <xf numFmtId="0" fontId="15" fillId="0" borderId="185" xfId="9" applyFont="1" applyFill="1" applyBorder="1" applyAlignment="1">
      <alignment horizontal="center" vertical="center" shrinkToFit="1"/>
    </xf>
    <xf numFmtId="197" fontId="15" fillId="0" borderId="154" xfId="9" applyNumberFormat="1" applyFont="1" applyFill="1" applyBorder="1" applyAlignment="1">
      <alignment horizontal="center" vertical="center" shrinkToFit="1"/>
    </xf>
    <xf numFmtId="197" fontId="15" fillId="0" borderId="155" xfId="9" applyNumberFormat="1" applyFont="1" applyFill="1" applyBorder="1" applyAlignment="1">
      <alignment horizontal="center" vertical="center" shrinkToFit="1"/>
    </xf>
    <xf numFmtId="184" fontId="15" fillId="0" borderId="79" xfId="9" applyNumberFormat="1" applyFont="1" applyFill="1" applyBorder="1" applyAlignment="1">
      <alignment horizontal="right" vertical="center" shrinkToFit="1"/>
    </xf>
    <xf numFmtId="184" fontId="15" fillId="0" borderId="104" xfId="9" applyNumberFormat="1" applyFont="1" applyFill="1" applyBorder="1" applyAlignment="1">
      <alignment horizontal="right" vertical="center" shrinkToFit="1"/>
    </xf>
    <xf numFmtId="0" fontId="2" fillId="0" borderId="90" xfId="0" applyFont="1" applyBorder="1" applyAlignment="1">
      <alignment horizontal="left" vertical="top" wrapText="1" shrinkToFit="1"/>
    </xf>
    <xf numFmtId="0" fontId="2" fillId="0" borderId="191" xfId="0" applyFont="1" applyBorder="1" applyAlignment="1">
      <alignment horizontal="left" vertical="top" wrapText="1" shrinkToFit="1"/>
    </xf>
    <xf numFmtId="0" fontId="2" fillId="0" borderId="25" xfId="0" applyFont="1" applyBorder="1" applyAlignment="1">
      <alignment horizontal="left" vertical="top" wrapText="1" shrinkToFit="1"/>
    </xf>
    <xf numFmtId="0" fontId="2" fillId="0" borderId="0" xfId="0" applyFont="1" applyAlignment="1">
      <alignment horizontal="left" vertical="top" wrapText="1" shrinkToFit="1"/>
    </xf>
    <xf numFmtId="0" fontId="2" fillId="0" borderId="2" xfId="0" applyFont="1" applyBorder="1" applyAlignment="1">
      <alignment horizontal="left" vertical="top" wrapText="1" shrinkToFit="1"/>
    </xf>
    <xf numFmtId="0" fontId="2" fillId="0" borderId="117" xfId="0" applyFont="1" applyBorder="1" applyAlignment="1">
      <alignment horizontal="left" vertical="top" wrapText="1" shrinkToFit="1"/>
    </xf>
    <xf numFmtId="0" fontId="2" fillId="0" borderId="46" xfId="0" applyFont="1" applyBorder="1" applyAlignment="1">
      <alignment horizontal="left" vertical="top" wrapText="1" shrinkToFit="1"/>
    </xf>
    <xf numFmtId="0" fontId="2" fillId="0" borderId="173" xfId="0" applyFont="1" applyBorder="1" applyAlignment="1">
      <alignment horizontal="left" vertical="top" wrapText="1" shrinkToFit="1"/>
    </xf>
    <xf numFmtId="184" fontId="15" fillId="0" borderId="118" xfId="9" applyNumberFormat="1" applyFont="1" applyFill="1" applyBorder="1" applyAlignment="1">
      <alignment horizontal="right" vertical="center" shrinkToFit="1"/>
    </xf>
    <xf numFmtId="0" fontId="15" fillId="2" borderId="167" xfId="9" applyFont="1" applyFill="1" applyBorder="1" applyAlignment="1">
      <alignment horizontal="center" vertical="center" shrinkToFit="1"/>
    </xf>
    <xf numFmtId="0" fontId="15" fillId="2" borderId="175" xfId="9" applyFont="1" applyFill="1" applyBorder="1" applyAlignment="1">
      <alignment horizontal="center" vertical="center" shrinkToFit="1"/>
    </xf>
    <xf numFmtId="0" fontId="15" fillId="2" borderId="117" xfId="9" applyFont="1" applyFill="1" applyBorder="1" applyAlignment="1">
      <alignment horizontal="left" vertical="top" wrapText="1" shrinkToFit="1"/>
    </xf>
    <xf numFmtId="0" fontId="15" fillId="2" borderId="46" xfId="9" applyFont="1" applyFill="1" applyBorder="1" applyAlignment="1">
      <alignment horizontal="left" vertical="top" wrapText="1" shrinkToFit="1"/>
    </xf>
    <xf numFmtId="0" fontId="15" fillId="2" borderId="173" xfId="9" applyFont="1" applyFill="1" applyBorder="1" applyAlignment="1">
      <alignment horizontal="left" vertical="top" wrapText="1" shrinkToFit="1"/>
    </xf>
    <xf numFmtId="184" fontId="15" fillId="6" borderId="55" xfId="9" applyNumberFormat="1" applyFont="1" applyFill="1" applyBorder="1" applyAlignment="1">
      <alignment horizontal="center" vertical="center" shrinkToFit="1"/>
    </xf>
    <xf numFmtId="182" fontId="15" fillId="0" borderId="78" xfId="1" applyNumberFormat="1" applyFont="1" applyFill="1" applyBorder="1" applyAlignment="1" applyProtection="1">
      <alignment vertical="center" shrinkToFit="1"/>
    </xf>
    <xf numFmtId="182" fontId="15" fillId="0" borderId="46" xfId="1" applyNumberFormat="1" applyFont="1" applyFill="1" applyBorder="1" applyAlignment="1" applyProtection="1">
      <alignment vertical="center" shrinkToFit="1"/>
    </xf>
    <xf numFmtId="182" fontId="15" fillId="0" borderId="91" xfId="1" applyNumberFormat="1" applyFont="1" applyFill="1" applyBorder="1" applyAlignment="1" applyProtection="1">
      <alignment vertical="center" shrinkToFit="1"/>
    </xf>
    <xf numFmtId="0" fontId="15" fillId="2" borderId="117" xfId="9" applyFont="1" applyFill="1" applyBorder="1" applyAlignment="1">
      <alignment horizontal="center" vertical="center" shrinkToFit="1"/>
    </xf>
    <xf numFmtId="0" fontId="15" fillId="2" borderId="183" xfId="9" applyFont="1" applyFill="1" applyBorder="1" applyAlignment="1">
      <alignment horizontal="center" vertical="center" shrinkToFit="1"/>
    </xf>
    <xf numFmtId="182" fontId="15" fillId="0" borderId="54" xfId="1" applyNumberFormat="1" applyFont="1" applyFill="1" applyBorder="1" applyAlignment="1" applyProtection="1">
      <alignment horizontal="right" vertical="center" shrinkToFit="1"/>
    </xf>
    <xf numFmtId="182" fontId="15" fillId="0" borderId="51" xfId="1" applyNumberFormat="1" applyFont="1" applyFill="1" applyBorder="1" applyAlignment="1" applyProtection="1">
      <alignment horizontal="right" vertical="center" shrinkToFit="1"/>
    </xf>
    <xf numFmtId="182" fontId="15" fillId="0" borderId="47" xfId="1" applyNumberFormat="1" applyFont="1" applyFill="1" applyBorder="1" applyAlignment="1" applyProtection="1">
      <alignment horizontal="right" vertical="center" shrinkToFit="1"/>
    </xf>
    <xf numFmtId="182" fontId="15" fillId="0" borderId="18" xfId="1" applyNumberFormat="1" applyFont="1" applyFill="1" applyBorder="1" applyAlignment="1" applyProtection="1">
      <alignment horizontal="right" vertical="center" shrinkToFit="1"/>
    </xf>
    <xf numFmtId="182" fontId="15" fillId="0" borderId="12" xfId="1" applyNumberFormat="1" applyFont="1" applyFill="1" applyBorder="1" applyAlignment="1" applyProtection="1">
      <alignment horizontal="right" vertical="center" shrinkToFit="1"/>
    </xf>
    <xf numFmtId="182" fontId="15" fillId="0" borderId="6" xfId="1" applyNumberFormat="1" applyFont="1" applyFill="1" applyBorder="1" applyAlignment="1" applyProtection="1">
      <alignment horizontal="right" vertical="center" shrinkToFit="1"/>
    </xf>
    <xf numFmtId="0" fontId="15" fillId="2" borderId="19" xfId="9" applyFont="1" applyFill="1" applyBorder="1" applyAlignment="1">
      <alignment horizontal="center" shrinkToFit="1"/>
    </xf>
    <xf numFmtId="0" fontId="15" fillId="2" borderId="12" xfId="9" applyFont="1" applyFill="1" applyBorder="1" applyAlignment="1">
      <alignment horizontal="center" shrinkToFit="1"/>
    </xf>
    <xf numFmtId="0" fontId="15" fillId="2" borderId="28" xfId="9" applyFont="1" applyFill="1" applyBorder="1" applyAlignment="1">
      <alignment horizontal="center" shrinkToFit="1"/>
    </xf>
    <xf numFmtId="0" fontId="15" fillId="2" borderId="117" xfId="9" applyFont="1" applyFill="1" applyBorder="1" applyAlignment="1">
      <alignment horizontal="center" shrinkToFit="1"/>
    </xf>
    <xf numFmtId="0" fontId="15" fillId="2" borderId="46" xfId="9" applyFont="1" applyFill="1" applyBorder="1" applyAlignment="1">
      <alignment horizontal="center" shrinkToFit="1"/>
    </xf>
    <xf numFmtId="0" fontId="15" fillId="2" borderId="183" xfId="9" applyFont="1" applyFill="1" applyBorder="1" applyAlignment="1">
      <alignment horizontal="center" shrinkToFit="1"/>
    </xf>
    <xf numFmtId="0" fontId="15" fillId="2" borderId="19" xfId="9" applyFont="1" applyFill="1" applyBorder="1" applyAlignment="1">
      <alignment horizontal="left" vertical="top" wrapText="1" shrinkToFit="1"/>
    </xf>
    <xf numFmtId="0" fontId="15" fillId="2" borderId="12" xfId="9" applyFont="1" applyFill="1" applyBorder="1" applyAlignment="1">
      <alignment horizontal="left" vertical="top" wrapText="1" shrinkToFit="1"/>
    </xf>
    <xf numFmtId="0" fontId="15" fillId="2" borderId="20" xfId="9" applyFont="1" applyFill="1" applyBorder="1" applyAlignment="1">
      <alignment horizontal="left" vertical="top" wrapText="1" shrinkToFit="1"/>
    </xf>
    <xf numFmtId="184" fontId="15" fillId="0" borderId="19" xfId="9" applyNumberFormat="1" applyFont="1" applyFill="1" applyBorder="1" applyAlignment="1">
      <alignment horizontal="right" vertical="center" shrinkToFit="1"/>
    </xf>
    <xf numFmtId="184" fontId="15" fillId="0" borderId="6" xfId="9" applyNumberFormat="1" applyFont="1" applyFill="1" applyBorder="1" applyAlignment="1">
      <alignment horizontal="right" vertical="center" shrinkToFit="1"/>
    </xf>
    <xf numFmtId="184" fontId="15" fillId="0" borderId="18" xfId="9" applyNumberFormat="1" applyFont="1" applyFill="1" applyBorder="1" applyAlignment="1">
      <alignment horizontal="right" vertical="center" shrinkToFit="1"/>
    </xf>
    <xf numFmtId="182" fontId="15" fillId="0" borderId="54" xfId="1" applyNumberFormat="1" applyFont="1" applyFill="1" applyBorder="1" applyAlignment="1" applyProtection="1">
      <alignment vertical="center" shrinkToFit="1"/>
    </xf>
    <xf numFmtId="182" fontId="15" fillId="0" borderId="51" xfId="1" applyNumberFormat="1" applyFont="1" applyFill="1" applyBorder="1" applyAlignment="1" applyProtection="1">
      <alignment vertical="center" shrinkToFit="1"/>
    </xf>
    <xf numFmtId="182" fontId="15" fillId="0" borderId="47" xfId="1" applyNumberFormat="1" applyFont="1" applyFill="1" applyBorder="1" applyAlignment="1" applyProtection="1">
      <alignment vertical="center" shrinkToFit="1"/>
    </xf>
    <xf numFmtId="182" fontId="15" fillId="0" borderId="18" xfId="1" applyNumberFormat="1" applyFont="1" applyFill="1" applyBorder="1" applyAlignment="1" applyProtection="1">
      <alignment vertical="center" shrinkToFit="1"/>
    </xf>
    <xf numFmtId="182" fontId="15" fillId="0" borderId="12" xfId="1" applyNumberFormat="1" applyFont="1" applyFill="1" applyBorder="1" applyAlignment="1" applyProtection="1">
      <alignment vertical="center" shrinkToFit="1"/>
    </xf>
    <xf numFmtId="182" fontId="15" fillId="0" borderId="6" xfId="1" applyNumberFormat="1" applyFont="1" applyFill="1" applyBorder="1" applyAlignment="1" applyProtection="1">
      <alignment vertical="center" shrinkToFit="1"/>
    </xf>
    <xf numFmtId="0" fontId="15" fillId="0" borderId="18" xfId="9" applyFont="1" applyBorder="1" applyAlignment="1">
      <alignment horizontal="left" vertical="center" shrinkToFit="1"/>
    </xf>
    <xf numFmtId="0" fontId="15" fillId="0" borderId="12" xfId="9" applyFont="1" applyBorder="1" applyAlignment="1">
      <alignment horizontal="left" vertical="center" shrinkToFit="1"/>
    </xf>
    <xf numFmtId="0" fontId="15" fillId="0" borderId="25" xfId="9" applyFont="1" applyBorder="1" applyAlignment="1">
      <alignment horizontal="center" vertical="center" wrapText="1"/>
    </xf>
    <xf numFmtId="0" fontId="15" fillId="0" borderId="0" xfId="9" applyFont="1" applyAlignment="1">
      <alignment horizontal="center" vertical="center" wrapText="1"/>
    </xf>
    <xf numFmtId="0" fontId="15" fillId="0" borderId="13" xfId="9" applyFont="1" applyBorder="1" applyAlignment="1">
      <alignment horizontal="center" vertical="center" wrapText="1"/>
    </xf>
    <xf numFmtId="0" fontId="15" fillId="0" borderId="26" xfId="9" applyFont="1" applyBorder="1" applyAlignment="1">
      <alignment horizontal="center" vertical="center" wrapText="1"/>
    </xf>
    <xf numFmtId="0" fontId="15" fillId="0" borderId="11" xfId="9" applyFont="1" applyBorder="1" applyAlignment="1">
      <alignment horizontal="center" vertical="center" wrapText="1"/>
    </xf>
    <xf numFmtId="0" fontId="15" fillId="0" borderId="66" xfId="9" applyFont="1" applyBorder="1" applyAlignment="1">
      <alignment horizontal="center" vertical="center" wrapText="1"/>
    </xf>
    <xf numFmtId="0" fontId="15" fillId="2" borderId="10" xfId="9" applyFont="1" applyFill="1" applyBorder="1" applyAlignment="1">
      <alignment horizontal="center" vertical="center"/>
    </xf>
    <xf numFmtId="0" fontId="15" fillId="2" borderId="90" xfId="9" applyFont="1" applyFill="1" applyBorder="1" applyAlignment="1">
      <alignment horizontal="center" vertical="center"/>
    </xf>
    <xf numFmtId="0" fontId="15" fillId="2" borderId="184" xfId="9" applyFont="1" applyFill="1" applyBorder="1" applyAlignment="1">
      <alignment horizontal="center" vertical="center"/>
    </xf>
    <xf numFmtId="0" fontId="15" fillId="2" borderId="135" xfId="9" applyFont="1" applyFill="1" applyBorder="1" applyAlignment="1">
      <alignment horizontal="center" vertical="center"/>
    </xf>
    <xf numFmtId="0" fontId="38" fillId="2" borderId="103" xfId="9" applyFont="1" applyFill="1" applyBorder="1" applyAlignment="1">
      <alignment horizontal="center" vertical="top" wrapText="1"/>
    </xf>
    <xf numFmtId="0" fontId="38" fillId="2" borderId="104" xfId="9" applyFont="1" applyFill="1" applyBorder="1" applyAlignment="1">
      <alignment horizontal="center" vertical="top" wrapText="1"/>
    </xf>
    <xf numFmtId="0" fontId="38" fillId="2" borderId="87" xfId="9" applyFont="1" applyFill="1" applyBorder="1" applyAlignment="1">
      <alignment horizontal="center" vertical="top" wrapText="1"/>
    </xf>
    <xf numFmtId="0" fontId="38" fillId="2" borderId="8" xfId="9" applyFont="1" applyFill="1" applyBorder="1" applyAlignment="1">
      <alignment horizontal="center" vertical="top" wrapText="1"/>
    </xf>
    <xf numFmtId="0" fontId="15" fillId="2" borderId="55" xfId="9" applyFont="1" applyFill="1" applyBorder="1" applyAlignment="1">
      <alignment horizontal="center" vertical="center"/>
    </xf>
    <xf numFmtId="0" fontId="15" fillId="2" borderId="45" xfId="9" applyFont="1" applyFill="1" applyBorder="1" applyAlignment="1">
      <alignment horizontal="center" vertical="center"/>
    </xf>
    <xf numFmtId="0" fontId="15" fillId="2" borderId="92" xfId="9" applyFont="1" applyFill="1" applyBorder="1" applyAlignment="1">
      <alignment horizontal="center" vertical="center"/>
    </xf>
    <xf numFmtId="0" fontId="15" fillId="0" borderId="177" xfId="0" applyFont="1" applyBorder="1" applyAlignment="1">
      <alignment horizontal="center" vertical="center" shrinkToFit="1"/>
    </xf>
    <xf numFmtId="0" fontId="15" fillId="0" borderId="81" xfId="0" applyFont="1" applyBorder="1" applyAlignment="1">
      <alignment horizontal="center" vertical="center" shrinkToFit="1"/>
    </xf>
    <xf numFmtId="0" fontId="17" fillId="0" borderId="0" xfId="9" applyFont="1" applyAlignment="1">
      <alignment horizontal="center" vertical="center"/>
    </xf>
    <xf numFmtId="0" fontId="15" fillId="2" borderId="46" xfId="9" applyFont="1" applyFill="1" applyBorder="1" applyAlignment="1">
      <alignment horizontal="center" vertical="center"/>
    </xf>
    <xf numFmtId="0" fontId="15" fillId="2" borderId="91" xfId="9" applyFont="1" applyFill="1" applyBorder="1" applyAlignment="1">
      <alignment horizontal="center" vertical="center"/>
    </xf>
    <xf numFmtId="0" fontId="15" fillId="2" borderId="19" xfId="9" applyFont="1" applyFill="1" applyBorder="1" applyAlignment="1">
      <alignment horizontal="center" vertical="center" wrapText="1"/>
    </xf>
    <xf numFmtId="0" fontId="15" fillId="2" borderId="117" xfId="9" applyFont="1" applyFill="1" applyBorder="1" applyAlignment="1">
      <alignment horizontal="center" vertical="center" wrapText="1"/>
    </xf>
    <xf numFmtId="0" fontId="15" fillId="0" borderId="19" xfId="9" applyFont="1" applyBorder="1" applyAlignment="1">
      <alignment horizontal="center" vertical="center" wrapText="1"/>
    </xf>
    <xf numFmtId="0" fontId="15" fillId="0" borderId="12" xfId="9" applyFont="1" applyBorder="1" applyAlignment="1">
      <alignment horizontal="center" vertical="center" wrapText="1"/>
    </xf>
    <xf numFmtId="0" fontId="15" fillId="0" borderId="28" xfId="9" applyFont="1" applyBorder="1" applyAlignment="1">
      <alignment horizontal="center" vertical="center" wrapText="1"/>
    </xf>
    <xf numFmtId="0" fontId="15" fillId="0" borderId="117" xfId="9" applyFont="1" applyBorder="1" applyAlignment="1">
      <alignment horizontal="center" vertical="center" wrapText="1"/>
    </xf>
    <xf numFmtId="0" fontId="15" fillId="0" borderId="46" xfId="9" applyFont="1" applyBorder="1" applyAlignment="1">
      <alignment horizontal="center" vertical="center" wrapText="1"/>
    </xf>
    <xf numFmtId="0" fontId="15" fillId="0" borderId="183" xfId="9" applyFont="1" applyBorder="1" applyAlignment="1">
      <alignment horizontal="center" vertical="center" wrapText="1"/>
    </xf>
    <xf numFmtId="0" fontId="63" fillId="2" borderId="25" xfId="9" applyFont="1" applyFill="1" applyBorder="1" applyAlignment="1">
      <alignment horizontal="left" vertical="center" wrapText="1"/>
    </xf>
    <xf numFmtId="0" fontId="63" fillId="2" borderId="0" xfId="9" applyFont="1" applyFill="1" applyAlignment="1">
      <alignment horizontal="left" vertical="center" wrapText="1"/>
    </xf>
    <xf numFmtId="0" fontId="63" fillId="2" borderId="2" xfId="9" applyFont="1" applyFill="1" applyBorder="1" applyAlignment="1">
      <alignment horizontal="left" vertical="center" wrapText="1"/>
    </xf>
    <xf numFmtId="0" fontId="63" fillId="2" borderId="26" xfId="9" applyFont="1" applyFill="1" applyBorder="1" applyAlignment="1">
      <alignment horizontal="left" vertical="center" wrapText="1"/>
    </xf>
    <xf numFmtId="0" fontId="63" fillId="2" borderId="11" xfId="9" applyFont="1" applyFill="1" applyBorder="1" applyAlignment="1">
      <alignment horizontal="left" vertical="center" wrapText="1"/>
    </xf>
    <xf numFmtId="0" fontId="63" fillId="2" borderId="96" xfId="9" applyFont="1" applyFill="1" applyBorder="1" applyAlignment="1">
      <alignment horizontal="left" vertical="center" wrapText="1"/>
    </xf>
    <xf numFmtId="0" fontId="15" fillId="2" borderId="128" xfId="9" applyFont="1" applyFill="1" applyBorder="1" applyAlignment="1">
      <alignment horizontal="center" vertical="center" shrinkToFit="1"/>
    </xf>
    <xf numFmtId="0" fontId="15" fillId="2" borderId="34" xfId="9" applyFont="1" applyFill="1" applyBorder="1" applyAlignment="1">
      <alignment horizontal="center" vertical="center" shrinkToFit="1"/>
    </xf>
    <xf numFmtId="0" fontId="15" fillId="2" borderId="219" xfId="9" applyFont="1" applyFill="1" applyBorder="1" applyAlignment="1">
      <alignment horizontal="center" vertical="center" shrinkToFit="1"/>
    </xf>
    <xf numFmtId="0" fontId="74" fillId="0" borderId="116" xfId="9" applyFont="1" applyBorder="1" applyAlignment="1">
      <alignment horizontal="center" vertical="center" wrapText="1"/>
    </xf>
    <xf numFmtId="0" fontId="74" fillId="0" borderId="21" xfId="9" applyFont="1" applyBorder="1" applyAlignment="1">
      <alignment horizontal="center" vertical="center" wrapText="1"/>
    </xf>
    <xf numFmtId="0" fontId="74" fillId="0" borderId="115" xfId="9" applyFont="1" applyBorder="1" applyAlignment="1">
      <alignment horizontal="center" vertical="center" wrapText="1"/>
    </xf>
    <xf numFmtId="0" fontId="74" fillId="0" borderId="26" xfId="9" applyFont="1" applyBorder="1" applyAlignment="1">
      <alignment horizontal="center" vertical="center" wrapText="1"/>
    </xf>
    <xf numFmtId="0" fontId="74" fillId="0" borderId="11" xfId="9" applyFont="1" applyBorder="1" applyAlignment="1">
      <alignment horizontal="center" vertical="center" wrapText="1"/>
    </xf>
    <xf numFmtId="0" fontId="74" fillId="0" borderId="66" xfId="9" applyFont="1" applyBorder="1" applyAlignment="1">
      <alignment horizontal="center" vertical="center" wrapText="1"/>
    </xf>
    <xf numFmtId="0" fontId="15" fillId="2" borderId="167" xfId="9" applyFont="1" applyFill="1" applyBorder="1" applyAlignment="1" applyProtection="1">
      <alignment horizontal="center" shrinkToFit="1"/>
      <protection locked="0"/>
    </xf>
    <xf numFmtId="0" fontId="15" fillId="2" borderId="45" xfId="9" applyFont="1" applyFill="1" applyBorder="1" applyAlignment="1" applyProtection="1">
      <alignment horizontal="center" shrinkToFit="1"/>
      <protection locked="0"/>
    </xf>
    <xf numFmtId="0" fontId="15" fillId="2" borderId="175" xfId="9" applyFont="1" applyFill="1" applyBorder="1" applyAlignment="1" applyProtection="1">
      <alignment horizontal="center" shrinkToFit="1"/>
      <protection locked="0"/>
    </xf>
    <xf numFmtId="0" fontId="15" fillId="2" borderId="118" xfId="9" applyFont="1" applyFill="1" applyBorder="1" applyAlignment="1" applyProtection="1">
      <alignment horizontal="left" vertical="top" wrapText="1" shrinkToFit="1"/>
      <protection locked="0"/>
    </xf>
    <xf numFmtId="0" fontId="2" fillId="0" borderId="90" xfId="0" applyFont="1" applyBorder="1" applyAlignment="1" applyProtection="1">
      <alignment horizontal="left" vertical="top" wrapText="1" shrinkToFit="1"/>
      <protection locked="0"/>
    </xf>
    <xf numFmtId="0" fontId="2" fillId="0" borderId="191" xfId="0" applyFont="1" applyBorder="1" applyAlignment="1" applyProtection="1">
      <alignment horizontal="left" vertical="top" wrapText="1" shrinkToFit="1"/>
      <protection locked="0"/>
    </xf>
    <xf numFmtId="0" fontId="2" fillId="0" borderId="25" xfId="0" applyFont="1" applyBorder="1" applyAlignment="1" applyProtection="1">
      <alignment horizontal="left" vertical="top" wrapText="1" shrinkToFit="1"/>
      <protection locked="0"/>
    </xf>
    <xf numFmtId="0" fontId="2" fillId="0" borderId="0" xfId="0" applyFont="1" applyAlignment="1" applyProtection="1">
      <alignment horizontal="left" vertical="top" wrapText="1" shrinkToFit="1"/>
      <protection locked="0"/>
    </xf>
    <xf numFmtId="0" fontId="2" fillId="0" borderId="2" xfId="0" applyFont="1" applyBorder="1" applyAlignment="1" applyProtection="1">
      <alignment horizontal="left" vertical="top" wrapText="1" shrinkToFit="1"/>
      <protection locked="0"/>
    </xf>
    <xf numFmtId="0" fontId="2" fillId="0" borderId="117" xfId="0" applyFont="1" applyBorder="1" applyAlignment="1" applyProtection="1">
      <alignment horizontal="left" vertical="top" wrapText="1" shrinkToFit="1"/>
      <protection locked="0"/>
    </xf>
    <xf numFmtId="0" fontId="2" fillId="0" borderId="46" xfId="0" applyFont="1" applyBorder="1" applyAlignment="1" applyProtection="1">
      <alignment horizontal="left" vertical="top" wrapText="1" shrinkToFit="1"/>
      <protection locked="0"/>
    </xf>
    <xf numFmtId="0" fontId="2" fillId="0" borderId="173" xfId="0" applyFont="1" applyBorder="1" applyAlignment="1" applyProtection="1">
      <alignment horizontal="left" vertical="top" wrapText="1" shrinkToFit="1"/>
      <protection locked="0"/>
    </xf>
    <xf numFmtId="0" fontId="15" fillId="2" borderId="167" xfId="9" applyFont="1" applyFill="1" applyBorder="1" applyAlignment="1" applyProtection="1">
      <alignment horizontal="center" vertical="center" shrinkToFit="1"/>
      <protection locked="0"/>
    </xf>
    <xf numFmtId="0" fontId="15" fillId="2" borderId="175" xfId="9" applyFont="1" applyFill="1" applyBorder="1" applyAlignment="1" applyProtection="1">
      <alignment horizontal="center" vertical="center" shrinkToFit="1"/>
      <protection locked="0"/>
    </xf>
    <xf numFmtId="0" fontId="15" fillId="2" borderId="90" xfId="9" applyFont="1" applyFill="1" applyBorder="1" applyAlignment="1" applyProtection="1">
      <alignment horizontal="left" vertical="top" wrapText="1" shrinkToFit="1"/>
      <protection locked="0"/>
    </xf>
    <xf numFmtId="0" fontId="15" fillId="2" borderId="191" xfId="9" applyFont="1" applyFill="1" applyBorder="1" applyAlignment="1" applyProtection="1">
      <alignment horizontal="left" vertical="top" wrapText="1" shrinkToFit="1"/>
      <protection locked="0"/>
    </xf>
    <xf numFmtId="0" fontId="15" fillId="2" borderId="25" xfId="9" applyFont="1" applyFill="1" applyBorder="1" applyAlignment="1" applyProtection="1">
      <alignment horizontal="left" vertical="top" wrapText="1" shrinkToFit="1"/>
      <protection locked="0"/>
    </xf>
    <xf numFmtId="0" fontId="15" fillId="2" borderId="0" xfId="9" applyFont="1" applyFill="1" applyAlignment="1" applyProtection="1">
      <alignment horizontal="left" vertical="top" wrapText="1" shrinkToFit="1"/>
      <protection locked="0"/>
    </xf>
    <xf numFmtId="0" fontId="15" fillId="2" borderId="2" xfId="9" applyFont="1" applyFill="1" applyBorder="1" applyAlignment="1" applyProtection="1">
      <alignment horizontal="left" vertical="top" wrapText="1" shrinkToFit="1"/>
      <protection locked="0"/>
    </xf>
    <xf numFmtId="0" fontId="15" fillId="2" borderId="27" xfId="9" applyFont="1" applyFill="1" applyBorder="1" applyAlignment="1" applyProtection="1">
      <alignment horizontal="left" vertical="top" wrapText="1" shrinkToFit="1"/>
      <protection locked="0"/>
    </xf>
    <xf numFmtId="0" fontId="15" fillId="2" borderId="3" xfId="9" applyFont="1" applyFill="1" applyBorder="1" applyAlignment="1" applyProtection="1">
      <alignment horizontal="left" vertical="top" wrapText="1" shrinkToFit="1"/>
      <protection locked="0"/>
    </xf>
    <xf numFmtId="0" fontId="15" fillId="2" borderId="5" xfId="9" applyFont="1" applyFill="1" applyBorder="1" applyAlignment="1" applyProtection="1">
      <alignment horizontal="left" vertical="top" wrapText="1" shrinkToFit="1"/>
      <protection locked="0"/>
    </xf>
    <xf numFmtId="0" fontId="15" fillId="2" borderId="61" xfId="9" applyFont="1" applyFill="1" applyBorder="1" applyAlignment="1" applyProtection="1">
      <alignment horizontal="center" vertical="center" shrinkToFit="1"/>
      <protection locked="0"/>
    </xf>
    <xf numFmtId="0" fontId="15" fillId="2" borderId="59" xfId="9" applyFont="1" applyFill="1" applyBorder="1" applyAlignment="1" applyProtection="1">
      <alignment horizontal="center" vertical="center" shrinkToFit="1"/>
      <protection locked="0"/>
    </xf>
    <xf numFmtId="0" fontId="15" fillId="2" borderId="176" xfId="9" applyFont="1" applyFill="1" applyBorder="1" applyAlignment="1" applyProtection="1">
      <alignment horizontal="center" vertical="center" shrinkToFit="1"/>
      <protection locked="0"/>
    </xf>
    <xf numFmtId="0" fontId="15" fillId="2" borderId="117" xfId="9" applyFont="1" applyFill="1" applyBorder="1" applyAlignment="1" applyProtection="1">
      <alignment horizontal="left" vertical="top" wrapText="1" shrinkToFit="1"/>
      <protection locked="0"/>
    </xf>
    <xf numFmtId="0" fontId="15" fillId="2" borderId="46" xfId="9" applyFont="1" applyFill="1" applyBorder="1" applyAlignment="1" applyProtection="1">
      <alignment horizontal="left" vertical="top" wrapText="1" shrinkToFit="1"/>
      <protection locked="0"/>
    </xf>
    <xf numFmtId="0" fontId="15" fillId="2" borderId="173" xfId="9" applyFont="1" applyFill="1" applyBorder="1" applyAlignment="1" applyProtection="1">
      <alignment horizontal="left" vertical="top" wrapText="1" shrinkToFit="1"/>
      <protection locked="0"/>
    </xf>
    <xf numFmtId="0" fontId="15" fillId="2" borderId="19" xfId="9" applyFont="1" applyFill="1" applyBorder="1" applyAlignment="1" applyProtection="1">
      <alignment horizontal="center" shrinkToFit="1"/>
      <protection locked="0"/>
    </xf>
    <xf numFmtId="0" fontId="15" fillId="2" borderId="12" xfId="9" applyFont="1" applyFill="1" applyBorder="1" applyAlignment="1" applyProtection="1">
      <alignment horizontal="center" shrinkToFit="1"/>
      <protection locked="0"/>
    </xf>
    <xf numFmtId="0" fontId="15" fillId="2" borderId="28" xfId="9" applyFont="1" applyFill="1" applyBorder="1" applyAlignment="1" applyProtection="1">
      <alignment horizontal="center" shrinkToFit="1"/>
      <protection locked="0"/>
    </xf>
    <xf numFmtId="0" fontId="15" fillId="2" borderId="117" xfId="9" applyFont="1" applyFill="1" applyBorder="1" applyAlignment="1" applyProtection="1">
      <alignment horizontal="center" shrinkToFit="1"/>
      <protection locked="0"/>
    </xf>
    <xf numFmtId="0" fontId="15" fillId="2" borderId="46" xfId="9" applyFont="1" applyFill="1" applyBorder="1" applyAlignment="1" applyProtection="1">
      <alignment horizontal="center" shrinkToFit="1"/>
      <protection locked="0"/>
    </xf>
    <xf numFmtId="0" fontId="15" fillId="2" borderId="183" xfId="9" applyFont="1" applyFill="1" applyBorder="1" applyAlignment="1" applyProtection="1">
      <alignment horizontal="center" shrinkToFit="1"/>
      <protection locked="0"/>
    </xf>
    <xf numFmtId="0" fontId="15" fillId="2" borderId="19" xfId="9" applyFont="1" applyFill="1" applyBorder="1" applyAlignment="1" applyProtection="1">
      <alignment horizontal="left" vertical="top" wrapText="1" shrinkToFit="1"/>
      <protection locked="0"/>
    </xf>
    <xf numFmtId="0" fontId="15" fillId="2" borderId="12" xfId="9" applyFont="1" applyFill="1" applyBorder="1" applyAlignment="1" applyProtection="1">
      <alignment horizontal="left" vertical="top" wrapText="1" shrinkToFit="1"/>
      <protection locked="0"/>
    </xf>
    <xf numFmtId="0" fontId="15" fillId="2" borderId="20" xfId="9" applyFont="1" applyFill="1" applyBorder="1" applyAlignment="1" applyProtection="1">
      <alignment horizontal="left" vertical="top" wrapText="1" shrinkToFit="1"/>
      <protection locked="0"/>
    </xf>
    <xf numFmtId="0" fontId="15" fillId="2" borderId="117" xfId="9" applyFont="1" applyFill="1" applyBorder="1" applyAlignment="1" applyProtection="1">
      <alignment horizontal="center" vertical="center" shrinkToFit="1"/>
      <protection locked="0"/>
    </xf>
    <xf numFmtId="0" fontId="15" fillId="2" borderId="183" xfId="9" applyFont="1" applyFill="1" applyBorder="1" applyAlignment="1" applyProtection="1">
      <alignment horizontal="center" vertical="center" shrinkToFit="1"/>
      <protection locked="0"/>
    </xf>
    <xf numFmtId="182" fontId="15" fillId="0" borderId="18" xfId="1" applyNumberFormat="1" applyFont="1" applyFill="1" applyBorder="1" applyAlignment="1" applyProtection="1">
      <alignment vertical="center" shrinkToFit="1"/>
      <protection locked="0"/>
    </xf>
    <xf numFmtId="182" fontId="15" fillId="0" borderId="12" xfId="1" applyNumberFormat="1" applyFont="1" applyFill="1" applyBorder="1" applyAlignment="1" applyProtection="1">
      <alignment vertical="center" shrinkToFit="1"/>
      <protection locked="0"/>
    </xf>
    <xf numFmtId="182" fontId="15" fillId="0" borderId="6" xfId="1" applyNumberFormat="1" applyFont="1" applyFill="1" applyBorder="1" applyAlignment="1" applyProtection="1">
      <alignment vertical="center" shrinkToFit="1"/>
      <protection locked="0"/>
    </xf>
    <xf numFmtId="184" fontId="15" fillId="0" borderId="25" xfId="9" applyNumberFormat="1" applyFont="1" applyFill="1" applyBorder="1" applyAlignment="1" applyProtection="1">
      <alignment horizontal="right" vertical="center" shrinkToFit="1"/>
      <protection locked="0"/>
    </xf>
    <xf numFmtId="184" fontId="15" fillId="0" borderId="8" xfId="9" applyNumberFormat="1" applyFont="1" applyFill="1" applyBorder="1" applyAlignment="1" applyProtection="1">
      <alignment horizontal="right" vertical="center" shrinkToFit="1"/>
      <protection locked="0"/>
    </xf>
    <xf numFmtId="184" fontId="15" fillId="0" borderId="117" xfId="9" applyNumberFormat="1" applyFont="1" applyFill="1" applyBorder="1" applyAlignment="1" applyProtection="1">
      <alignment horizontal="right" vertical="center" shrinkToFit="1"/>
      <protection locked="0"/>
    </xf>
    <xf numFmtId="184" fontId="15" fillId="0" borderId="91" xfId="9" applyNumberFormat="1" applyFont="1" applyFill="1" applyBorder="1" applyAlignment="1" applyProtection="1">
      <alignment horizontal="right" vertical="center" shrinkToFit="1"/>
      <protection locked="0"/>
    </xf>
    <xf numFmtId="184" fontId="15" fillId="0" borderId="7" xfId="9" applyNumberFormat="1" applyFont="1" applyFill="1" applyBorder="1" applyAlignment="1" applyProtection="1">
      <alignment horizontal="right" vertical="center" shrinkToFit="1"/>
      <protection locked="0"/>
    </xf>
    <xf numFmtId="184" fontId="15" fillId="0" borderId="78" xfId="9" applyNumberFormat="1" applyFont="1" applyFill="1" applyBorder="1" applyAlignment="1" applyProtection="1">
      <alignment horizontal="right" vertical="center" shrinkToFit="1"/>
      <protection locked="0"/>
    </xf>
    <xf numFmtId="0" fontId="15" fillId="0" borderId="184" xfId="9" applyFont="1" applyFill="1" applyBorder="1" applyAlignment="1" applyProtection="1">
      <alignment horizontal="center" vertical="center" shrinkToFit="1"/>
      <protection locked="0"/>
    </xf>
    <xf numFmtId="197" fontId="15" fillId="0" borderId="189" xfId="9" applyNumberFormat="1" applyFont="1" applyFill="1" applyBorder="1" applyAlignment="1" applyProtection="1">
      <alignment horizontal="center" vertical="center" shrinkToFit="1"/>
      <protection locked="0"/>
    </xf>
    <xf numFmtId="197" fontId="15" fillId="0" borderId="190" xfId="9" applyNumberFormat="1" applyFont="1" applyFill="1" applyBorder="1" applyAlignment="1" applyProtection="1">
      <alignment horizontal="center" vertical="center" shrinkToFit="1"/>
      <protection locked="0"/>
    </xf>
    <xf numFmtId="184" fontId="15" fillId="0" borderId="79" xfId="9" applyNumberFormat="1" applyFont="1" applyFill="1" applyBorder="1" applyAlignment="1" applyProtection="1">
      <alignment horizontal="right" vertical="center" shrinkToFit="1"/>
      <protection locked="0"/>
    </xf>
    <xf numFmtId="184" fontId="15" fillId="0" borderId="104" xfId="9" applyNumberFormat="1" applyFont="1" applyFill="1" applyBorder="1" applyAlignment="1" applyProtection="1">
      <alignment horizontal="right" vertical="center" shrinkToFit="1"/>
      <protection locked="0"/>
    </xf>
    <xf numFmtId="0" fontId="15" fillId="0" borderId="185" xfId="9" applyFont="1" applyFill="1" applyBorder="1" applyAlignment="1" applyProtection="1">
      <alignment horizontal="center" vertical="center" shrinkToFit="1"/>
      <protection locked="0"/>
    </xf>
    <xf numFmtId="197" fontId="15" fillId="0" borderId="154" xfId="9" applyNumberFormat="1" applyFont="1" applyFill="1" applyBorder="1" applyAlignment="1" applyProtection="1">
      <alignment horizontal="center" vertical="center" shrinkToFit="1"/>
      <protection locked="0"/>
    </xf>
    <xf numFmtId="197" fontId="15" fillId="0" borderId="155" xfId="9" applyNumberFormat="1" applyFont="1" applyFill="1" applyBorder="1" applyAlignment="1" applyProtection="1">
      <alignment horizontal="center" vertical="center" shrinkToFit="1"/>
      <protection locked="0"/>
    </xf>
    <xf numFmtId="184" fontId="15" fillId="0" borderId="118" xfId="9" applyNumberFormat="1" applyFont="1" applyFill="1" applyBorder="1" applyAlignment="1" applyProtection="1">
      <alignment horizontal="right" vertical="center" shrinkToFit="1"/>
      <protection locked="0"/>
    </xf>
    <xf numFmtId="0" fontId="15" fillId="0" borderId="104" xfId="9" applyFont="1" applyBorder="1" applyAlignment="1" applyProtection="1">
      <alignment horizontal="left" vertical="center" shrinkToFit="1"/>
      <protection locked="0"/>
    </xf>
    <xf numFmtId="0" fontId="15" fillId="0" borderId="8" xfId="9" applyFont="1" applyBorder="1" applyAlignment="1" applyProtection="1">
      <alignment horizontal="left" vertical="center" shrinkToFit="1"/>
      <protection locked="0"/>
    </xf>
    <xf numFmtId="197" fontId="15" fillId="0" borderId="98" xfId="9" applyNumberFormat="1" applyFont="1" applyFill="1" applyBorder="1" applyAlignment="1" applyProtection="1">
      <alignment horizontal="center" vertical="center" shrinkToFit="1"/>
      <protection locked="0"/>
    </xf>
    <xf numFmtId="197" fontId="15" fillId="0" borderId="92" xfId="9" applyNumberFormat="1" applyFont="1" applyFill="1" applyBorder="1" applyAlignment="1" applyProtection="1">
      <alignment horizontal="center" vertical="center" shrinkToFit="1"/>
      <protection locked="0"/>
    </xf>
    <xf numFmtId="192" fontId="15" fillId="0" borderId="91" xfId="9" applyNumberFormat="1" applyFont="1" applyBorder="1" applyAlignment="1" applyProtection="1">
      <alignment horizontal="center" vertical="center"/>
      <protection locked="0"/>
    </xf>
    <xf numFmtId="184" fontId="15" fillId="0" borderId="18" xfId="9" applyNumberFormat="1" applyFont="1" applyFill="1" applyBorder="1" applyAlignment="1" applyProtection="1">
      <alignment horizontal="right" vertical="center" shrinkToFit="1"/>
      <protection locked="0"/>
    </xf>
    <xf numFmtId="184" fontId="15" fillId="0" borderId="6" xfId="9" applyNumberFormat="1" applyFont="1" applyFill="1" applyBorder="1" applyAlignment="1" applyProtection="1">
      <alignment horizontal="right" vertical="center" shrinkToFit="1"/>
      <protection locked="0"/>
    </xf>
    <xf numFmtId="184" fontId="15" fillId="0" borderId="19" xfId="9" applyNumberFormat="1" applyFont="1" applyFill="1" applyBorder="1" applyAlignment="1" applyProtection="1">
      <alignment horizontal="right" vertical="center" shrinkToFit="1"/>
      <protection locked="0"/>
    </xf>
    <xf numFmtId="0" fontId="15" fillId="0" borderId="6" xfId="9" applyFont="1" applyBorder="1" applyAlignment="1" applyProtection="1">
      <alignment horizontal="left" vertical="center" shrinkToFit="1"/>
      <protection locked="0"/>
    </xf>
    <xf numFmtId="0" fontId="15" fillId="2" borderId="55" xfId="9" applyFont="1" applyFill="1" applyBorder="1" applyAlignment="1" applyProtection="1">
      <alignment horizontal="center" vertical="center"/>
      <protection locked="0"/>
    </xf>
    <xf numFmtId="0" fontId="15" fillId="2" borderId="45" xfId="9" applyFont="1" applyFill="1" applyBorder="1" applyAlignment="1" applyProtection="1">
      <alignment horizontal="center" vertical="center"/>
      <protection locked="0"/>
    </xf>
    <xf numFmtId="0" fontId="15" fillId="2" borderId="92" xfId="9" applyFont="1" applyFill="1" applyBorder="1" applyAlignment="1" applyProtection="1">
      <alignment horizontal="center" vertical="center"/>
      <protection locked="0"/>
    </xf>
    <xf numFmtId="0" fontId="15" fillId="2" borderId="11" xfId="9" applyFont="1" applyFill="1" applyBorder="1" applyAlignment="1" applyProtection="1">
      <alignment horizontal="center" vertical="center"/>
      <protection locked="0"/>
    </xf>
    <xf numFmtId="0" fontId="15" fillId="2" borderId="10" xfId="9" applyFont="1" applyFill="1" applyBorder="1" applyAlignment="1" applyProtection="1">
      <alignment horizontal="center" vertical="center"/>
      <protection locked="0"/>
    </xf>
    <xf numFmtId="182" fontId="15" fillId="6" borderId="18" xfId="9" applyNumberFormat="1" applyFont="1" applyFill="1" applyBorder="1" applyAlignment="1">
      <alignment horizontal="center" vertical="center" shrinkToFit="1"/>
    </xf>
    <xf numFmtId="182" fontId="15" fillId="6" borderId="7" xfId="9" applyNumberFormat="1" applyFont="1" applyFill="1" applyBorder="1" applyAlignment="1">
      <alignment horizontal="center" vertical="center" shrinkToFit="1"/>
    </xf>
    <xf numFmtId="182" fontId="15" fillId="6" borderId="79" xfId="9" applyNumberFormat="1" applyFont="1" applyFill="1" applyBorder="1" applyAlignment="1">
      <alignment horizontal="center" vertical="center" shrinkToFit="1"/>
    </xf>
    <xf numFmtId="0" fontId="15" fillId="0" borderId="11" xfId="9" applyFont="1" applyFill="1" applyBorder="1" applyAlignment="1" applyProtection="1">
      <alignment horizontal="left" vertical="center" shrinkToFit="1"/>
      <protection locked="0"/>
    </xf>
    <xf numFmtId="0" fontId="2" fillId="0" borderId="10" xfId="0" applyFont="1" applyBorder="1" applyAlignment="1" applyProtection="1">
      <alignment horizontal="left" vertical="center" shrinkToFit="1"/>
      <protection locked="0"/>
    </xf>
    <xf numFmtId="0" fontId="15" fillId="0" borderId="12" xfId="9" applyFont="1" applyFill="1" applyBorder="1" applyAlignment="1" applyProtection="1">
      <alignment horizontal="left" vertical="center" shrinkToFit="1"/>
      <protection locked="0"/>
    </xf>
    <xf numFmtId="0" fontId="2" fillId="0" borderId="12" xfId="0" applyFont="1" applyBorder="1" applyAlignment="1" applyProtection="1">
      <alignment horizontal="left" vertical="center" shrinkToFit="1"/>
      <protection locked="0"/>
    </xf>
    <xf numFmtId="0" fontId="2" fillId="0" borderId="6" xfId="0" applyFont="1" applyBorder="1" applyAlignment="1" applyProtection="1">
      <alignment horizontal="left" vertical="center" shrinkToFit="1"/>
      <protection locked="0"/>
    </xf>
    <xf numFmtId="0" fontId="2" fillId="0" borderId="45" xfId="0" applyFont="1" applyBorder="1" applyAlignment="1" applyProtection="1">
      <alignment horizontal="left" vertical="center" shrinkToFit="1"/>
      <protection locked="0"/>
    </xf>
    <xf numFmtId="0" fontId="2" fillId="0" borderId="92" xfId="0" applyFont="1" applyBorder="1" applyAlignment="1" applyProtection="1">
      <alignment horizontal="left" vertical="center" shrinkToFit="1"/>
      <protection locked="0"/>
    </xf>
    <xf numFmtId="0" fontId="15" fillId="0" borderId="18" xfId="0" applyFont="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5" fillId="0" borderId="7"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9" xfId="0" applyFont="1" applyBorder="1" applyAlignment="1" applyProtection="1">
      <alignment horizontal="center" vertical="center" wrapText="1"/>
      <protection locked="0"/>
    </xf>
    <xf numFmtId="0" fontId="15" fillId="0" borderId="11" xfId="0" applyFont="1" applyBorder="1" applyAlignment="1" applyProtection="1">
      <alignment horizontal="center" vertical="center" wrapText="1"/>
      <protection locked="0"/>
    </xf>
    <xf numFmtId="0" fontId="15" fillId="0" borderId="6" xfId="0" applyFont="1" applyBorder="1" applyAlignment="1" applyProtection="1">
      <alignment horizontal="center" vertical="center" wrapText="1"/>
      <protection locked="0"/>
    </xf>
    <xf numFmtId="0" fontId="15" fillId="0" borderId="8" xfId="0" applyFont="1" applyBorder="1" applyAlignment="1" applyProtection="1">
      <alignment horizontal="center" vertical="center" wrapText="1"/>
      <protection locked="0"/>
    </xf>
    <xf numFmtId="0" fontId="15" fillId="0" borderId="10" xfId="0" applyFont="1" applyBorder="1" applyAlignment="1" applyProtection="1">
      <alignment horizontal="center" vertical="center" wrapText="1"/>
      <protection locked="0"/>
    </xf>
    <xf numFmtId="201" fontId="15" fillId="0" borderId="55" xfId="0" applyNumberFormat="1" applyFont="1" applyBorder="1" applyAlignment="1" applyProtection="1">
      <alignment horizontal="center" vertical="center"/>
      <protection locked="0"/>
    </xf>
    <xf numFmtId="201" fontId="15" fillId="0" borderId="45" xfId="0" applyNumberFormat="1" applyFont="1" applyBorder="1" applyAlignment="1" applyProtection="1">
      <alignment horizontal="center" vertical="center"/>
      <protection locked="0"/>
    </xf>
    <xf numFmtId="201" fontId="15" fillId="0" borderId="92" xfId="0" applyNumberFormat="1" applyFont="1" applyBorder="1" applyAlignment="1" applyProtection="1">
      <alignment horizontal="center" vertical="center"/>
      <protection locked="0"/>
    </xf>
    <xf numFmtId="0" fontId="9" fillId="0" borderId="57" xfId="9" applyFill="1" applyBorder="1" applyAlignment="1" applyProtection="1">
      <alignment horizontal="center" vertical="center"/>
      <protection locked="0"/>
    </xf>
    <xf numFmtId="0" fontId="9" fillId="0" borderId="44" xfId="9" applyFill="1" applyBorder="1" applyAlignment="1" applyProtection="1">
      <alignment horizontal="center" vertical="center"/>
      <protection locked="0"/>
    </xf>
    <xf numFmtId="0" fontId="9" fillId="0" borderId="93" xfId="9" applyFill="1" applyBorder="1" applyAlignment="1" applyProtection="1">
      <alignment horizontal="center" vertical="center"/>
      <protection locked="0"/>
    </xf>
    <xf numFmtId="0" fontId="15" fillId="0" borderId="6" xfId="9" applyFont="1" applyFill="1" applyBorder="1" applyAlignment="1" applyProtection="1">
      <alignment horizontal="left" vertical="center" shrinkToFit="1"/>
      <protection locked="0"/>
    </xf>
    <xf numFmtId="0" fontId="15" fillId="0" borderId="92" xfId="9" applyFont="1" applyFill="1" applyBorder="1" applyAlignment="1" applyProtection="1">
      <alignment horizontal="left" vertical="center" shrinkToFit="1"/>
      <protection locked="0"/>
    </xf>
    <xf numFmtId="0" fontId="36" fillId="0" borderId="18" xfId="9" applyFont="1" applyFill="1" applyBorder="1" applyAlignment="1">
      <alignment horizontal="left" vertical="center"/>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33" fillId="0" borderId="7" xfId="9" applyFont="1" applyFill="1" applyBorder="1" applyAlignment="1">
      <alignment horizontal="left" vertical="top"/>
    </xf>
    <xf numFmtId="0" fontId="33" fillId="0" borderId="0" xfId="9" applyFont="1" applyFill="1" applyAlignment="1">
      <alignment horizontal="left" vertical="top"/>
    </xf>
    <xf numFmtId="0" fontId="33" fillId="0" borderId="8" xfId="9" applyFont="1" applyFill="1" applyBorder="1" applyAlignment="1">
      <alignment horizontal="left" vertical="top"/>
    </xf>
    <xf numFmtId="0" fontId="33" fillId="0" borderId="7" xfId="9" applyFont="1" applyFill="1" applyBorder="1" applyAlignment="1">
      <alignment horizontal="left" vertical="top" wrapText="1"/>
    </xf>
    <xf numFmtId="0" fontId="33" fillId="0" borderId="0" xfId="9" applyFont="1" applyFill="1" applyAlignment="1">
      <alignment horizontal="left" vertical="top" wrapText="1"/>
    </xf>
    <xf numFmtId="0" fontId="33" fillId="0" borderId="8" xfId="9" applyFont="1" applyFill="1" applyBorder="1" applyAlignment="1">
      <alignment horizontal="left" vertical="top" wrapText="1"/>
    </xf>
    <xf numFmtId="0" fontId="36" fillId="0" borderId="18" xfId="9" applyFont="1" applyFill="1" applyBorder="1" applyAlignment="1">
      <alignment horizontal="left" vertical="center" wrapText="1"/>
    </xf>
    <xf numFmtId="0" fontId="36" fillId="0" borderId="12" xfId="9" applyFont="1" applyFill="1" applyBorder="1" applyAlignment="1">
      <alignment horizontal="left" vertical="center" wrapText="1"/>
    </xf>
    <xf numFmtId="0" fontId="36" fillId="0" borderId="6" xfId="9" applyFont="1" applyFill="1" applyBorder="1" applyAlignment="1">
      <alignment horizontal="left" vertical="center" wrapText="1"/>
    </xf>
    <xf numFmtId="0" fontId="33" fillId="0" borderId="9" xfId="9" applyFont="1" applyFill="1" applyBorder="1" applyAlignment="1">
      <alignment horizontal="left" vertical="top" wrapText="1"/>
    </xf>
    <xf numFmtId="0" fontId="33" fillId="0" borderId="11" xfId="9" applyFont="1" applyFill="1" applyBorder="1" applyAlignment="1">
      <alignment horizontal="left" vertical="top" wrapText="1"/>
    </xf>
    <xf numFmtId="0" fontId="33" fillId="0" borderId="10" xfId="9" applyFont="1" applyFill="1" applyBorder="1" applyAlignment="1">
      <alignment horizontal="left" vertical="top" wrapText="1"/>
    </xf>
    <xf numFmtId="0" fontId="9" fillId="0" borderId="55" xfId="9" applyFill="1" applyBorder="1" applyAlignment="1">
      <alignment horizontal="center" vertical="center"/>
    </xf>
    <xf numFmtId="0" fontId="15" fillId="0" borderId="0" xfId="0" applyFont="1" applyAlignment="1">
      <alignment horizontal="left" vertical="center"/>
    </xf>
    <xf numFmtId="198" fontId="15" fillId="0" borderId="54" xfId="0" applyNumberFormat="1" applyFont="1" applyBorder="1" applyAlignment="1" applyProtection="1">
      <alignment horizontal="center" vertical="center" shrinkToFit="1"/>
      <protection locked="0"/>
    </xf>
    <xf numFmtId="198" fontId="15" fillId="0" borderId="51" xfId="0" applyNumberFormat="1" applyFont="1" applyBorder="1" applyAlignment="1" applyProtection="1">
      <alignment horizontal="center" vertical="center" shrinkToFit="1"/>
      <protection locked="0"/>
    </xf>
    <xf numFmtId="198" fontId="15" fillId="0" borderId="47" xfId="0" applyNumberFormat="1" applyFont="1" applyBorder="1" applyAlignment="1" applyProtection="1">
      <alignment horizontal="center" vertical="center" shrinkToFit="1"/>
      <protection locked="0"/>
    </xf>
    <xf numFmtId="201" fontId="28" fillId="0" borderId="12" xfId="0" applyNumberFormat="1" applyFont="1" applyBorder="1" applyAlignment="1">
      <alignment horizontal="left" vertical="center"/>
    </xf>
    <xf numFmtId="198" fontId="15" fillId="0" borderId="3" xfId="0" applyNumberFormat="1" applyFont="1" applyBorder="1" applyAlignment="1">
      <alignment horizontal="left" vertical="center"/>
    </xf>
    <xf numFmtId="0" fontId="15" fillId="0" borderId="12" xfId="0" applyFont="1" applyBorder="1" applyAlignment="1" applyProtection="1">
      <alignment horizontal="left" vertical="center" shrinkToFit="1"/>
      <protection locked="0"/>
    </xf>
    <xf numFmtId="0" fontId="15" fillId="0" borderId="45" xfId="0" applyFont="1" applyBorder="1" applyAlignment="1" applyProtection="1">
      <alignment horizontal="left" vertical="center" shrinkToFit="1"/>
      <protection locked="0"/>
    </xf>
    <xf numFmtId="0" fontId="15" fillId="0" borderId="11" xfId="0" applyFont="1" applyBorder="1" applyAlignment="1" applyProtection="1">
      <alignment horizontal="left" vertical="center" shrinkToFit="1"/>
      <protection locked="0"/>
    </xf>
    <xf numFmtId="0" fontId="8" fillId="0" borderId="0" xfId="0" applyFont="1" applyAlignment="1" applyProtection="1">
      <alignment horizontal="left" vertical="top" wrapText="1"/>
      <protection locked="0"/>
    </xf>
    <xf numFmtId="0" fontId="15" fillId="0" borderId="0" xfId="9" applyFont="1" applyFill="1" applyAlignment="1">
      <alignment vertical="center" shrinkToFit="1"/>
    </xf>
    <xf numFmtId="198" fontId="15" fillId="0" borderId="12" xfId="0" applyNumberFormat="1" applyFont="1" applyBorder="1" applyAlignment="1">
      <alignment horizontal="left" vertical="center"/>
    </xf>
    <xf numFmtId="0" fontId="9" fillId="0" borderId="8" xfId="9" applyFill="1" applyBorder="1" applyAlignment="1">
      <alignment horizontal="center" vertical="center" wrapText="1"/>
    </xf>
    <xf numFmtId="0" fontId="9" fillId="0" borderId="9" xfId="9" applyFill="1" applyBorder="1" applyAlignment="1">
      <alignment horizontal="center" vertical="center" wrapText="1"/>
    </xf>
    <xf numFmtId="0" fontId="9" fillId="0" borderId="10" xfId="9" applyFill="1" applyBorder="1" applyAlignment="1">
      <alignment horizontal="center" vertical="center" wrapText="1"/>
    </xf>
    <xf numFmtId="198" fontId="15" fillId="0" borderId="97" xfId="0" applyNumberFormat="1" applyFont="1" applyBorder="1" applyAlignment="1">
      <alignment horizontal="left" vertical="center"/>
    </xf>
    <xf numFmtId="0" fontId="15" fillId="0" borderId="6" xfId="0" applyFont="1" applyBorder="1" applyAlignment="1" applyProtection="1">
      <alignment horizontal="left" vertical="center" shrinkToFit="1"/>
      <protection locked="0"/>
    </xf>
    <xf numFmtId="0" fontId="9" fillId="0" borderId="11" xfId="9" applyFill="1" applyBorder="1" applyAlignment="1">
      <alignment horizontal="right" vertical="center"/>
    </xf>
    <xf numFmtId="49" fontId="3" fillId="0" borderId="0" xfId="9" applyNumberFormat="1" applyFont="1" applyFill="1" applyAlignment="1">
      <alignment horizontal="center" vertical="center"/>
    </xf>
    <xf numFmtId="222" fontId="9" fillId="6" borderId="9" xfId="9" applyNumberFormat="1" applyFill="1" applyBorder="1" applyAlignment="1">
      <alignment horizontal="right" vertical="center"/>
    </xf>
    <xf numFmtId="222" fontId="9" fillId="6" borderId="11" xfId="9" applyNumberFormat="1" applyFill="1" applyBorder="1" applyAlignment="1">
      <alignment horizontal="right" vertical="center"/>
    </xf>
    <xf numFmtId="3" fontId="9" fillId="0" borderId="11" xfId="9" applyNumberFormat="1" applyFill="1" applyBorder="1" applyAlignment="1" applyProtection="1">
      <alignment horizontal="left" vertical="center"/>
      <protection locked="0"/>
    </xf>
    <xf numFmtId="3" fontId="9" fillId="0" borderId="10" xfId="9" applyNumberFormat="1" applyFill="1" applyBorder="1" applyAlignment="1" applyProtection="1">
      <alignment horizontal="left" vertical="center"/>
      <protection locked="0"/>
    </xf>
    <xf numFmtId="222" fontId="9" fillId="6" borderId="9" xfId="1" applyNumberFormat="1" applyFont="1" applyFill="1" applyBorder="1" applyAlignment="1" applyProtection="1">
      <alignment horizontal="right" vertical="center"/>
    </xf>
    <xf numFmtId="222" fontId="9" fillId="6" borderId="11" xfId="1" applyNumberFormat="1" applyFont="1" applyFill="1" applyBorder="1" applyAlignment="1" applyProtection="1">
      <alignment horizontal="right" vertical="center"/>
    </xf>
    <xf numFmtId="0" fontId="9" fillId="0" borderId="55" xfId="9" applyFill="1" applyBorder="1" applyAlignment="1" applyProtection="1">
      <alignment horizontal="right" vertical="center"/>
      <protection locked="0"/>
    </xf>
    <xf numFmtId="0" fontId="9" fillId="0" borderId="45" xfId="9" applyFill="1" applyBorder="1" applyAlignment="1" applyProtection="1">
      <alignment horizontal="right" vertical="center"/>
      <protection locked="0"/>
    </xf>
    <xf numFmtId="3" fontId="9" fillId="0" borderId="45" xfId="9" applyNumberFormat="1" applyFill="1" applyBorder="1" applyAlignment="1" applyProtection="1">
      <alignment horizontal="left" vertical="center"/>
      <protection locked="0"/>
    </xf>
    <xf numFmtId="3" fontId="9" fillId="0" borderId="92" xfId="9" applyNumberFormat="1" applyFill="1" applyBorder="1" applyAlignment="1" applyProtection="1">
      <alignment horizontal="left" vertical="center"/>
      <protection locked="0"/>
    </xf>
    <xf numFmtId="0" fontId="9" fillId="0" borderId="57" xfId="9" applyFill="1" applyBorder="1" applyAlignment="1">
      <alignment horizontal="center" vertical="center"/>
    </xf>
    <xf numFmtId="0" fontId="9" fillId="0" borderId="44" xfId="9" applyFill="1" applyBorder="1" applyAlignment="1">
      <alignment horizontal="center" vertical="center"/>
    </xf>
    <xf numFmtId="0" fontId="9" fillId="0" borderId="93" xfId="9" applyFill="1" applyBorder="1" applyAlignment="1">
      <alignment horizontal="center" vertical="center"/>
    </xf>
    <xf numFmtId="0" fontId="9" fillId="0" borderId="57" xfId="1" applyNumberFormat="1" applyFont="1" applyFill="1" applyBorder="1" applyAlignment="1" applyProtection="1">
      <alignment horizontal="right" vertical="center"/>
      <protection locked="0"/>
    </xf>
    <xf numFmtId="0" fontId="9" fillId="0" borderId="44" xfId="1" applyNumberFormat="1" applyFont="1" applyFill="1" applyBorder="1" applyAlignment="1" applyProtection="1">
      <alignment horizontal="right" vertical="center"/>
      <protection locked="0"/>
    </xf>
    <xf numFmtId="3" fontId="9" fillId="0" borderId="44" xfId="9" applyNumberFormat="1" applyFill="1" applyBorder="1" applyAlignment="1" applyProtection="1">
      <alignment horizontal="left" vertical="center"/>
      <protection locked="0"/>
    </xf>
    <xf numFmtId="3" fontId="9" fillId="0" borderId="93" xfId="9" applyNumberFormat="1" applyFill="1" applyBorder="1" applyAlignment="1" applyProtection="1">
      <alignment horizontal="left" vertical="center"/>
      <protection locked="0"/>
    </xf>
    <xf numFmtId="0" fontId="9" fillId="0" borderId="44" xfId="9" applyFill="1" applyBorder="1" applyAlignment="1" applyProtection="1">
      <alignment horizontal="right" vertical="center"/>
      <protection locked="0"/>
    </xf>
    <xf numFmtId="0" fontId="9" fillId="0" borderId="54" xfId="9" applyFill="1" applyBorder="1" applyAlignment="1" applyProtection="1">
      <alignment horizontal="right" vertical="center"/>
      <protection locked="0"/>
    </xf>
    <xf numFmtId="0" fontId="9" fillId="0" borderId="51" xfId="9" applyFill="1" applyBorder="1" applyAlignment="1" applyProtection="1">
      <alignment horizontal="right" vertical="center"/>
      <protection locked="0"/>
    </xf>
    <xf numFmtId="3" fontId="9" fillId="0" borderId="51" xfId="9" applyNumberFormat="1" applyFill="1" applyBorder="1" applyAlignment="1" applyProtection="1">
      <alignment horizontal="left" vertical="center"/>
      <protection locked="0"/>
    </xf>
    <xf numFmtId="3" fontId="9" fillId="0" borderId="47" xfId="9" applyNumberFormat="1" applyFill="1" applyBorder="1" applyAlignment="1" applyProtection="1">
      <alignment horizontal="left" vertical="center"/>
      <protection locked="0"/>
    </xf>
    <xf numFmtId="0" fontId="9" fillId="0" borderId="55" xfId="1" applyNumberFormat="1" applyFont="1" applyFill="1" applyBorder="1" applyAlignment="1" applyProtection="1">
      <alignment horizontal="right" vertical="center"/>
      <protection locked="0"/>
    </xf>
    <xf numFmtId="0" fontId="9" fillId="0" borderId="45" xfId="1" applyNumberFormat="1" applyFont="1" applyFill="1" applyBorder="1" applyAlignment="1" applyProtection="1">
      <alignment horizontal="right" vertical="center"/>
      <protection locked="0"/>
    </xf>
    <xf numFmtId="0" fontId="9" fillId="0" borderId="54" xfId="1" applyNumberFormat="1" applyFont="1" applyFill="1" applyBorder="1" applyAlignment="1" applyProtection="1">
      <alignment horizontal="right" vertical="center"/>
      <protection locked="0"/>
    </xf>
    <xf numFmtId="0" fontId="9" fillId="0" borderId="51" xfId="1" applyNumberFormat="1" applyFont="1" applyFill="1" applyBorder="1" applyAlignment="1" applyProtection="1">
      <alignment horizontal="right" vertical="center"/>
      <protection locked="0"/>
    </xf>
    <xf numFmtId="0" fontId="2" fillId="0" borderId="93" xfId="0" applyFont="1" applyBorder="1" applyAlignment="1">
      <alignment horizontal="center" vertical="center"/>
    </xf>
    <xf numFmtId="0" fontId="64" fillId="0" borderId="25" xfId="9" applyFont="1" applyFill="1" applyBorder="1" applyAlignment="1">
      <alignment horizontal="left" vertical="top" wrapText="1"/>
    </xf>
    <xf numFmtId="0" fontId="64" fillId="0" borderId="0" xfId="9" applyFont="1" applyFill="1" applyAlignment="1">
      <alignment horizontal="left" vertical="top" wrapText="1"/>
    </xf>
    <xf numFmtId="0" fontId="64" fillId="0" borderId="2" xfId="9" applyFont="1" applyFill="1" applyBorder="1" applyAlignment="1">
      <alignment horizontal="left" vertical="top" wrapText="1"/>
    </xf>
    <xf numFmtId="0" fontId="2" fillId="0" borderId="0" xfId="0" applyFont="1" applyAlignment="1">
      <alignment horizontal="left" vertical="center" shrinkToFit="1"/>
    </xf>
    <xf numFmtId="49" fontId="3" fillId="0" borderId="0" xfId="9" quotePrefix="1" applyNumberFormat="1" applyFont="1" applyFill="1" applyAlignment="1" applyProtection="1">
      <alignment horizontal="center" vertical="center"/>
      <protection locked="0"/>
    </xf>
    <xf numFmtId="0" fontId="3" fillId="0" borderId="33" xfId="9" applyFont="1" applyFill="1" applyBorder="1" applyAlignment="1" applyProtection="1">
      <alignment horizontal="center" vertical="center"/>
      <protection locked="0"/>
    </xf>
    <xf numFmtId="0" fontId="3" fillId="0" borderId="34" xfId="9" applyFont="1" applyFill="1" applyBorder="1" applyAlignment="1" applyProtection="1">
      <alignment horizontal="center" vertical="center"/>
      <protection locked="0"/>
    </xf>
    <xf numFmtId="0" fontId="3" fillId="0" borderId="127" xfId="9" applyFont="1" applyFill="1" applyBorder="1" applyAlignment="1" applyProtection="1">
      <alignment horizontal="center" vertical="center"/>
      <protection locked="0"/>
    </xf>
    <xf numFmtId="0" fontId="3" fillId="0" borderId="36" xfId="9" applyFont="1" applyFill="1" applyBorder="1" applyAlignment="1" applyProtection="1">
      <alignment horizontal="center" vertical="center"/>
      <protection locked="0"/>
    </xf>
    <xf numFmtId="0" fontId="9" fillId="0" borderId="11" xfId="9" applyFill="1" applyBorder="1" applyAlignment="1" applyProtection="1">
      <alignment vertical="center" shrinkToFit="1"/>
      <protection locked="0"/>
    </xf>
    <xf numFmtId="0" fontId="9" fillId="0" borderId="0" xfId="10">
      <alignment vertical="center"/>
    </xf>
    <xf numFmtId="0" fontId="9" fillId="0" borderId="0" xfId="10" applyAlignment="1">
      <alignment horizontal="left" vertical="top" wrapText="1"/>
    </xf>
    <xf numFmtId="0" fontId="9" fillId="0" borderId="3" xfId="10" applyBorder="1" applyAlignment="1">
      <alignment horizontal="left" vertical="top" wrapText="1"/>
    </xf>
    <xf numFmtId="0" fontId="9" fillId="0" borderId="1" xfId="10" quotePrefix="1" applyBorder="1" applyAlignment="1">
      <alignment horizontal="right" vertical="center"/>
    </xf>
    <xf numFmtId="0" fontId="9" fillId="0" borderId="0" xfId="10" applyAlignment="1">
      <alignment horizontal="right" vertical="center"/>
    </xf>
    <xf numFmtId="0" fontId="9" fillId="0" borderId="0" xfId="10" applyAlignment="1">
      <alignment horizontal="left" vertical="center"/>
    </xf>
    <xf numFmtId="192" fontId="9" fillId="0" borderId="57" xfId="9" applyNumberFormat="1" applyFill="1" applyBorder="1" applyAlignment="1" applyProtection="1">
      <alignment horizontal="center" vertical="center" shrinkToFit="1"/>
      <protection locked="0"/>
    </xf>
    <xf numFmtId="192" fontId="9" fillId="0" borderId="93" xfId="9" applyNumberFormat="1" applyFill="1" applyBorder="1" applyAlignment="1" applyProtection="1">
      <alignment horizontal="center" vertical="center" shrinkToFit="1"/>
      <protection locked="0"/>
    </xf>
    <xf numFmtId="192" fontId="9" fillId="0" borderId="55" xfId="9" applyNumberFormat="1" applyFill="1" applyBorder="1" applyAlignment="1" applyProtection="1">
      <alignment horizontal="center" vertical="center" shrinkToFit="1"/>
      <protection locked="0"/>
    </xf>
    <xf numFmtId="192" fontId="9" fillId="0" borderId="92" xfId="9" applyNumberFormat="1" applyFill="1" applyBorder="1" applyAlignment="1" applyProtection="1">
      <alignment horizontal="center" vertical="center" shrinkToFit="1"/>
      <protection locked="0"/>
    </xf>
    <xf numFmtId="0" fontId="9" fillId="0" borderId="57" xfId="9" applyFill="1" applyBorder="1" applyAlignment="1" applyProtection="1">
      <alignment horizontal="left" vertical="center" shrinkToFit="1"/>
      <protection locked="0"/>
    </xf>
    <xf numFmtId="0" fontId="9" fillId="0" borderId="201" xfId="9" applyFill="1" applyBorder="1" applyAlignment="1" applyProtection="1">
      <alignment horizontal="left" vertical="center" shrinkToFit="1"/>
      <protection locked="0"/>
    </xf>
    <xf numFmtId="192" fontId="9" fillId="0" borderId="62" xfId="9" applyNumberFormat="1" applyFill="1" applyBorder="1" applyAlignment="1" applyProtection="1">
      <alignment horizontal="center" vertical="center" shrinkToFit="1"/>
      <protection locked="0"/>
    </xf>
    <xf numFmtId="0" fontId="9" fillId="0" borderId="55" xfId="9" applyFill="1" applyBorder="1" applyAlignment="1" applyProtection="1">
      <alignment horizontal="left" vertical="center" shrinkToFit="1"/>
      <protection locked="0"/>
    </xf>
    <xf numFmtId="192" fontId="9" fillId="0" borderId="167" xfId="9" applyNumberFormat="1" applyFill="1" applyBorder="1" applyAlignment="1" applyProtection="1">
      <alignment horizontal="center" vertical="center" shrinkToFit="1"/>
      <protection locked="0"/>
    </xf>
    <xf numFmtId="192" fontId="9" fillId="0" borderId="54" xfId="9" applyNumberFormat="1" applyFill="1" applyBorder="1" applyAlignment="1" applyProtection="1">
      <alignment horizontal="center" vertical="center" shrinkToFit="1"/>
      <protection locked="0"/>
    </xf>
    <xf numFmtId="192" fontId="9" fillId="0" borderId="47" xfId="9" applyNumberFormat="1" applyFill="1" applyBorder="1" applyAlignment="1" applyProtection="1">
      <alignment horizontal="center" vertical="center" shrinkToFit="1"/>
      <protection locked="0"/>
    </xf>
    <xf numFmtId="192" fontId="9" fillId="0" borderId="166" xfId="9" applyNumberFormat="1" applyFill="1" applyBorder="1" applyAlignment="1" applyProtection="1">
      <alignment horizontal="center" vertical="center" shrinkToFit="1"/>
      <protection locked="0"/>
    </xf>
    <xf numFmtId="3" fontId="9" fillId="0" borderId="12" xfId="9" applyNumberFormat="1" applyFill="1" applyBorder="1" applyAlignment="1" applyProtection="1">
      <alignment horizontal="right" vertical="center"/>
      <protection locked="0"/>
    </xf>
    <xf numFmtId="3" fontId="9" fillId="0" borderId="11" xfId="9" applyNumberFormat="1" applyFill="1" applyBorder="1" applyAlignment="1" applyProtection="1">
      <alignment horizontal="center" vertical="center"/>
      <protection locked="0"/>
    </xf>
    <xf numFmtId="3" fontId="9" fillId="0" borderId="10" xfId="9" applyNumberFormat="1" applyFill="1" applyBorder="1" applyAlignment="1" applyProtection="1">
      <alignment horizontal="center" vertical="center"/>
      <protection locked="0"/>
    </xf>
    <xf numFmtId="196" fontId="9" fillId="0" borderId="9" xfId="9" applyNumberFormat="1" applyFill="1" applyBorder="1" applyAlignment="1" applyProtection="1">
      <alignment horizontal="right" vertical="center"/>
      <protection locked="0"/>
    </xf>
    <xf numFmtId="196" fontId="9" fillId="0" borderId="11" xfId="9" applyNumberFormat="1" applyFill="1" applyBorder="1" applyAlignment="1" applyProtection="1">
      <alignment horizontal="right" vertical="center"/>
      <protection locked="0"/>
    </xf>
    <xf numFmtId="196" fontId="9" fillId="0" borderId="11" xfId="9" applyNumberFormat="1" applyFill="1" applyBorder="1" applyAlignment="1" applyProtection="1">
      <alignment horizontal="left" vertical="center"/>
      <protection locked="0"/>
    </xf>
    <xf numFmtId="0" fontId="9" fillId="0" borderId="11" xfId="9" applyFill="1" applyBorder="1" applyAlignment="1" applyProtection="1">
      <alignment horizontal="right" vertical="center"/>
      <protection locked="0"/>
    </xf>
    <xf numFmtId="3" fontId="9" fillId="0" borderId="11" xfId="9" applyNumberFormat="1" applyFill="1" applyBorder="1" applyAlignment="1" applyProtection="1">
      <alignment horizontal="right" vertical="center"/>
      <protection locked="0"/>
    </xf>
    <xf numFmtId="196" fontId="9" fillId="0" borderId="55" xfId="9" applyNumberFormat="1" applyFill="1" applyBorder="1" applyAlignment="1" applyProtection="1">
      <alignment horizontal="right" vertical="center"/>
      <protection locked="0"/>
    </xf>
    <xf numFmtId="196" fontId="9" fillId="0" borderId="45" xfId="9" applyNumberFormat="1" applyFill="1" applyBorder="1" applyAlignment="1" applyProtection="1">
      <alignment horizontal="right" vertical="center"/>
      <protection locked="0"/>
    </xf>
    <xf numFmtId="196" fontId="9" fillId="0" borderId="45" xfId="9" applyNumberFormat="1" applyFill="1" applyBorder="1" applyAlignment="1" applyProtection="1">
      <alignment horizontal="left" vertical="center"/>
      <protection locked="0"/>
    </xf>
    <xf numFmtId="3" fontId="9" fillId="0" borderId="45" xfId="9" applyNumberFormat="1" applyFill="1" applyBorder="1" applyAlignment="1" applyProtection="1">
      <alignment horizontal="right" vertical="center"/>
      <protection locked="0"/>
    </xf>
    <xf numFmtId="3" fontId="9" fillId="0" borderId="45" xfId="9" applyNumberFormat="1" applyFill="1" applyBorder="1" applyAlignment="1" applyProtection="1">
      <alignment horizontal="center" vertical="center"/>
      <protection locked="0"/>
    </xf>
    <xf numFmtId="3" fontId="9" fillId="0" borderId="92" xfId="9" applyNumberFormat="1" applyFill="1" applyBorder="1" applyAlignment="1" applyProtection="1">
      <alignment horizontal="center" vertical="center"/>
      <protection locked="0"/>
    </xf>
    <xf numFmtId="3" fontId="9" fillId="0" borderId="12" xfId="9" applyNumberFormat="1" applyFill="1" applyBorder="1" applyAlignment="1" applyProtection="1">
      <alignment horizontal="center" vertical="center"/>
      <protection locked="0"/>
    </xf>
    <xf numFmtId="3" fontId="9" fillId="0" borderId="6" xfId="9" applyNumberFormat="1" applyFill="1" applyBorder="1" applyAlignment="1" applyProtection="1">
      <alignment horizontal="center" vertical="center"/>
      <protection locked="0"/>
    </xf>
    <xf numFmtId="196" fontId="9" fillId="0" borderId="18" xfId="9" applyNumberFormat="1" applyFill="1" applyBorder="1" applyAlignment="1" applyProtection="1">
      <alignment horizontal="right" vertical="center"/>
      <protection locked="0"/>
    </xf>
    <xf numFmtId="196" fontId="9" fillId="0" borderId="12" xfId="9" applyNumberFormat="1" applyFill="1" applyBorder="1" applyAlignment="1" applyProtection="1">
      <alignment horizontal="right" vertical="center"/>
      <protection locked="0"/>
    </xf>
    <xf numFmtId="196" fontId="9" fillId="0" borderId="12" xfId="9" applyNumberFormat="1" applyFill="1" applyBorder="1" applyAlignment="1" applyProtection="1">
      <alignment horizontal="left" vertical="center"/>
      <protection locked="0"/>
    </xf>
    <xf numFmtId="0" fontId="9" fillId="0" borderId="11" xfId="9" applyFill="1" applyBorder="1" applyAlignment="1">
      <alignment horizontal="left" vertical="top"/>
    </xf>
    <xf numFmtId="0" fontId="15" fillId="0" borderId="0" xfId="9" applyFont="1" applyFill="1" applyAlignment="1" applyProtection="1">
      <alignment horizontal="left" vertical="top" wrapText="1" shrinkToFit="1"/>
      <protection locked="0"/>
    </xf>
    <xf numFmtId="0" fontId="9" fillId="0" borderId="90" xfId="9" applyFill="1" applyBorder="1" applyAlignment="1">
      <alignment horizontal="left" vertical="center" shrinkToFit="1"/>
    </xf>
    <xf numFmtId="0" fontId="15" fillId="0" borderId="11" xfId="9" applyFont="1" applyFill="1" applyBorder="1" applyAlignment="1" applyProtection="1">
      <alignment horizontal="left" vertical="top" wrapText="1" shrinkToFit="1"/>
      <protection locked="0"/>
    </xf>
    <xf numFmtId="0" fontId="9" fillId="0" borderId="46" xfId="9" applyFill="1" applyBorder="1" applyAlignment="1">
      <alignment horizontal="left" vertical="center" shrinkToFit="1"/>
    </xf>
    <xf numFmtId="0" fontId="15" fillId="0" borderId="46" xfId="9" applyFont="1" applyFill="1" applyBorder="1" applyAlignment="1" applyProtection="1">
      <alignment horizontal="left" vertical="top" wrapText="1" shrinkToFit="1"/>
      <protection locked="0"/>
    </xf>
    <xf numFmtId="0" fontId="9" fillId="0" borderId="51" xfId="9" applyFill="1" applyBorder="1" applyAlignment="1" applyProtection="1">
      <alignment horizontal="center" vertical="center"/>
      <protection locked="0"/>
    </xf>
    <xf numFmtId="0" fontId="15" fillId="0" borderId="0" xfId="9" applyFont="1" applyFill="1" applyAlignment="1">
      <alignment vertical="top"/>
    </xf>
    <xf numFmtId="0" fontId="9" fillId="0" borderId="0" xfId="9" applyFill="1" applyAlignment="1">
      <alignment vertical="top" shrinkToFit="1"/>
    </xf>
    <xf numFmtId="0" fontId="9" fillId="0" borderId="0" xfId="9" quotePrefix="1" applyFill="1">
      <alignment vertical="center"/>
    </xf>
    <xf numFmtId="49" fontId="9" fillId="0" borderId="11" xfId="9" applyNumberFormat="1" applyFill="1" applyBorder="1" applyAlignment="1" applyProtection="1">
      <alignment horizontal="center" vertical="center" shrinkToFit="1"/>
      <protection locked="0"/>
    </xf>
    <xf numFmtId="0" fontId="9" fillId="0" borderId="0" xfId="9" applyFill="1" applyAlignment="1">
      <alignment vertical="center" shrinkToFit="1"/>
    </xf>
    <xf numFmtId="0" fontId="9" fillId="0" borderId="11" xfId="9" applyFill="1" applyBorder="1" applyAlignment="1">
      <alignment horizontal="left" vertical="center" wrapText="1"/>
    </xf>
    <xf numFmtId="0" fontId="9" fillId="2" borderId="276" xfId="9" applyFill="1" applyBorder="1" applyAlignment="1" applyProtection="1">
      <alignment horizontal="center" vertical="center"/>
      <protection locked="0"/>
    </xf>
    <xf numFmtId="0" fontId="9" fillId="2" borderId="277" xfId="9" applyFill="1" applyBorder="1" applyAlignment="1" applyProtection="1">
      <alignment horizontal="center" vertical="center"/>
      <protection locked="0"/>
    </xf>
    <xf numFmtId="0" fontId="9" fillId="2" borderId="278" xfId="9" applyFill="1" applyBorder="1" applyAlignment="1" applyProtection="1">
      <alignment horizontal="center" vertical="center"/>
      <protection locked="0"/>
    </xf>
    <xf numFmtId="0" fontId="9" fillId="2" borderId="279" xfId="9" applyFill="1" applyBorder="1" applyAlignment="1" applyProtection="1">
      <alignment horizontal="center" vertical="center" shrinkToFit="1"/>
      <protection locked="0"/>
    </xf>
    <xf numFmtId="0" fontId="9" fillId="2" borderId="277" xfId="9" applyFill="1" applyBorder="1" applyAlignment="1" applyProtection="1">
      <alignment horizontal="center" vertical="center" shrinkToFit="1"/>
      <protection locked="0"/>
    </xf>
    <xf numFmtId="0" fontId="9" fillId="2" borderId="280" xfId="9" applyFill="1" applyBorder="1" applyAlignment="1" applyProtection="1">
      <alignment horizontal="center" vertical="center" shrinkToFit="1"/>
      <protection locked="0"/>
    </xf>
    <xf numFmtId="0" fontId="9" fillId="2" borderId="55" xfId="9" applyFill="1" applyBorder="1" applyAlignment="1">
      <alignment horizontal="center" vertical="center"/>
    </xf>
    <xf numFmtId="0" fontId="9" fillId="2" borderId="45" xfId="9" applyFill="1" applyBorder="1" applyAlignment="1">
      <alignment horizontal="center" vertical="center"/>
    </xf>
    <xf numFmtId="0" fontId="9" fillId="2" borderId="286" xfId="9" applyFill="1" applyBorder="1" applyAlignment="1" applyProtection="1">
      <alignment horizontal="center" vertical="center"/>
      <protection locked="0"/>
    </xf>
    <xf numFmtId="0" fontId="9" fillId="2" borderId="287" xfId="9" applyFill="1" applyBorder="1" applyAlignment="1" applyProtection="1">
      <alignment horizontal="center" vertical="center"/>
      <protection locked="0"/>
    </xf>
    <xf numFmtId="0" fontId="9" fillId="2" borderId="288" xfId="9" applyFill="1" applyBorder="1" applyAlignment="1" applyProtection="1">
      <alignment horizontal="center" vertical="center"/>
      <protection locked="0"/>
    </xf>
    <xf numFmtId="0" fontId="9" fillId="2" borderId="289" xfId="9" applyFill="1" applyBorder="1" applyAlignment="1" applyProtection="1">
      <alignment horizontal="center" vertical="center" shrinkToFit="1"/>
      <protection locked="0"/>
    </xf>
    <xf numFmtId="0" fontId="9" fillId="2" borderId="287" xfId="9" applyFill="1" applyBorder="1" applyAlignment="1" applyProtection="1">
      <alignment horizontal="center" vertical="center" shrinkToFit="1"/>
      <protection locked="0"/>
    </xf>
    <xf numFmtId="0" fontId="9" fillId="2" borderId="290" xfId="9" applyFill="1" applyBorder="1" applyAlignment="1" applyProtection="1">
      <alignment horizontal="center" vertical="center" shrinkToFit="1"/>
      <protection locked="0"/>
    </xf>
    <xf numFmtId="0" fontId="9" fillId="2" borderId="51" xfId="9" applyFill="1" applyBorder="1" applyAlignment="1" applyProtection="1">
      <alignment horizontal="center" vertical="center" shrinkToFit="1"/>
      <protection locked="0"/>
    </xf>
    <xf numFmtId="0" fontId="9" fillId="2" borderId="228" xfId="9" applyFill="1" applyBorder="1" applyAlignment="1" applyProtection="1">
      <alignment horizontal="center" vertical="center" shrinkToFit="1"/>
      <protection locked="0"/>
    </xf>
    <xf numFmtId="0" fontId="9" fillId="2" borderId="185" xfId="9" applyFill="1" applyBorder="1" applyAlignment="1" applyProtection="1">
      <alignment horizontal="center" vertical="center" shrinkToFit="1"/>
      <protection locked="0"/>
    </xf>
    <xf numFmtId="0" fontId="9" fillId="2" borderId="272" xfId="9" applyFill="1" applyBorder="1" applyAlignment="1">
      <alignment horizontal="center" vertical="center" wrapText="1"/>
    </xf>
    <xf numFmtId="0" fontId="9" fillId="2" borderId="273" xfId="9" applyFill="1" applyBorder="1" applyAlignment="1">
      <alignment horizontal="center" vertical="center" wrapText="1"/>
    </xf>
    <xf numFmtId="0" fontId="9" fillId="2" borderId="274" xfId="9" applyFill="1" applyBorder="1" applyAlignment="1">
      <alignment horizontal="center" vertical="center" wrapText="1"/>
    </xf>
    <xf numFmtId="0" fontId="9" fillId="2" borderId="269" xfId="9" applyFill="1" applyBorder="1" applyAlignment="1">
      <alignment horizontal="center" vertical="center" wrapText="1"/>
    </xf>
    <xf numFmtId="0" fontId="9" fillId="2" borderId="275" xfId="9" applyFill="1" applyBorder="1" applyAlignment="1">
      <alignment horizontal="center" vertical="center" wrapText="1"/>
    </xf>
    <xf numFmtId="0" fontId="9" fillId="0" borderId="271" xfId="9" applyBorder="1" applyAlignment="1">
      <alignment horizontal="center" vertical="center"/>
    </xf>
    <xf numFmtId="0" fontId="9" fillId="0" borderId="269" xfId="9" applyBorder="1" applyAlignment="1">
      <alignment horizontal="center" vertical="center"/>
    </xf>
    <xf numFmtId="0" fontId="9" fillId="0" borderId="270" xfId="9" applyBorder="1" applyAlignment="1">
      <alignment horizontal="center" vertical="center"/>
    </xf>
    <xf numFmtId="0" fontId="9" fillId="0" borderId="172" xfId="9" applyBorder="1" applyAlignment="1">
      <alignment horizontal="center" vertical="center"/>
    </xf>
    <xf numFmtId="0" fontId="15" fillId="0" borderId="0" xfId="9" applyFont="1" applyFill="1">
      <alignment vertical="center"/>
    </xf>
    <xf numFmtId="0" fontId="9" fillId="0" borderId="12" xfId="9" applyBorder="1" applyAlignment="1" applyProtection="1">
      <alignment horizontal="center" vertical="center"/>
      <protection locked="0"/>
    </xf>
    <xf numFmtId="0" fontId="9" fillId="0" borderId="6" xfId="9" applyBorder="1" applyAlignment="1" applyProtection="1">
      <alignment horizontal="center" vertical="center"/>
      <protection locked="0"/>
    </xf>
    <xf numFmtId="0" fontId="9" fillId="2" borderId="281" xfId="9" applyFill="1" applyBorder="1" applyAlignment="1" applyProtection="1">
      <alignment horizontal="center" vertical="center"/>
      <protection locked="0"/>
    </xf>
    <xf numFmtId="0" fontId="9" fillId="2" borderId="282" xfId="9" applyFill="1" applyBorder="1" applyAlignment="1" applyProtection="1">
      <alignment horizontal="center" vertical="center"/>
      <protection locked="0"/>
    </xf>
    <xf numFmtId="0" fontId="9" fillId="2" borderId="283" xfId="9" applyFill="1" applyBorder="1" applyAlignment="1" applyProtection="1">
      <alignment horizontal="center" vertical="center"/>
      <protection locked="0"/>
    </xf>
    <xf numFmtId="0" fontId="9" fillId="2" borderId="284" xfId="9" applyFill="1" applyBorder="1" applyAlignment="1" applyProtection="1">
      <alignment horizontal="center" vertical="center" shrinkToFit="1"/>
      <protection locked="0"/>
    </xf>
    <xf numFmtId="0" fontId="9" fillId="2" borderId="282" xfId="9" applyFill="1" applyBorder="1" applyAlignment="1" applyProtection="1">
      <alignment horizontal="center" vertical="center" shrinkToFit="1"/>
      <protection locked="0"/>
    </xf>
    <xf numFmtId="0" fontId="9" fillId="2" borderId="285" xfId="9" applyFill="1" applyBorder="1" applyAlignment="1" applyProtection="1">
      <alignment horizontal="center" vertical="center" shrinkToFit="1"/>
      <protection locked="0"/>
    </xf>
    <xf numFmtId="0" fontId="9" fillId="0" borderId="11" xfId="9" applyBorder="1" applyAlignment="1" applyProtection="1">
      <alignment horizontal="center" vertical="center"/>
      <protection locked="0"/>
    </xf>
    <xf numFmtId="0" fontId="9" fillId="0" borderId="10" xfId="9" applyBorder="1" applyAlignment="1" applyProtection="1">
      <alignment horizontal="center" vertical="center"/>
      <protection locked="0"/>
    </xf>
    <xf numFmtId="0" fontId="9" fillId="2" borderId="57" xfId="9" applyFill="1" applyBorder="1" applyAlignment="1" applyProtection="1">
      <alignment horizontal="center" vertical="center" shrinkToFit="1"/>
      <protection locked="0"/>
    </xf>
    <xf numFmtId="0" fontId="9" fillId="2" borderId="44" xfId="9" applyFill="1" applyBorder="1" applyAlignment="1" applyProtection="1">
      <alignment horizontal="center" vertical="center" shrinkToFit="1"/>
      <protection locked="0"/>
    </xf>
    <xf numFmtId="0" fontId="9" fillId="2" borderId="107" xfId="9" applyFill="1" applyBorder="1" applyAlignment="1" applyProtection="1">
      <alignment horizontal="center" vertical="center" shrinkToFit="1"/>
      <protection locked="0"/>
    </xf>
    <xf numFmtId="0" fontId="9" fillId="2" borderId="101" xfId="9" applyFill="1" applyBorder="1" applyAlignment="1" applyProtection="1">
      <alignment horizontal="center" vertical="center" shrinkToFit="1"/>
      <protection locked="0"/>
    </xf>
    <xf numFmtId="0" fontId="9" fillId="2" borderId="93" xfId="9" applyFill="1" applyBorder="1" applyAlignment="1" applyProtection="1">
      <alignment horizontal="center" vertical="center" shrinkToFit="1"/>
      <protection locked="0"/>
    </xf>
    <xf numFmtId="0" fontId="9" fillId="0" borderId="0" xfId="9" applyFill="1" applyAlignment="1">
      <alignment vertical="top"/>
    </xf>
    <xf numFmtId="0" fontId="9" fillId="2" borderId="102" xfId="9" applyFill="1" applyBorder="1" applyAlignment="1" applyProtection="1">
      <alignment horizontal="center" vertical="center" shrinkToFit="1"/>
      <protection locked="0"/>
    </xf>
    <xf numFmtId="0" fontId="9" fillId="2" borderId="47" xfId="9" applyFill="1" applyBorder="1" applyAlignment="1" applyProtection="1">
      <alignment horizontal="center" vertical="center" shrinkToFit="1"/>
      <protection locked="0"/>
    </xf>
    <xf numFmtId="0" fontId="9" fillId="2" borderId="98" xfId="9" applyFill="1" applyBorder="1" applyAlignment="1" applyProtection="1">
      <alignment horizontal="center" vertical="center" shrinkToFit="1"/>
      <protection locked="0"/>
    </xf>
    <xf numFmtId="0" fontId="2" fillId="0" borderId="0" xfId="0" applyFont="1" applyAlignment="1">
      <alignment vertical="center" shrinkToFit="1"/>
    </xf>
    <xf numFmtId="0" fontId="15" fillId="0" borderId="25" xfId="9" applyFont="1" applyFill="1" applyBorder="1" applyAlignment="1">
      <alignment horizontal="left" vertical="center"/>
    </xf>
    <xf numFmtId="0" fontId="3" fillId="0" borderId="109" xfId="9" applyFont="1" applyFill="1" applyBorder="1" applyAlignment="1">
      <alignment horizontal="center" vertical="center"/>
    </xf>
    <xf numFmtId="0" fontId="3" fillId="0" borderId="15" xfId="9" applyFont="1" applyFill="1" applyBorder="1" applyAlignment="1">
      <alignment horizontal="center" vertical="center"/>
    </xf>
    <xf numFmtId="0" fontId="3" fillId="0" borderId="110" xfId="9" applyFont="1" applyFill="1" applyBorder="1" applyAlignment="1">
      <alignment horizontal="center" vertical="center"/>
    </xf>
    <xf numFmtId="49" fontId="9" fillId="0" borderId="1" xfId="9" applyNumberFormat="1" applyFill="1" applyBorder="1" applyAlignment="1">
      <alignment horizontal="right" vertical="top"/>
    </xf>
    <xf numFmtId="49" fontId="9" fillId="0" borderId="0" xfId="9" applyNumberFormat="1" applyFill="1" applyAlignment="1">
      <alignment horizontal="right" vertical="top"/>
    </xf>
    <xf numFmtId="0" fontId="9" fillId="0" borderId="55" xfId="9" applyFill="1" applyBorder="1" applyAlignment="1" applyProtection="1">
      <alignment horizontal="left" vertical="center" wrapText="1"/>
      <protection locked="0"/>
    </xf>
    <xf numFmtId="0" fontId="2" fillId="0" borderId="45" xfId="0" applyFont="1" applyBorder="1" applyAlignment="1" applyProtection="1">
      <alignment horizontal="left" vertical="center" wrapText="1"/>
      <protection locked="0"/>
    </xf>
    <xf numFmtId="0" fontId="2" fillId="0" borderId="92"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44" xfId="0" applyFont="1" applyBorder="1" applyAlignment="1" applyProtection="1">
      <alignment horizontal="left" vertical="center" wrapText="1"/>
      <protection locked="0"/>
    </xf>
    <xf numFmtId="0" fontId="2" fillId="0" borderId="93" xfId="0" applyFont="1" applyBorder="1" applyAlignment="1" applyProtection="1">
      <alignment horizontal="left" vertical="center" wrapText="1"/>
      <protection locked="0"/>
    </xf>
    <xf numFmtId="0" fontId="9" fillId="0" borderId="55" xfId="9" applyFill="1" applyBorder="1" applyAlignment="1" applyProtection="1">
      <alignment horizontal="center" vertical="center" wrapText="1"/>
      <protection locked="0"/>
    </xf>
    <xf numFmtId="0" fontId="9" fillId="0" borderId="45" xfId="9" applyFill="1" applyBorder="1" applyAlignment="1" applyProtection="1">
      <alignment horizontal="center" vertical="center" wrapText="1"/>
      <protection locked="0"/>
    </xf>
    <xf numFmtId="0" fontId="9" fillId="0" borderId="92" xfId="9" applyFill="1" applyBorder="1" applyAlignment="1" applyProtection="1">
      <alignment horizontal="center" vertical="center" wrapText="1"/>
      <protection locked="0"/>
    </xf>
    <xf numFmtId="0" fontId="9" fillId="0" borderId="57" xfId="9" applyFill="1" applyBorder="1" applyAlignment="1" applyProtection="1">
      <alignment horizontal="center" vertical="center" wrapText="1"/>
      <protection locked="0"/>
    </xf>
    <xf numFmtId="0" fontId="9" fillId="0" borderId="44" xfId="9" applyFill="1" applyBorder="1" applyAlignment="1" applyProtection="1">
      <alignment horizontal="center" vertical="center" wrapText="1"/>
      <protection locked="0"/>
    </xf>
    <xf numFmtId="0" fontId="9" fillId="0" borderId="93" xfId="9" applyFill="1" applyBorder="1" applyAlignment="1" applyProtection="1">
      <alignment horizontal="center" vertical="center" wrapText="1"/>
      <protection locked="0"/>
    </xf>
    <xf numFmtId="0" fontId="9" fillId="0" borderId="0" xfId="0" applyFont="1" applyAlignment="1">
      <alignment horizontal="left" vertical="top" wrapText="1"/>
    </xf>
    <xf numFmtId="0" fontId="9" fillId="0" borderId="0" xfId="0" applyFont="1">
      <alignment vertical="center"/>
    </xf>
    <xf numFmtId="0" fontId="15" fillId="0" borderId="0" xfId="0" applyFont="1" applyAlignment="1" applyProtection="1">
      <alignment vertical="center" shrinkToFit="1"/>
      <protection locked="0"/>
    </xf>
    <xf numFmtId="0" fontId="27" fillId="0" borderId="0" xfId="9" applyFont="1" applyFill="1" applyAlignment="1">
      <alignment horizontal="left" vertical="top"/>
    </xf>
    <xf numFmtId="49" fontId="9" fillId="0" borderId="1" xfId="9" applyNumberFormat="1" applyFill="1" applyBorder="1" applyAlignment="1">
      <alignment horizontal="right" vertical="center"/>
    </xf>
    <xf numFmtId="49" fontId="9" fillId="0" borderId="0" xfId="9" applyNumberFormat="1" applyFill="1" applyAlignment="1">
      <alignment horizontal="right" vertical="center"/>
    </xf>
    <xf numFmtId="0" fontId="9" fillId="0" borderId="81" xfId="9" applyFill="1" applyBorder="1" applyAlignment="1">
      <alignment horizontal="center" vertical="center"/>
    </xf>
    <xf numFmtId="0" fontId="9" fillId="0" borderId="18" xfId="9" applyFill="1" applyBorder="1" applyAlignment="1" applyProtection="1">
      <alignment horizontal="center" vertical="center" wrapText="1" shrinkToFit="1"/>
      <protection locked="0"/>
    </xf>
    <xf numFmtId="0" fontId="9" fillId="0" borderId="12" xfId="9" applyFill="1" applyBorder="1" applyAlignment="1" applyProtection="1">
      <alignment horizontal="center" vertical="center" wrapText="1" shrinkToFit="1"/>
      <protection locked="0"/>
    </xf>
    <xf numFmtId="0" fontId="9" fillId="0" borderId="6" xfId="9" applyFill="1" applyBorder="1" applyAlignment="1" applyProtection="1">
      <alignment horizontal="center" vertical="center" wrapText="1" shrinkToFit="1"/>
      <protection locked="0"/>
    </xf>
    <xf numFmtId="0" fontId="9" fillId="0" borderId="78" xfId="9" applyFill="1" applyBorder="1" applyAlignment="1" applyProtection="1">
      <alignment horizontal="center" vertical="center" wrapText="1" shrinkToFit="1"/>
      <protection locked="0"/>
    </xf>
    <xf numFmtId="0" fontId="9" fillId="0" borderId="46" xfId="9" applyFill="1" applyBorder="1" applyAlignment="1" applyProtection="1">
      <alignment horizontal="center" vertical="center" wrapText="1" shrinkToFit="1"/>
      <protection locked="0"/>
    </xf>
    <xf numFmtId="0" fontId="9" fillId="0" borderId="91" xfId="9" applyFill="1" applyBorder="1" applyAlignment="1" applyProtection="1">
      <alignment horizontal="center" vertical="center" wrapText="1" shrinkToFit="1"/>
      <protection locked="0"/>
    </xf>
    <xf numFmtId="0" fontId="9" fillId="0" borderId="78" xfId="9" applyFill="1" applyBorder="1" applyAlignment="1" applyProtection="1">
      <alignment horizontal="center" vertical="center" wrapText="1"/>
      <protection locked="0"/>
    </xf>
    <xf numFmtId="0" fontId="9" fillId="0" borderId="46" xfId="9" applyFill="1" applyBorder="1" applyAlignment="1" applyProtection="1">
      <alignment horizontal="center" vertical="center" wrapText="1"/>
      <protection locked="0"/>
    </xf>
    <xf numFmtId="0" fontId="9" fillId="0" borderId="18" xfId="9" applyFill="1" applyBorder="1" applyAlignment="1" applyProtection="1">
      <alignment horizontal="left" vertical="center" wrapText="1" shrinkToFit="1"/>
      <protection locked="0"/>
    </xf>
    <xf numFmtId="0" fontId="9" fillId="0" borderId="12" xfId="9" applyFill="1" applyBorder="1" applyAlignment="1" applyProtection="1">
      <alignment horizontal="left" vertical="center" wrapText="1" shrinkToFit="1"/>
      <protection locked="0"/>
    </xf>
    <xf numFmtId="0" fontId="9" fillId="0" borderId="14" xfId="9" applyFill="1" applyBorder="1" applyAlignment="1" applyProtection="1">
      <alignment horizontal="left" vertical="center" wrapText="1" shrinkToFit="1"/>
      <protection locked="0"/>
    </xf>
    <xf numFmtId="0" fontId="9" fillId="0" borderId="195" xfId="9" applyFill="1" applyBorder="1" applyAlignment="1" applyProtection="1">
      <alignment horizontal="left" vertical="center" wrapText="1" shrinkToFit="1"/>
      <protection locked="0"/>
    </xf>
    <xf numFmtId="3" fontId="9" fillId="0" borderId="18" xfId="9" applyNumberFormat="1" applyFill="1" applyBorder="1" applyAlignment="1" applyProtection="1">
      <alignment horizontal="center" vertical="center"/>
      <protection locked="0"/>
    </xf>
    <xf numFmtId="3" fontId="9" fillId="0" borderId="78" xfId="9" applyNumberFormat="1" applyFill="1" applyBorder="1" applyAlignment="1" applyProtection="1">
      <alignment horizontal="center" vertical="center"/>
      <protection locked="0"/>
    </xf>
    <xf numFmtId="3" fontId="9" fillId="0" borderId="91" xfId="9" applyNumberFormat="1" applyFill="1" applyBorder="1" applyAlignment="1" applyProtection="1">
      <alignment horizontal="center" vertical="center"/>
      <protection locked="0"/>
    </xf>
    <xf numFmtId="0" fontId="9" fillId="0" borderId="7" xfId="9" applyFill="1" applyBorder="1" applyAlignment="1" applyProtection="1">
      <alignment horizontal="center" vertical="center" wrapText="1" shrinkToFit="1"/>
      <protection locked="0"/>
    </xf>
    <xf numFmtId="0" fontId="9" fillId="0" borderId="0" xfId="9" applyFill="1" applyAlignment="1" applyProtection="1">
      <alignment horizontal="center" vertical="center" wrapText="1" shrinkToFit="1"/>
      <protection locked="0"/>
    </xf>
    <xf numFmtId="0" fontId="9" fillId="0" borderId="8" xfId="9" applyFill="1" applyBorder="1" applyAlignment="1" applyProtection="1">
      <alignment horizontal="center" vertical="center" wrapText="1" shrinkToFit="1"/>
      <protection locked="0"/>
    </xf>
    <xf numFmtId="0" fontId="9" fillId="0" borderId="9" xfId="9" applyFill="1" applyBorder="1" applyAlignment="1" applyProtection="1">
      <alignment horizontal="center" vertical="center" wrapText="1" shrinkToFit="1"/>
      <protection locked="0"/>
    </xf>
    <xf numFmtId="0" fontId="9" fillId="0" borderId="11" xfId="9" applyFill="1" applyBorder="1" applyAlignment="1" applyProtection="1">
      <alignment horizontal="center" vertical="center" wrapText="1" shrinkToFit="1"/>
      <protection locked="0"/>
    </xf>
    <xf numFmtId="0" fontId="9" fillId="0" borderId="10" xfId="9" applyFill="1" applyBorder="1" applyAlignment="1" applyProtection="1">
      <alignment horizontal="center" vertical="center" wrapText="1" shrinkToFit="1"/>
      <protection locked="0"/>
    </xf>
    <xf numFmtId="0" fontId="9" fillId="0" borderId="7" xfId="9" applyFill="1" applyBorder="1" applyAlignment="1" applyProtection="1">
      <alignment horizontal="center" vertical="center" wrapText="1"/>
      <protection locked="0"/>
    </xf>
    <xf numFmtId="0" fontId="9" fillId="0" borderId="0" xfId="9" applyFill="1" applyAlignment="1" applyProtection="1">
      <alignment horizontal="center" vertical="center" wrapText="1"/>
      <protection locked="0"/>
    </xf>
    <xf numFmtId="0" fontId="9" fillId="0" borderId="81" xfId="9" applyFill="1" applyBorder="1" applyAlignment="1" applyProtection="1">
      <alignment horizontal="left" vertical="center" wrapText="1" shrinkToFit="1"/>
      <protection locked="0"/>
    </xf>
    <xf numFmtId="0" fontId="9" fillId="0" borderId="23" xfId="9" applyFill="1" applyBorder="1" applyAlignment="1" applyProtection="1">
      <alignment horizontal="left" vertical="center" wrapText="1" shrinkToFit="1"/>
      <protection locked="0"/>
    </xf>
    <xf numFmtId="3" fontId="9" fillId="0" borderId="79" xfId="9" applyNumberFormat="1" applyFill="1" applyBorder="1" applyAlignment="1" applyProtection="1">
      <alignment horizontal="center" vertical="center"/>
      <protection locked="0"/>
    </xf>
    <xf numFmtId="3" fontId="9" fillId="0" borderId="90" xfId="9" applyNumberFormat="1" applyFill="1" applyBorder="1" applyAlignment="1" applyProtection="1">
      <alignment horizontal="center" vertical="center"/>
      <protection locked="0"/>
    </xf>
    <xf numFmtId="3" fontId="9" fillId="0" borderId="104" xfId="9" applyNumberFormat="1" applyFill="1" applyBorder="1" applyAlignment="1" applyProtection="1">
      <alignment horizontal="center" vertical="center"/>
      <protection locked="0"/>
    </xf>
    <xf numFmtId="3" fontId="9" fillId="0" borderId="9" xfId="9" applyNumberFormat="1" applyFill="1" applyBorder="1" applyAlignment="1" applyProtection="1">
      <alignment horizontal="center" vertical="center"/>
      <protection locked="0"/>
    </xf>
    <xf numFmtId="181" fontId="9" fillId="0" borderId="18" xfId="9" applyNumberFormat="1" applyFill="1" applyBorder="1" applyAlignment="1" applyProtection="1">
      <alignment horizontal="center" vertical="center" shrinkToFit="1"/>
      <protection locked="0"/>
    </xf>
    <xf numFmtId="181" fontId="9" fillId="0" borderId="12" xfId="9" applyNumberFormat="1" applyFill="1" applyBorder="1" applyAlignment="1" applyProtection="1">
      <alignment horizontal="center" vertical="center" shrinkToFit="1"/>
      <protection locked="0"/>
    </xf>
    <xf numFmtId="181" fontId="9" fillId="0" borderId="6" xfId="9" applyNumberFormat="1" applyFill="1" applyBorder="1" applyAlignment="1" applyProtection="1">
      <alignment horizontal="center" vertical="center" shrinkToFit="1"/>
      <protection locked="0"/>
    </xf>
    <xf numFmtId="181" fontId="9" fillId="0" borderId="7" xfId="9" applyNumberFormat="1" applyFill="1" applyBorder="1" applyAlignment="1" applyProtection="1">
      <alignment horizontal="center" vertical="center" shrinkToFit="1"/>
      <protection locked="0"/>
    </xf>
    <xf numFmtId="181" fontId="9" fillId="0" borderId="0" xfId="9" applyNumberFormat="1" applyFill="1" applyAlignment="1" applyProtection="1">
      <alignment horizontal="center" vertical="center" shrinkToFit="1"/>
      <protection locked="0"/>
    </xf>
    <xf numFmtId="181" fontId="9" fillId="0" borderId="8" xfId="9" applyNumberFormat="1" applyFill="1" applyBorder="1" applyAlignment="1" applyProtection="1">
      <alignment horizontal="center" vertical="center" shrinkToFit="1"/>
      <protection locked="0"/>
    </xf>
    <xf numFmtId="0" fontId="12" fillId="0" borderId="18" xfId="9" applyFont="1" applyFill="1" applyBorder="1" applyAlignment="1" applyProtection="1">
      <alignment horizontal="center" vertical="center"/>
      <protection locked="0"/>
    </xf>
    <xf numFmtId="0" fontId="12" fillId="0" borderId="12" xfId="9" applyFont="1" applyFill="1" applyBorder="1" applyAlignment="1" applyProtection="1">
      <alignment horizontal="center" vertical="center"/>
      <protection locked="0"/>
    </xf>
    <xf numFmtId="0" fontId="12" fillId="0" borderId="6" xfId="9" applyFont="1" applyFill="1" applyBorder="1" applyAlignment="1" applyProtection="1">
      <alignment horizontal="center" vertical="center"/>
      <protection locked="0"/>
    </xf>
    <xf numFmtId="0" fontId="12" fillId="0" borderId="7" xfId="9" applyFont="1" applyFill="1" applyBorder="1" applyAlignment="1" applyProtection="1">
      <alignment horizontal="center" vertical="center"/>
      <protection locked="0"/>
    </xf>
    <xf numFmtId="0" fontId="12" fillId="0" borderId="0" xfId="9" applyFont="1" applyFill="1" applyAlignment="1" applyProtection="1">
      <alignment horizontal="center" vertical="center"/>
      <protection locked="0"/>
    </xf>
    <xf numFmtId="0" fontId="12" fillId="0" borderId="8" xfId="9" applyFont="1" applyFill="1" applyBorder="1" applyAlignment="1" applyProtection="1">
      <alignment horizontal="center" vertical="center"/>
      <protection locked="0"/>
    </xf>
    <xf numFmtId="181" fontId="9" fillId="0" borderId="55" xfId="9" applyNumberFormat="1" applyFill="1" applyBorder="1" applyAlignment="1" applyProtection="1">
      <alignment horizontal="center" vertical="center" shrinkToFit="1"/>
      <protection locked="0"/>
    </xf>
    <xf numFmtId="181" fontId="9" fillId="0" borderId="45" xfId="9" applyNumberFormat="1" applyFill="1" applyBorder="1" applyAlignment="1" applyProtection="1">
      <alignment horizontal="center" vertical="center" shrinkToFit="1"/>
      <protection locked="0"/>
    </xf>
    <xf numFmtId="181" fontId="9" fillId="0" borderId="92" xfId="9" applyNumberFormat="1" applyFill="1" applyBorder="1" applyAlignment="1" applyProtection="1">
      <alignment horizontal="center" vertical="center" shrinkToFit="1"/>
      <protection locked="0"/>
    </xf>
    <xf numFmtId="0" fontId="12" fillId="0" borderId="55" xfId="9" applyFont="1" applyFill="1" applyBorder="1" applyAlignment="1" applyProtection="1">
      <alignment horizontal="center" vertical="center"/>
      <protection locked="0"/>
    </xf>
    <xf numFmtId="0" fontId="12" fillId="0" borderId="45" xfId="9" applyFont="1" applyFill="1" applyBorder="1" applyAlignment="1" applyProtection="1">
      <alignment horizontal="center" vertical="center"/>
      <protection locked="0"/>
    </xf>
    <xf numFmtId="0" fontId="12" fillId="0" borderId="92" xfId="9" applyFont="1" applyFill="1" applyBorder="1" applyAlignment="1" applyProtection="1">
      <alignment horizontal="center" vertical="center"/>
      <protection locked="0"/>
    </xf>
    <xf numFmtId="0" fontId="31" fillId="0" borderId="128" xfId="9" applyFont="1" applyFill="1" applyBorder="1" applyAlignment="1">
      <alignment horizontal="center" vertical="center"/>
    </xf>
    <xf numFmtId="0" fontId="31" fillId="0" borderId="34" xfId="9" applyFont="1" applyFill="1" applyBorder="1" applyAlignment="1">
      <alignment horizontal="center" vertical="center"/>
    </xf>
    <xf numFmtId="0" fontId="31" fillId="0" borderId="36" xfId="9" applyFont="1" applyFill="1" applyBorder="1" applyAlignment="1">
      <alignment horizontal="center" vertical="center"/>
    </xf>
    <xf numFmtId="0" fontId="9" fillId="0" borderId="79" xfId="9" applyFill="1" applyBorder="1" applyAlignment="1">
      <alignment horizontal="distributed" vertical="center"/>
    </xf>
    <xf numFmtId="0" fontId="9" fillId="0" borderId="90" xfId="9" applyFill="1" applyBorder="1" applyAlignment="1">
      <alignment horizontal="distributed" vertical="center"/>
    </xf>
    <xf numFmtId="0" fontId="9" fillId="0" borderId="104" xfId="9" applyFill="1" applyBorder="1" applyAlignment="1">
      <alignment horizontal="distributed" vertical="center"/>
    </xf>
    <xf numFmtId="181" fontId="9" fillId="0" borderId="9" xfId="9" applyNumberFormat="1" applyFill="1" applyBorder="1" applyAlignment="1" applyProtection="1">
      <alignment horizontal="center" vertical="center" shrinkToFit="1"/>
      <protection locked="0"/>
    </xf>
    <xf numFmtId="181" fontId="9" fillId="0" borderId="10" xfId="9" applyNumberFormat="1" applyFill="1" applyBorder="1" applyAlignment="1" applyProtection="1">
      <alignment horizontal="center" vertical="center" shrinkToFit="1"/>
      <protection locked="0"/>
    </xf>
    <xf numFmtId="0" fontId="12" fillId="0" borderId="9" xfId="9" applyFont="1" applyFill="1" applyBorder="1" applyAlignment="1" applyProtection="1">
      <alignment horizontal="center" vertical="center"/>
      <protection locked="0"/>
    </xf>
    <xf numFmtId="0" fontId="12" fillId="0" borderId="11" xfId="9" applyFont="1" applyFill="1" applyBorder="1" applyAlignment="1" applyProtection="1">
      <alignment horizontal="center" vertical="center"/>
      <protection locked="0"/>
    </xf>
    <xf numFmtId="0" fontId="12" fillId="0" borderId="10" xfId="9" applyFont="1" applyFill="1" applyBorder="1" applyAlignment="1" applyProtection="1">
      <alignment horizontal="center" vertical="center"/>
      <protection locked="0"/>
    </xf>
    <xf numFmtId="0" fontId="44" fillId="0" borderId="0" xfId="9" applyFont="1" applyFill="1" applyAlignment="1">
      <alignment horizontal="left" vertical="top" wrapText="1"/>
    </xf>
    <xf numFmtId="0" fontId="23" fillId="0" borderId="0" xfId="9" applyFont="1" applyFill="1" applyAlignment="1">
      <alignment horizontal="left" vertical="top"/>
    </xf>
    <xf numFmtId="0" fontId="9" fillId="0" borderId="55" xfId="9" applyFill="1" applyBorder="1" applyAlignment="1" applyProtection="1">
      <alignment horizontal="center" vertical="center" shrinkToFit="1"/>
      <protection locked="0"/>
    </xf>
    <xf numFmtId="0" fontId="9" fillId="0" borderId="78" xfId="9" applyFill="1" applyBorder="1" applyAlignment="1" applyProtection="1">
      <alignment horizontal="center" vertical="center" shrinkToFit="1"/>
      <protection locked="0"/>
    </xf>
    <xf numFmtId="0" fontId="9" fillId="0" borderId="92" xfId="9" applyFill="1" applyBorder="1" applyAlignment="1" applyProtection="1">
      <alignment horizontal="center" vertical="center" shrinkToFit="1"/>
      <protection locked="0"/>
    </xf>
    <xf numFmtId="0" fontId="9" fillId="0" borderId="54" xfId="9" applyFill="1" applyBorder="1" applyAlignment="1" applyProtection="1">
      <alignment horizontal="center" vertical="center" shrinkToFit="1"/>
      <protection locked="0"/>
    </xf>
    <xf numFmtId="0" fontId="9" fillId="0" borderId="51" xfId="9" applyFill="1" applyBorder="1" applyAlignment="1" applyProtection="1">
      <alignment horizontal="center" vertical="center" shrinkToFit="1"/>
      <protection locked="0"/>
    </xf>
    <xf numFmtId="0" fontId="9" fillId="0" borderId="47" xfId="9" applyFill="1" applyBorder="1" applyAlignment="1" applyProtection="1">
      <alignment horizontal="center" vertical="center" shrinkToFit="1"/>
      <protection locked="0"/>
    </xf>
    <xf numFmtId="0" fontId="9" fillId="0" borderId="57" xfId="9" applyFill="1" applyBorder="1" applyAlignment="1" applyProtection="1">
      <alignment horizontal="center" vertical="center" shrinkToFit="1"/>
      <protection locked="0"/>
    </xf>
    <xf numFmtId="0" fontId="9" fillId="0" borderId="44" xfId="9" applyFill="1" applyBorder="1" applyAlignment="1" applyProtection="1">
      <alignment horizontal="center" vertical="center" shrinkToFit="1"/>
      <protection locked="0"/>
    </xf>
    <xf numFmtId="0" fontId="9" fillId="0" borderId="93" xfId="9" applyFill="1" applyBorder="1" applyAlignment="1" applyProtection="1">
      <alignment horizontal="center" vertical="center" shrinkToFit="1"/>
      <protection locked="0"/>
    </xf>
    <xf numFmtId="209" fontId="9" fillId="0" borderId="57" xfId="9" applyNumberFormat="1" applyFill="1" applyBorder="1" applyAlignment="1" applyProtection="1">
      <alignment horizontal="center" vertical="center" shrinkToFit="1"/>
      <protection locked="0"/>
    </xf>
    <xf numFmtId="209" fontId="9" fillId="0" borderId="44" xfId="9" applyNumberFormat="1" applyFill="1" applyBorder="1" applyAlignment="1" applyProtection="1">
      <alignment horizontal="center" vertical="center" shrinkToFit="1"/>
      <protection locked="0"/>
    </xf>
    <xf numFmtId="209" fontId="9" fillId="0" borderId="93" xfId="9" applyNumberFormat="1" applyFill="1" applyBorder="1" applyAlignment="1" applyProtection="1">
      <alignment horizontal="center" vertical="center" shrinkToFit="1"/>
      <protection locked="0"/>
    </xf>
    <xf numFmtId="209" fontId="9" fillId="0" borderId="55" xfId="9" applyNumberFormat="1" applyFill="1" applyBorder="1" applyAlignment="1" applyProtection="1">
      <alignment horizontal="center" vertical="center" shrinkToFit="1"/>
      <protection locked="0"/>
    </xf>
    <xf numFmtId="209" fontId="9" fillId="0" borderId="45" xfId="9" applyNumberFormat="1" applyFill="1" applyBorder="1" applyAlignment="1" applyProtection="1">
      <alignment horizontal="center" vertical="center" shrinkToFit="1"/>
      <protection locked="0"/>
    </xf>
    <xf numFmtId="209" fontId="9" fillId="0" borderId="92" xfId="9" applyNumberFormat="1" applyFill="1" applyBorder="1" applyAlignment="1" applyProtection="1">
      <alignment horizontal="center" vertical="center" shrinkToFit="1"/>
      <protection locked="0"/>
    </xf>
    <xf numFmtId="209" fontId="9" fillId="0" borderId="54" xfId="9" applyNumberFormat="1" applyFill="1" applyBorder="1" applyAlignment="1" applyProtection="1">
      <alignment horizontal="center" vertical="center" shrinkToFit="1"/>
      <protection locked="0"/>
    </xf>
    <xf numFmtId="209" fontId="9" fillId="0" borderId="51" xfId="9" applyNumberFormat="1" applyFill="1" applyBorder="1" applyAlignment="1" applyProtection="1">
      <alignment horizontal="center" vertical="center" shrinkToFit="1"/>
      <protection locked="0"/>
    </xf>
    <xf numFmtId="209" fontId="9" fillId="0" borderId="47" xfId="9" applyNumberFormat="1" applyFill="1" applyBorder="1" applyAlignment="1" applyProtection="1">
      <alignment horizontal="center" vertical="center" shrinkToFit="1"/>
      <protection locked="0"/>
    </xf>
    <xf numFmtId="0" fontId="23" fillId="0" borderId="0" xfId="9" applyFont="1" applyFill="1" applyAlignment="1">
      <alignment horizontal="left" vertical="center"/>
    </xf>
    <xf numFmtId="0" fontId="45" fillId="0" borderId="1" xfId="9" quotePrefix="1" applyFont="1" applyFill="1" applyBorder="1" applyAlignment="1">
      <alignment horizontal="right" vertical="center"/>
    </xf>
    <xf numFmtId="0" fontId="45" fillId="0" borderId="0" xfId="9" applyFont="1" applyFill="1" applyAlignment="1">
      <alignment horizontal="right" vertical="center"/>
    </xf>
    <xf numFmtId="176" fontId="15" fillId="0" borderId="0" xfId="3" applyFont="1" applyFill="1" applyBorder="1" applyAlignment="1" applyProtection="1">
      <alignment horizontal="left" vertical="top" wrapText="1"/>
    </xf>
    <xf numFmtId="176" fontId="15" fillId="0" borderId="3" xfId="3" applyFont="1" applyFill="1" applyBorder="1" applyAlignment="1" applyProtection="1">
      <alignment horizontal="left" vertical="top" wrapText="1"/>
    </xf>
    <xf numFmtId="176" fontId="15" fillId="0" borderId="0" xfId="3" applyFont="1" applyFill="1" applyBorder="1" applyAlignment="1" applyProtection="1">
      <alignment horizontal="left" vertical="center"/>
    </xf>
    <xf numFmtId="0" fontId="9" fillId="0" borderId="0" xfId="9" applyFill="1" applyAlignment="1" applyProtection="1">
      <alignment horizontal="left" vertical="center"/>
      <protection locked="0"/>
    </xf>
    <xf numFmtId="176" fontId="15" fillId="0" borderId="0" xfId="3" applyFont="1" applyFill="1" applyBorder="1" applyAlignment="1">
      <alignment horizontal="left" vertical="top" wrapText="1"/>
    </xf>
    <xf numFmtId="0" fontId="9" fillId="0" borderId="11" xfId="9" applyFill="1" applyBorder="1" applyAlignment="1">
      <alignment horizontal="left" vertical="top" wrapText="1"/>
    </xf>
    <xf numFmtId="0" fontId="9" fillId="0" borderId="79" xfId="9" applyFill="1" applyBorder="1" applyAlignment="1" applyProtection="1">
      <alignment horizontal="center" vertical="center" wrapText="1"/>
      <protection locked="0"/>
    </xf>
    <xf numFmtId="0" fontId="9" fillId="0" borderId="90" xfId="9" applyFill="1" applyBorder="1" applyAlignment="1" applyProtection="1">
      <alignment horizontal="center" vertical="center" wrapText="1"/>
      <protection locked="0"/>
    </xf>
    <xf numFmtId="0" fontId="9" fillId="0" borderId="104" xfId="9" applyFill="1" applyBorder="1" applyAlignment="1" applyProtection="1">
      <alignment horizontal="center" vertical="center" wrapText="1"/>
      <protection locked="0"/>
    </xf>
    <xf numFmtId="0" fontId="9" fillId="0" borderId="8" xfId="9" applyFill="1" applyBorder="1" applyAlignment="1" applyProtection="1">
      <alignment horizontal="center" vertical="center" wrapText="1"/>
      <protection locked="0"/>
    </xf>
    <xf numFmtId="0" fontId="9" fillId="0" borderId="91" xfId="9" applyFill="1" applyBorder="1" applyAlignment="1" applyProtection="1">
      <alignment horizontal="center" vertical="center" wrapText="1"/>
      <protection locked="0"/>
    </xf>
    <xf numFmtId="20" fontId="9" fillId="0" borderId="18" xfId="9" applyNumberFormat="1" applyFill="1" applyBorder="1" applyAlignment="1" applyProtection="1">
      <alignment horizontal="center" vertical="center" wrapText="1"/>
      <protection locked="0"/>
    </xf>
    <xf numFmtId="181" fontId="9" fillId="0" borderId="78" xfId="9" applyNumberFormat="1" applyFill="1" applyBorder="1" applyAlignment="1" applyProtection="1">
      <alignment horizontal="center" vertical="center"/>
      <protection locked="0"/>
    </xf>
    <xf numFmtId="181" fontId="9" fillId="0" borderId="46" xfId="9" applyNumberFormat="1" applyFill="1" applyBorder="1" applyAlignment="1" applyProtection="1">
      <alignment horizontal="center" vertical="center"/>
      <protection locked="0"/>
    </xf>
    <xf numFmtId="181" fontId="9" fillId="0" borderId="91" xfId="9" applyNumberFormat="1" applyFill="1" applyBorder="1" applyAlignment="1" applyProtection="1">
      <alignment horizontal="center" vertical="center"/>
      <protection locked="0"/>
    </xf>
    <xf numFmtId="0" fontId="15" fillId="0" borderId="55" xfId="9" applyFont="1" applyFill="1" applyBorder="1" applyAlignment="1" applyProtection="1">
      <alignment horizontal="left" vertical="top" wrapText="1"/>
      <protection locked="0"/>
    </xf>
    <xf numFmtId="0" fontId="15" fillId="0" borderId="45" xfId="9" applyFont="1" applyFill="1" applyBorder="1" applyAlignment="1" applyProtection="1">
      <alignment horizontal="left" vertical="top" wrapText="1"/>
      <protection locked="0"/>
    </xf>
    <xf numFmtId="0" fontId="15" fillId="0" borderId="92" xfId="9" applyFont="1" applyFill="1" applyBorder="1" applyAlignment="1" applyProtection="1">
      <alignment horizontal="left" vertical="top" wrapText="1"/>
      <protection locked="0"/>
    </xf>
    <xf numFmtId="0" fontId="15" fillId="0" borderId="78" xfId="9" applyFont="1" applyFill="1" applyBorder="1" applyAlignment="1" applyProtection="1">
      <alignment horizontal="left" vertical="top" wrapText="1"/>
      <protection locked="0"/>
    </xf>
    <xf numFmtId="0" fontId="15" fillId="0" borderId="46" xfId="9" applyFont="1" applyFill="1" applyBorder="1" applyAlignment="1" applyProtection="1">
      <alignment horizontal="left" vertical="top" wrapText="1"/>
      <protection locked="0"/>
    </xf>
    <xf numFmtId="0" fontId="15" fillId="0" borderId="91" xfId="9" applyFont="1" applyFill="1" applyBorder="1" applyAlignment="1" applyProtection="1">
      <alignment horizontal="left" vertical="top" wrapText="1"/>
      <protection locked="0"/>
    </xf>
    <xf numFmtId="181" fontId="9" fillId="0" borderId="79" xfId="9" applyNumberFormat="1" applyFill="1" applyBorder="1" applyAlignment="1" applyProtection="1">
      <alignment horizontal="center" vertical="center"/>
      <protection locked="0"/>
    </xf>
    <xf numFmtId="181" fontId="9" fillId="0" borderId="90" xfId="9" applyNumberFormat="1" applyFill="1" applyBorder="1" applyAlignment="1" applyProtection="1">
      <alignment horizontal="center" vertical="center"/>
      <protection locked="0"/>
    </xf>
    <xf numFmtId="181" fontId="9" fillId="0" borderId="104" xfId="9" applyNumberFormat="1" applyFill="1" applyBorder="1" applyAlignment="1" applyProtection="1">
      <alignment horizontal="center" vertical="center"/>
      <protection locked="0"/>
    </xf>
    <xf numFmtId="0" fontId="15" fillId="0" borderId="54" xfId="9" applyFont="1" applyFill="1" applyBorder="1" applyAlignment="1" applyProtection="1">
      <alignment horizontal="left" vertical="top" wrapText="1"/>
      <protection locked="0"/>
    </xf>
    <xf numFmtId="0" fontId="15" fillId="0" borderId="51" xfId="9" applyFont="1" applyFill="1" applyBorder="1" applyAlignment="1" applyProtection="1">
      <alignment horizontal="left" vertical="top" wrapText="1"/>
      <protection locked="0"/>
    </xf>
    <xf numFmtId="0" fontId="15" fillId="0" borderId="47" xfId="9" applyFont="1" applyFill="1" applyBorder="1" applyAlignment="1" applyProtection="1">
      <alignment horizontal="left" vertical="top" wrapText="1"/>
      <protection locked="0"/>
    </xf>
    <xf numFmtId="0" fontId="15" fillId="0" borderId="79" xfId="9" applyFont="1" applyFill="1" applyBorder="1" applyAlignment="1" applyProtection="1">
      <alignment horizontal="left" vertical="top" wrapText="1"/>
      <protection locked="0"/>
    </xf>
    <xf numFmtId="0" fontId="15" fillId="0" borderId="90" xfId="9" applyFont="1" applyFill="1" applyBorder="1" applyAlignment="1" applyProtection="1">
      <alignment horizontal="left" vertical="top" wrapText="1"/>
      <protection locked="0"/>
    </xf>
    <xf numFmtId="0" fontId="15" fillId="0" borderId="104" xfId="9" applyFont="1" applyFill="1" applyBorder="1" applyAlignment="1" applyProtection="1">
      <alignment horizontal="left" vertical="top" wrapText="1"/>
      <protection locked="0"/>
    </xf>
    <xf numFmtId="0" fontId="15" fillId="0" borderId="57" xfId="9" applyFont="1" applyFill="1" applyBorder="1" applyAlignment="1" applyProtection="1">
      <alignment horizontal="left" vertical="top" wrapText="1"/>
      <protection locked="0"/>
    </xf>
    <xf numFmtId="0" fontId="15" fillId="0" borderId="44" xfId="9" applyFont="1" applyFill="1" applyBorder="1" applyAlignment="1" applyProtection="1">
      <alignment horizontal="left" vertical="top" wrapText="1"/>
      <protection locked="0"/>
    </xf>
    <xf numFmtId="0" fontId="15" fillId="0" borderId="93" xfId="9" applyFont="1" applyFill="1" applyBorder="1" applyAlignment="1" applyProtection="1">
      <alignment horizontal="left" vertical="top" wrapText="1"/>
      <protection locked="0"/>
    </xf>
    <xf numFmtId="0" fontId="82" fillId="0" borderId="0" xfId="9" applyFont="1" applyFill="1" applyAlignment="1">
      <alignment horizontal="left" vertical="top" wrapText="1"/>
    </xf>
    <xf numFmtId="0" fontId="9" fillId="0" borderId="0" xfId="9" applyFill="1" applyAlignment="1">
      <alignment horizontal="distributed" vertical="top" wrapText="1"/>
    </xf>
    <xf numFmtId="0" fontId="9" fillId="0" borderId="31" xfId="9" applyFill="1" applyBorder="1" applyAlignment="1" applyProtection="1">
      <alignment horizontal="left" vertical="center" wrapText="1"/>
      <protection locked="0"/>
    </xf>
    <xf numFmtId="0" fontId="15" fillId="0" borderId="12" xfId="9" applyFont="1" applyFill="1" applyBorder="1">
      <alignment vertical="center"/>
    </xf>
    <xf numFmtId="0" fontId="9" fillId="0" borderId="44" xfId="9" applyFill="1" applyBorder="1" applyAlignment="1">
      <alignment horizontal="right" vertical="center"/>
    </xf>
    <xf numFmtId="200" fontId="9" fillId="0" borderId="44" xfId="9" applyNumberFormat="1" applyFill="1" applyBorder="1" applyProtection="1">
      <alignment vertical="center"/>
      <protection locked="0"/>
    </xf>
    <xf numFmtId="0" fontId="9" fillId="0" borderId="44" xfId="9" applyFill="1" applyBorder="1" applyAlignment="1">
      <alignment horizontal="center" vertical="center" shrinkToFit="1"/>
    </xf>
    <xf numFmtId="0" fontId="2" fillId="0" borderId="44" xfId="0" applyFont="1" applyBorder="1" applyAlignment="1">
      <alignment vertical="center" shrinkToFit="1"/>
    </xf>
    <xf numFmtId="0" fontId="15" fillId="0" borderId="44" xfId="9" applyFont="1" applyFill="1" applyBorder="1" applyAlignment="1" applyProtection="1">
      <alignment horizontal="center" vertical="center" shrinkToFit="1"/>
      <protection locked="0"/>
    </xf>
    <xf numFmtId="0" fontId="9" fillId="0" borderId="55" xfId="9" applyFill="1" applyBorder="1" applyAlignment="1">
      <alignment horizontal="right" vertical="center"/>
    </xf>
    <xf numFmtId="0" fontId="9" fillId="0" borderId="45" xfId="9" applyFill="1" applyBorder="1" applyAlignment="1">
      <alignment horizontal="right" vertical="center"/>
    </xf>
    <xf numFmtId="200" fontId="9" fillId="0" borderId="45" xfId="9" applyNumberFormat="1" applyFill="1" applyBorder="1" applyProtection="1">
      <alignment vertical="center"/>
      <protection locked="0"/>
    </xf>
    <xf numFmtId="0" fontId="2" fillId="0" borderId="45" xfId="0" applyFont="1" applyBorder="1" applyAlignment="1">
      <alignment vertical="center" shrinkToFit="1"/>
    </xf>
    <xf numFmtId="0" fontId="9" fillId="0" borderId="54" xfId="9" applyFill="1" applyBorder="1" applyAlignment="1">
      <alignment horizontal="right" vertical="center"/>
    </xf>
    <xf numFmtId="0" fontId="9" fillId="0" borderId="51" xfId="9" applyFill="1" applyBorder="1" applyAlignment="1">
      <alignment horizontal="right" vertical="center"/>
    </xf>
    <xf numFmtId="200" fontId="9" fillId="0" borderId="51" xfId="9" applyNumberFormat="1" applyFill="1" applyBorder="1" applyAlignment="1" applyProtection="1">
      <alignment horizontal="center" vertical="center"/>
      <protection locked="0"/>
    </xf>
    <xf numFmtId="0" fontId="2" fillId="0" borderId="46" xfId="0" applyFont="1" applyBorder="1" applyAlignment="1">
      <alignment vertical="center" shrinkToFit="1"/>
    </xf>
    <xf numFmtId="0" fontId="15" fillId="0" borderId="51" xfId="9" applyFont="1" applyFill="1" applyBorder="1" applyAlignment="1" applyProtection="1">
      <alignment horizontal="center" vertical="center" shrinkToFit="1"/>
      <protection locked="0"/>
    </xf>
    <xf numFmtId="0" fontId="21" fillId="0" borderId="2" xfId="9" applyFont="1" applyFill="1" applyBorder="1" applyAlignment="1">
      <alignment horizontal="left" vertical="center"/>
    </xf>
    <xf numFmtId="0" fontId="15" fillId="0" borderId="0" xfId="9" applyFont="1" applyFill="1" applyAlignment="1">
      <alignment horizontal="left"/>
    </xf>
    <xf numFmtId="57" fontId="9" fillId="0" borderId="0" xfId="9" applyNumberFormat="1" applyFill="1" applyAlignment="1" applyProtection="1">
      <alignment horizontal="center" shrinkToFit="1"/>
      <protection locked="0"/>
    </xf>
    <xf numFmtId="176" fontId="15" fillId="0" borderId="0" xfId="3" applyFont="1" applyFill="1" applyBorder="1" applyAlignment="1">
      <alignment horizontal="left" vertical="center"/>
    </xf>
    <xf numFmtId="0" fontId="9" fillId="0" borderId="10" xfId="9" applyFill="1" applyBorder="1" applyAlignment="1">
      <alignment horizontal="left" vertical="center" shrinkToFit="1"/>
    </xf>
    <xf numFmtId="0" fontId="9" fillId="0" borderId="7" xfId="9" applyFill="1" applyBorder="1" applyAlignment="1" applyProtection="1">
      <alignment horizontal="center" vertical="center" shrinkToFit="1"/>
      <protection locked="0"/>
    </xf>
    <xf numFmtId="0" fontId="9" fillId="0" borderId="9" xfId="9" applyFill="1" applyBorder="1" applyAlignment="1" applyProtection="1">
      <alignment horizontal="center" vertical="center" shrinkToFit="1"/>
      <protection locked="0"/>
    </xf>
    <xf numFmtId="0" fontId="9" fillId="0" borderId="91" xfId="9" applyFill="1" applyBorder="1" applyAlignment="1">
      <alignment horizontal="left" vertical="center" shrinkToFit="1"/>
    </xf>
    <xf numFmtId="0" fontId="9" fillId="0" borderId="205" xfId="9" applyFill="1" applyBorder="1" applyAlignment="1">
      <alignment horizontal="center" vertical="center"/>
    </xf>
    <xf numFmtId="0" fontId="9" fillId="0" borderId="206" xfId="9" applyFill="1" applyBorder="1" applyAlignment="1">
      <alignment horizontal="center" vertical="center"/>
    </xf>
    <xf numFmtId="0" fontId="9" fillId="0" borderId="207" xfId="9" applyFill="1" applyBorder="1" applyAlignment="1">
      <alignment horizontal="center" vertical="center"/>
    </xf>
    <xf numFmtId="0" fontId="9" fillId="0" borderId="79" xfId="9" applyFill="1" applyBorder="1" applyAlignment="1" applyProtection="1">
      <alignment horizontal="center" vertical="center" shrinkToFit="1"/>
      <protection locked="0"/>
    </xf>
    <xf numFmtId="0" fontId="9" fillId="0" borderId="90" xfId="9" applyFill="1" applyBorder="1" applyAlignment="1" applyProtection="1">
      <alignment horizontal="center" vertical="center" shrinkToFit="1"/>
      <protection locked="0"/>
    </xf>
    <xf numFmtId="0" fontId="9" fillId="0" borderId="202" xfId="9" applyFill="1" applyBorder="1" applyAlignment="1">
      <alignment horizontal="center" vertical="center"/>
    </xf>
    <xf numFmtId="0" fontId="9" fillId="0" borderId="203" xfId="9" applyFill="1" applyBorder="1" applyAlignment="1">
      <alignment horizontal="center" vertical="center"/>
    </xf>
    <xf numFmtId="0" fontId="9" fillId="0" borderId="204" xfId="9" applyFill="1" applyBorder="1" applyAlignment="1">
      <alignment horizontal="center" vertical="center"/>
    </xf>
    <xf numFmtId="49" fontId="2" fillId="0" borderId="0" xfId="0" applyNumberFormat="1" applyFont="1" applyAlignment="1">
      <alignment horizontal="right" vertical="top"/>
    </xf>
    <xf numFmtId="0" fontId="9" fillId="0" borderId="11" xfId="9" applyFill="1" applyBorder="1" applyAlignment="1" applyProtection="1">
      <alignment horizontal="center" shrinkToFit="1"/>
      <protection locked="0"/>
    </xf>
    <xf numFmtId="0" fontId="9" fillId="0" borderId="31" xfId="9" applyFill="1" applyBorder="1" applyAlignment="1" applyProtection="1">
      <alignment horizontal="center" shrinkToFit="1"/>
      <protection locked="0"/>
    </xf>
    <xf numFmtId="0" fontId="23" fillId="0" borderId="0" xfId="6" applyFont="1" applyFill="1">
      <alignment vertical="center"/>
    </xf>
    <xf numFmtId="0" fontId="9" fillId="0" borderId="1" xfId="6" quotePrefix="1" applyFill="1" applyBorder="1" applyAlignment="1">
      <alignment horizontal="right" vertical="top" wrapText="1"/>
    </xf>
    <xf numFmtId="0" fontId="9" fillId="0" borderId="0" xfId="6" applyFill="1" applyAlignment="1">
      <alignment horizontal="right" vertical="top" wrapText="1"/>
    </xf>
    <xf numFmtId="0" fontId="9" fillId="0" borderId="0" xfId="6" applyFill="1" applyAlignment="1">
      <alignment horizontal="left" vertical="top" wrapText="1"/>
    </xf>
    <xf numFmtId="0" fontId="15" fillId="0" borderId="0" xfId="6" applyFont="1" applyFill="1" applyAlignment="1">
      <alignment horizontal="left" vertical="top" wrapText="1"/>
    </xf>
    <xf numFmtId="0" fontId="9" fillId="0" borderId="0" xfId="6" applyFill="1">
      <alignment vertical="center"/>
    </xf>
    <xf numFmtId="0" fontId="9" fillId="0" borderId="0" xfId="6" applyFill="1" applyAlignment="1">
      <alignment vertical="center" shrinkToFit="1"/>
    </xf>
    <xf numFmtId="0" fontId="9" fillId="0" borderId="0" xfId="6" applyFill="1" applyAlignment="1">
      <alignment horizontal="left" vertical="center" shrinkToFit="1"/>
    </xf>
    <xf numFmtId="0" fontId="9" fillId="0" borderId="0" xfId="6" applyFill="1" applyAlignment="1">
      <alignment horizontal="left" vertical="center"/>
    </xf>
    <xf numFmtId="0" fontId="9" fillId="0" borderId="0" xfId="6" applyFill="1" applyAlignment="1" applyProtection="1">
      <alignment vertical="center" shrinkToFit="1"/>
      <protection locked="0"/>
    </xf>
    <xf numFmtId="0" fontId="9" fillId="0" borderId="0" xfId="6" quotePrefix="1" applyFill="1" applyAlignment="1">
      <alignment horizontal="right" vertical="center"/>
    </xf>
    <xf numFmtId="0" fontId="9" fillId="0" borderId="171" xfId="9" applyFill="1" applyBorder="1" applyAlignment="1">
      <alignment horizontal="center" vertical="center"/>
    </xf>
    <xf numFmtId="0" fontId="9" fillId="0" borderId="169" xfId="9" applyFill="1" applyBorder="1" applyAlignment="1">
      <alignment horizontal="center" vertical="center"/>
    </xf>
    <xf numFmtId="0" fontId="9" fillId="0" borderId="46" xfId="9" applyFill="1" applyBorder="1" applyAlignment="1">
      <alignment horizontal="left" vertical="center"/>
    </xf>
  </cellXfs>
  <cellStyles count="19">
    <cellStyle name="ハイパーリンク" xfId="15" builtinId="8"/>
    <cellStyle name="桁区切り" xfId="1" builtinId="6"/>
    <cellStyle name="桁区切り 2" xfId="2" xr:uid="{00000000-0005-0000-0000-000001000000}"/>
    <cellStyle name="桁区切り 3" xfId="12" xr:uid="{00000000-0005-0000-0000-000002000000}"/>
    <cellStyle name="通貨" xfId="3" builtinId="7"/>
    <cellStyle name="通貨 2" xfId="4" xr:uid="{00000000-0005-0000-0000-000004000000}"/>
    <cellStyle name="通貨 3" xfId="5" xr:uid="{00000000-0005-0000-0000-000005000000}"/>
    <cellStyle name="通貨 4" xfId="16" xr:uid="{822D73FD-8E3A-484E-994B-587EB579140C}"/>
    <cellStyle name="標準" xfId="0" builtinId="0"/>
    <cellStyle name="標準 2" xfId="6" xr:uid="{00000000-0005-0000-0000-000007000000}"/>
    <cellStyle name="標準 3" xfId="7" xr:uid="{00000000-0005-0000-0000-000008000000}"/>
    <cellStyle name="標準 3 2" xfId="8" xr:uid="{00000000-0005-0000-0000-000009000000}"/>
    <cellStyle name="標準 4" xfId="13" xr:uid="{D44ED2E3-53AD-4CF2-BD73-5899FF9576A9}"/>
    <cellStyle name="標準 4 2" xfId="18" xr:uid="{ACC163E0-C71A-47A5-8002-8FBE28D35A55}"/>
    <cellStyle name="標準 5" xfId="14" xr:uid="{F44B1376-EC04-41DD-A8DC-BD78427C8909}"/>
    <cellStyle name="標準 6" xfId="17" xr:uid="{F8C4130E-12C6-42DB-AD2E-80E0E6729EDD}"/>
    <cellStyle name="標準_会計管理調書  完成" xfId="9" xr:uid="{00000000-0005-0000-0000-00000A000000}"/>
    <cellStyle name="標準_公営保育所－H21" xfId="10" xr:uid="{00000000-0005-0000-0000-00000B000000}"/>
    <cellStyle name="標準_保育所運営調書" xfId="11" xr:uid="{00000000-0005-0000-0000-00000C000000}"/>
  </cellStyles>
  <dxfs count="407">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gray125"/>
      </fill>
    </dxf>
    <dxf>
      <fill>
        <patternFill patternType="gray125"/>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gray125"/>
      </fill>
    </dxf>
    <dxf>
      <fill>
        <patternFill patternType="gray125"/>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gray125"/>
      </fill>
    </dxf>
    <dxf>
      <fill>
        <patternFill patternType="gray125"/>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gray125"/>
      </fill>
    </dxf>
    <dxf>
      <fill>
        <patternFill patternType="gray125"/>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ont>
        <color rgb="FFFF0000"/>
      </font>
    </dxf>
    <dxf>
      <font>
        <color rgb="FF0000FF"/>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C00000"/>
      </font>
      <fill>
        <patternFill patternType="solid">
          <bgColor rgb="FFFFFF00"/>
        </patternFill>
      </fill>
    </dxf>
    <dxf>
      <font>
        <b/>
        <i val="0"/>
        <color rgb="FF0070C0"/>
      </font>
      <fill>
        <patternFill>
          <bgColor theme="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ont>
        <b/>
        <i val="0"/>
        <color rgb="FF0070C0"/>
      </font>
      <fill>
        <patternFill>
          <bgColor theme="0"/>
        </patternFill>
      </fill>
    </dxf>
    <dxf>
      <font>
        <b/>
        <i val="0"/>
        <color rgb="FFFF0000"/>
      </font>
      <fill>
        <patternFill>
          <bgColor rgb="FFFFFF00"/>
        </patternFill>
      </fill>
    </dxf>
    <dxf>
      <font>
        <color rgb="FFFF0000"/>
      </font>
    </dxf>
    <dxf>
      <font>
        <color rgb="FFCCECFF"/>
      </font>
    </dxf>
    <dxf>
      <font>
        <color rgb="FFFF0000"/>
      </font>
    </dxf>
    <dxf>
      <font>
        <color rgb="FFCCFFCC"/>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ont>
        <b/>
        <i val="0"/>
        <color rgb="FF0070C0"/>
      </font>
      <fill>
        <patternFill>
          <bgColor theme="0"/>
        </patternFill>
      </fill>
    </dxf>
    <dxf>
      <font>
        <b/>
        <i val="0"/>
        <color rgb="FFFF0000"/>
      </font>
      <fill>
        <patternFill>
          <bgColor rgb="FFFFFF00"/>
        </patternFill>
      </fill>
    </dxf>
    <dxf>
      <fill>
        <patternFill>
          <bgColor rgb="FFFFFFCC"/>
        </patternFill>
      </fill>
    </dxf>
    <dxf>
      <font>
        <color rgb="FFFF0000"/>
      </font>
    </dxf>
    <dxf>
      <font>
        <color rgb="FFCCECFF"/>
      </font>
    </dxf>
    <dxf>
      <font>
        <color rgb="FFFF0000"/>
      </font>
    </dxf>
    <dxf>
      <font>
        <color rgb="FFCCFFCC"/>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0070C0"/>
      </font>
    </dxf>
    <dxf>
      <font>
        <b/>
        <i val="0"/>
        <color rgb="FFC00000"/>
      </font>
    </dxf>
    <dxf>
      <fill>
        <patternFill>
          <bgColor rgb="FFFFFF99"/>
        </patternFill>
      </fill>
    </dxf>
    <dxf>
      <font>
        <b/>
        <i val="0"/>
        <color rgb="FF0070C0"/>
      </font>
      <fill>
        <patternFill>
          <bgColor theme="0"/>
        </patternFill>
      </fill>
    </dxf>
    <dxf>
      <font>
        <b/>
        <i val="0"/>
        <color rgb="FFFF0000"/>
      </font>
      <fill>
        <patternFill>
          <bgColor rgb="FFFFFF00"/>
        </patternFill>
      </fill>
    </dxf>
    <dxf>
      <font>
        <color rgb="FFFF0000"/>
      </font>
    </dxf>
    <dxf>
      <font>
        <color rgb="FFCCECFF"/>
      </font>
    </dxf>
    <dxf>
      <font>
        <color rgb="FFFF0000"/>
      </font>
    </dxf>
    <dxf>
      <font>
        <color rgb="FFCCFFCC"/>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0070C0"/>
      </font>
    </dxf>
    <dxf>
      <font>
        <b/>
        <i val="0"/>
        <color rgb="FFC00000"/>
      </font>
    </dxf>
    <dxf>
      <fill>
        <patternFill>
          <bgColor rgb="FFFFFF99"/>
        </patternFill>
      </fill>
    </dxf>
    <dxf>
      <fill>
        <patternFill>
          <bgColor rgb="FFFFFFCC"/>
        </patternFill>
      </fill>
    </dxf>
    <dxf>
      <font>
        <b/>
        <i val="0"/>
        <color rgb="FF0070C0"/>
      </font>
      <fill>
        <patternFill>
          <bgColor theme="0"/>
        </patternFill>
      </fill>
    </dxf>
    <dxf>
      <font>
        <b/>
        <i val="0"/>
        <color rgb="FFFF0000"/>
      </font>
      <fill>
        <patternFill>
          <bgColor rgb="FFFFFF00"/>
        </patternFill>
      </fill>
    </dxf>
    <dxf>
      <fill>
        <patternFill>
          <bgColor rgb="FFFFFFCC"/>
        </patternFill>
      </fill>
    </dxf>
    <dxf>
      <font>
        <color rgb="FFFF0000"/>
      </font>
    </dxf>
    <dxf>
      <font>
        <color rgb="FFCCECFF"/>
      </font>
    </dxf>
    <dxf>
      <font>
        <color rgb="FFFF0000"/>
      </font>
    </dxf>
    <dxf>
      <font>
        <color rgb="FFCCFFCC"/>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3" formatCode="#,##0"/>
    </dxf>
    <dxf>
      <numFmt numFmtId="3" formatCode="#,##0"/>
    </dxf>
    <dxf>
      <numFmt numFmtId="184" formatCode="#,###\ "/>
    </dxf>
    <dxf>
      <numFmt numFmtId="184" formatCode="#,###\ "/>
    </dxf>
    <dxf>
      <numFmt numFmtId="184" formatCode="#,###\ "/>
    </dxf>
    <dxf>
      <numFmt numFmtId="182" formatCode="#,###"/>
    </dxf>
    <dxf>
      <numFmt numFmtId="182" formatCode="#,###"/>
    </dxf>
    <dxf>
      <numFmt numFmtId="184" formatCode="#,###\ "/>
    </dxf>
    <dxf>
      <numFmt numFmtId="184" formatCode="#,###\ "/>
    </dxf>
    <dxf>
      <numFmt numFmtId="184" formatCode="#,###\ "/>
    </dxf>
    <dxf>
      <numFmt numFmtId="184" formatCode="#,###\ "/>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CCFF"/>
      <color rgb="FFFFFF99"/>
      <color rgb="FFCCCCFF"/>
      <color rgb="FFFFCC66"/>
      <color rgb="FFFFFFCC"/>
      <color rgb="FF9C0006"/>
      <color rgb="FFFFC7CE"/>
      <color rgb="FFCCECFF"/>
      <color rgb="FFCC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123825</xdr:colOff>
          <xdr:row>14</xdr:row>
          <xdr:rowOff>152400</xdr:rowOff>
        </xdr:from>
        <xdr:to>
          <xdr:col>18</xdr:col>
          <xdr:colOff>133350</xdr:colOff>
          <xdr:row>16</xdr:row>
          <xdr:rowOff>19050</xdr:rowOff>
        </xdr:to>
        <xdr:sp macro="" textlink="">
          <xdr:nvSpPr>
            <xdr:cNvPr id="551937" name="Check Box 1" hidden="1">
              <a:extLst>
                <a:ext uri="{63B3BB69-23CF-44E3-9099-C40C66FF867C}">
                  <a14:compatExt spid="_x0000_s551937"/>
                </a:ext>
                <a:ext uri="{FF2B5EF4-FFF2-40B4-BE49-F238E27FC236}">
                  <a16:creationId xmlns:a16="http://schemas.microsoft.com/office/drawing/2014/main" id="{00000000-0008-0000-0000-00000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xdr:row>
          <xdr:rowOff>152400</xdr:rowOff>
        </xdr:from>
        <xdr:to>
          <xdr:col>21</xdr:col>
          <xdr:colOff>114300</xdr:colOff>
          <xdr:row>16</xdr:row>
          <xdr:rowOff>9525</xdr:rowOff>
        </xdr:to>
        <xdr:sp macro="" textlink="">
          <xdr:nvSpPr>
            <xdr:cNvPr id="551938" name="Check Box 2" hidden="1">
              <a:extLst>
                <a:ext uri="{63B3BB69-23CF-44E3-9099-C40C66FF867C}">
                  <a14:compatExt spid="_x0000_s551938"/>
                </a:ext>
                <a:ext uri="{FF2B5EF4-FFF2-40B4-BE49-F238E27FC236}">
                  <a16:creationId xmlns:a16="http://schemas.microsoft.com/office/drawing/2014/main" id="{00000000-0008-0000-0000-00000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37</xdr:row>
          <xdr:rowOff>114300</xdr:rowOff>
        </xdr:from>
        <xdr:to>
          <xdr:col>9</xdr:col>
          <xdr:colOff>152400</xdr:colOff>
          <xdr:row>39</xdr:row>
          <xdr:rowOff>19050</xdr:rowOff>
        </xdr:to>
        <xdr:grpSp>
          <xdr:nvGrpSpPr>
            <xdr:cNvPr id="4" name="Group 32">
              <a:extLst>
                <a:ext uri="{FF2B5EF4-FFF2-40B4-BE49-F238E27FC236}">
                  <a16:creationId xmlns:a16="http://schemas.microsoft.com/office/drawing/2014/main" id="{00000000-0008-0000-0000-000004000000}"/>
                </a:ext>
              </a:extLst>
            </xdr:cNvPr>
            <xdr:cNvGrpSpPr>
              <a:grpSpLocks/>
            </xdr:cNvGrpSpPr>
          </xdr:nvGrpSpPr>
          <xdr:grpSpPr bwMode="auto">
            <a:xfrm>
              <a:off x="1178299" y="6748182"/>
              <a:ext cx="879101" cy="218515"/>
              <a:chOff x="127" y="717"/>
              <a:chExt cx="93" cy="22"/>
            </a:xfrm>
          </xdr:grpSpPr>
          <xdr:sp macro="" textlink="">
            <xdr:nvSpPr>
              <xdr:cNvPr id="551939" name="Check Box 3" hidden="1">
                <a:extLst>
                  <a:ext uri="{63B3BB69-23CF-44E3-9099-C40C66FF867C}">
                    <a14:compatExt spid="_x0000_s551939"/>
                  </a:ext>
                  <a:ext uri="{FF2B5EF4-FFF2-40B4-BE49-F238E27FC236}">
                    <a16:creationId xmlns:a16="http://schemas.microsoft.com/office/drawing/2014/main" id="{00000000-0008-0000-0000-000003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0" name="Check Box 4" hidden="1">
                <a:extLst>
                  <a:ext uri="{63B3BB69-23CF-44E3-9099-C40C66FF867C}">
                    <a14:compatExt spid="_x0000_s551940"/>
                  </a:ext>
                  <a:ext uri="{FF2B5EF4-FFF2-40B4-BE49-F238E27FC236}">
                    <a16:creationId xmlns:a16="http://schemas.microsoft.com/office/drawing/2014/main" id="{00000000-0008-0000-0000-000004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37</xdr:row>
          <xdr:rowOff>133350</xdr:rowOff>
        </xdr:from>
        <xdr:to>
          <xdr:col>19</xdr:col>
          <xdr:colOff>47625</xdr:colOff>
          <xdr:row>39</xdr:row>
          <xdr:rowOff>38100</xdr:rowOff>
        </xdr:to>
        <xdr:grpSp>
          <xdr:nvGrpSpPr>
            <xdr:cNvPr id="7" name="Group 39">
              <a:extLst>
                <a:ext uri="{FF2B5EF4-FFF2-40B4-BE49-F238E27FC236}">
                  <a16:creationId xmlns:a16="http://schemas.microsoft.com/office/drawing/2014/main" id="{00000000-0008-0000-0000-000007000000}"/>
                </a:ext>
              </a:extLst>
            </xdr:cNvPr>
            <xdr:cNvGrpSpPr>
              <a:grpSpLocks/>
            </xdr:cNvGrpSpPr>
          </xdr:nvGrpSpPr>
          <xdr:grpSpPr bwMode="auto">
            <a:xfrm>
              <a:off x="3180229" y="6767232"/>
              <a:ext cx="867896" cy="218515"/>
              <a:chOff x="338" y="719"/>
              <a:chExt cx="93" cy="22"/>
            </a:xfrm>
          </xdr:grpSpPr>
          <xdr:sp macro="" textlink="">
            <xdr:nvSpPr>
              <xdr:cNvPr id="551941" name="Check Box 9" hidden="1">
                <a:extLst>
                  <a:ext uri="{63B3BB69-23CF-44E3-9099-C40C66FF867C}">
                    <a14:compatExt spid="_x0000_s551941"/>
                  </a:ext>
                  <a:ext uri="{FF2B5EF4-FFF2-40B4-BE49-F238E27FC236}">
                    <a16:creationId xmlns:a16="http://schemas.microsoft.com/office/drawing/2014/main" id="{00000000-0008-0000-0000-000005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2" name="Check Box 10" hidden="1">
                <a:extLst>
                  <a:ext uri="{63B3BB69-23CF-44E3-9099-C40C66FF867C}">
                    <a14:compatExt spid="_x0000_s551942"/>
                  </a:ext>
                  <a:ext uri="{FF2B5EF4-FFF2-40B4-BE49-F238E27FC236}">
                    <a16:creationId xmlns:a16="http://schemas.microsoft.com/office/drawing/2014/main" id="{00000000-0008-0000-0000-000006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62</xdr:row>
          <xdr:rowOff>66675</xdr:rowOff>
        </xdr:from>
        <xdr:to>
          <xdr:col>20</xdr:col>
          <xdr:colOff>66675</xdr:colOff>
          <xdr:row>63</xdr:row>
          <xdr:rowOff>85725</xdr:rowOff>
        </xdr:to>
        <xdr:grpSp>
          <xdr:nvGrpSpPr>
            <xdr:cNvPr id="10" name="Group 26">
              <a:extLst>
                <a:ext uri="{FF2B5EF4-FFF2-40B4-BE49-F238E27FC236}">
                  <a16:creationId xmlns:a16="http://schemas.microsoft.com/office/drawing/2014/main" id="{00000000-0008-0000-0000-00000A000000}"/>
                </a:ext>
              </a:extLst>
            </xdr:cNvPr>
            <xdr:cNvGrpSpPr>
              <a:grpSpLocks/>
            </xdr:cNvGrpSpPr>
          </xdr:nvGrpSpPr>
          <xdr:grpSpPr bwMode="auto">
            <a:xfrm>
              <a:off x="3180229" y="10499351"/>
              <a:ext cx="1066240" cy="187139"/>
              <a:chOff x="368" y="1008"/>
              <a:chExt cx="115" cy="20"/>
            </a:xfrm>
          </xdr:grpSpPr>
          <xdr:sp macro="" textlink="">
            <xdr:nvSpPr>
              <xdr:cNvPr id="551943" name="Check Box 19" hidden="1">
                <a:extLst>
                  <a:ext uri="{63B3BB69-23CF-44E3-9099-C40C66FF867C}">
                    <a14:compatExt spid="_x0000_s551943"/>
                  </a:ext>
                  <a:ext uri="{FF2B5EF4-FFF2-40B4-BE49-F238E27FC236}">
                    <a16:creationId xmlns:a16="http://schemas.microsoft.com/office/drawing/2014/main" id="{00000000-0008-0000-0000-0000076C0800}"/>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4" name="Check Box 20" hidden="1">
                <a:extLst>
                  <a:ext uri="{63B3BB69-23CF-44E3-9099-C40C66FF867C}">
                    <a14:compatExt spid="_x0000_s551944"/>
                  </a:ext>
                  <a:ext uri="{FF2B5EF4-FFF2-40B4-BE49-F238E27FC236}">
                    <a16:creationId xmlns:a16="http://schemas.microsoft.com/office/drawing/2014/main" id="{00000000-0008-0000-0000-0000086C0800}"/>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57</xdr:row>
          <xdr:rowOff>95250</xdr:rowOff>
        </xdr:from>
        <xdr:to>
          <xdr:col>22</xdr:col>
          <xdr:colOff>0</xdr:colOff>
          <xdr:row>59</xdr:row>
          <xdr:rowOff>0</xdr:rowOff>
        </xdr:to>
        <xdr:grpSp>
          <xdr:nvGrpSpPr>
            <xdr:cNvPr id="13" name="Group 27">
              <a:extLst>
                <a:ext uri="{FF2B5EF4-FFF2-40B4-BE49-F238E27FC236}">
                  <a16:creationId xmlns:a16="http://schemas.microsoft.com/office/drawing/2014/main" id="{00000000-0008-0000-0000-00000D000000}"/>
                </a:ext>
              </a:extLst>
            </xdr:cNvPr>
            <xdr:cNvGrpSpPr>
              <a:grpSpLocks/>
            </xdr:cNvGrpSpPr>
          </xdr:nvGrpSpPr>
          <xdr:grpSpPr bwMode="auto">
            <a:xfrm>
              <a:off x="2605368" y="9788338"/>
              <a:ext cx="1933014" cy="218515"/>
              <a:chOff x="278" y="1020"/>
              <a:chExt cx="206" cy="22"/>
            </a:xfrm>
          </xdr:grpSpPr>
          <xdr:sp macro="" textlink="">
            <xdr:nvSpPr>
              <xdr:cNvPr id="551945" name="Check Box 17" hidden="1">
                <a:extLst>
                  <a:ext uri="{63B3BB69-23CF-44E3-9099-C40C66FF867C}">
                    <a14:compatExt spid="_x0000_s551945"/>
                  </a:ext>
                  <a:ext uri="{FF2B5EF4-FFF2-40B4-BE49-F238E27FC236}">
                    <a16:creationId xmlns:a16="http://schemas.microsoft.com/office/drawing/2014/main" id="{00000000-0008-0000-0000-000009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6" name="Check Box 18" hidden="1">
                <a:extLst>
                  <a:ext uri="{63B3BB69-23CF-44E3-9099-C40C66FF867C}">
                    <a14:compatExt spid="_x0000_s551946"/>
                  </a:ext>
                  <a:ext uri="{FF2B5EF4-FFF2-40B4-BE49-F238E27FC236}">
                    <a16:creationId xmlns:a16="http://schemas.microsoft.com/office/drawing/2014/main" id="{00000000-0008-0000-0000-00000A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47" name="Check Box 25" hidden="1">
                <a:extLst>
                  <a:ext uri="{63B3BB69-23CF-44E3-9099-C40C66FF867C}">
                    <a14:compatExt spid="_x0000_s551947"/>
                  </a:ext>
                  <a:ext uri="{FF2B5EF4-FFF2-40B4-BE49-F238E27FC236}">
                    <a16:creationId xmlns:a16="http://schemas.microsoft.com/office/drawing/2014/main" id="{00000000-0008-0000-0000-00000B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142875</xdr:rowOff>
        </xdr:from>
        <xdr:to>
          <xdr:col>9</xdr:col>
          <xdr:colOff>152400</xdr:colOff>
          <xdr:row>40</xdr:row>
          <xdr:rowOff>47625</xdr:rowOff>
        </xdr:to>
        <xdr:grpSp>
          <xdr:nvGrpSpPr>
            <xdr:cNvPr id="17" name="Group 33">
              <a:extLst>
                <a:ext uri="{FF2B5EF4-FFF2-40B4-BE49-F238E27FC236}">
                  <a16:creationId xmlns:a16="http://schemas.microsoft.com/office/drawing/2014/main" id="{00000000-0008-0000-0000-000011000000}"/>
                </a:ext>
              </a:extLst>
            </xdr:cNvPr>
            <xdr:cNvGrpSpPr>
              <a:grpSpLocks/>
            </xdr:cNvGrpSpPr>
          </xdr:nvGrpSpPr>
          <xdr:grpSpPr bwMode="auto">
            <a:xfrm>
              <a:off x="1178299" y="6933640"/>
              <a:ext cx="879101" cy="218514"/>
              <a:chOff x="127" y="717"/>
              <a:chExt cx="93" cy="22"/>
            </a:xfrm>
          </xdr:grpSpPr>
          <xdr:sp macro="" textlink="">
            <xdr:nvSpPr>
              <xdr:cNvPr id="551948" name="Check Box 34" hidden="1">
                <a:extLst>
                  <a:ext uri="{63B3BB69-23CF-44E3-9099-C40C66FF867C}">
                    <a14:compatExt spid="_x0000_s551948"/>
                  </a:ext>
                  <a:ext uri="{FF2B5EF4-FFF2-40B4-BE49-F238E27FC236}">
                    <a16:creationId xmlns:a16="http://schemas.microsoft.com/office/drawing/2014/main" id="{00000000-0008-0000-0000-00000C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9" name="Check Box 35" hidden="1">
                <a:extLst>
                  <a:ext uri="{63B3BB69-23CF-44E3-9099-C40C66FF867C}">
                    <a14:compatExt spid="_x0000_s551949"/>
                  </a:ext>
                  <a:ext uri="{FF2B5EF4-FFF2-40B4-BE49-F238E27FC236}">
                    <a16:creationId xmlns:a16="http://schemas.microsoft.com/office/drawing/2014/main" id="{00000000-0008-0000-0000-00000D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40</xdr:row>
          <xdr:rowOff>19050</xdr:rowOff>
        </xdr:from>
        <xdr:to>
          <xdr:col>9</xdr:col>
          <xdr:colOff>152400</xdr:colOff>
          <xdr:row>41</xdr:row>
          <xdr:rowOff>76200</xdr:rowOff>
        </xdr:to>
        <xdr:grpSp>
          <xdr:nvGrpSpPr>
            <xdr:cNvPr id="20" name="Group 36">
              <a:extLst>
                <a:ext uri="{FF2B5EF4-FFF2-40B4-BE49-F238E27FC236}">
                  <a16:creationId xmlns:a16="http://schemas.microsoft.com/office/drawing/2014/main" id="{00000000-0008-0000-0000-000014000000}"/>
                </a:ext>
              </a:extLst>
            </xdr:cNvPr>
            <xdr:cNvGrpSpPr>
              <a:grpSpLocks/>
            </xdr:cNvGrpSpPr>
          </xdr:nvGrpSpPr>
          <xdr:grpSpPr bwMode="auto">
            <a:xfrm>
              <a:off x="1178299" y="7123579"/>
              <a:ext cx="879101" cy="214033"/>
              <a:chOff x="127" y="717"/>
              <a:chExt cx="93" cy="22"/>
            </a:xfrm>
          </xdr:grpSpPr>
          <xdr:sp macro="" textlink="">
            <xdr:nvSpPr>
              <xdr:cNvPr id="551950" name="Check Box 37" hidden="1">
                <a:extLst>
                  <a:ext uri="{63B3BB69-23CF-44E3-9099-C40C66FF867C}">
                    <a14:compatExt spid="_x0000_s551950"/>
                  </a:ext>
                  <a:ext uri="{FF2B5EF4-FFF2-40B4-BE49-F238E27FC236}">
                    <a16:creationId xmlns:a16="http://schemas.microsoft.com/office/drawing/2014/main" id="{00000000-0008-0000-0000-00000E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1" name="Check Box 38" hidden="1">
                <a:extLst>
                  <a:ext uri="{63B3BB69-23CF-44E3-9099-C40C66FF867C}">
                    <a14:compatExt spid="_x0000_s551951"/>
                  </a:ext>
                  <a:ext uri="{FF2B5EF4-FFF2-40B4-BE49-F238E27FC236}">
                    <a16:creationId xmlns:a16="http://schemas.microsoft.com/office/drawing/2014/main" id="{00000000-0008-0000-0000-00000F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38</xdr:row>
          <xdr:rowOff>142875</xdr:rowOff>
        </xdr:from>
        <xdr:to>
          <xdr:col>19</xdr:col>
          <xdr:colOff>47625</xdr:colOff>
          <xdr:row>40</xdr:row>
          <xdr:rowOff>47625</xdr:rowOff>
        </xdr:to>
        <xdr:grpSp>
          <xdr:nvGrpSpPr>
            <xdr:cNvPr id="23" name="Group 40">
              <a:extLst>
                <a:ext uri="{FF2B5EF4-FFF2-40B4-BE49-F238E27FC236}">
                  <a16:creationId xmlns:a16="http://schemas.microsoft.com/office/drawing/2014/main" id="{00000000-0008-0000-0000-000017000000}"/>
                </a:ext>
              </a:extLst>
            </xdr:cNvPr>
            <xdr:cNvGrpSpPr>
              <a:grpSpLocks/>
            </xdr:cNvGrpSpPr>
          </xdr:nvGrpSpPr>
          <xdr:grpSpPr bwMode="auto">
            <a:xfrm>
              <a:off x="3180229" y="6933640"/>
              <a:ext cx="867896" cy="218514"/>
              <a:chOff x="338" y="719"/>
              <a:chExt cx="93" cy="22"/>
            </a:xfrm>
          </xdr:grpSpPr>
          <xdr:sp macro="" textlink="">
            <xdr:nvSpPr>
              <xdr:cNvPr id="551952" name="Check Box 41" hidden="1">
                <a:extLst>
                  <a:ext uri="{63B3BB69-23CF-44E3-9099-C40C66FF867C}">
                    <a14:compatExt spid="_x0000_s551952"/>
                  </a:ext>
                  <a:ext uri="{FF2B5EF4-FFF2-40B4-BE49-F238E27FC236}">
                    <a16:creationId xmlns:a16="http://schemas.microsoft.com/office/drawing/2014/main" id="{00000000-0008-0000-0000-000010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3" name="Check Box 42" hidden="1">
                <a:extLst>
                  <a:ext uri="{63B3BB69-23CF-44E3-9099-C40C66FF867C}">
                    <a14:compatExt spid="_x0000_s551953"/>
                  </a:ext>
                  <a:ext uri="{FF2B5EF4-FFF2-40B4-BE49-F238E27FC236}">
                    <a16:creationId xmlns:a16="http://schemas.microsoft.com/office/drawing/2014/main" id="{00000000-0008-0000-0000-000011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52</xdr:row>
          <xdr:rowOff>57150</xdr:rowOff>
        </xdr:from>
        <xdr:to>
          <xdr:col>21</xdr:col>
          <xdr:colOff>161925</xdr:colOff>
          <xdr:row>53</xdr:row>
          <xdr:rowOff>114300</xdr:rowOff>
        </xdr:to>
        <xdr:grpSp>
          <xdr:nvGrpSpPr>
            <xdr:cNvPr id="26" name="Group 43">
              <a:extLst>
                <a:ext uri="{FF2B5EF4-FFF2-40B4-BE49-F238E27FC236}">
                  <a16:creationId xmlns:a16="http://schemas.microsoft.com/office/drawing/2014/main" id="{00000000-0008-0000-0000-00001A000000}"/>
                </a:ext>
              </a:extLst>
            </xdr:cNvPr>
            <xdr:cNvGrpSpPr>
              <a:grpSpLocks/>
            </xdr:cNvGrpSpPr>
          </xdr:nvGrpSpPr>
          <xdr:grpSpPr bwMode="auto">
            <a:xfrm>
              <a:off x="2586318" y="9044268"/>
              <a:ext cx="1934695" cy="214032"/>
              <a:chOff x="278" y="1020"/>
              <a:chExt cx="206" cy="22"/>
            </a:xfrm>
          </xdr:grpSpPr>
          <xdr:sp macro="" textlink="">
            <xdr:nvSpPr>
              <xdr:cNvPr id="551954" name="Check Box 44" hidden="1">
                <a:extLst>
                  <a:ext uri="{63B3BB69-23CF-44E3-9099-C40C66FF867C}">
                    <a14:compatExt spid="_x0000_s551954"/>
                  </a:ext>
                  <a:ext uri="{FF2B5EF4-FFF2-40B4-BE49-F238E27FC236}">
                    <a16:creationId xmlns:a16="http://schemas.microsoft.com/office/drawing/2014/main" id="{00000000-0008-0000-0000-000012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55" name="Check Box 45" hidden="1">
                <a:extLst>
                  <a:ext uri="{63B3BB69-23CF-44E3-9099-C40C66FF867C}">
                    <a14:compatExt spid="_x0000_s551955"/>
                  </a:ext>
                  <a:ext uri="{FF2B5EF4-FFF2-40B4-BE49-F238E27FC236}">
                    <a16:creationId xmlns:a16="http://schemas.microsoft.com/office/drawing/2014/main" id="{00000000-0008-0000-0000-000013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56" name="Check Box 46" hidden="1">
                <a:extLst>
                  <a:ext uri="{63B3BB69-23CF-44E3-9099-C40C66FF867C}">
                    <a14:compatExt spid="_x0000_s551956"/>
                  </a:ext>
                  <a:ext uri="{FF2B5EF4-FFF2-40B4-BE49-F238E27FC236}">
                    <a16:creationId xmlns:a16="http://schemas.microsoft.com/office/drawing/2014/main" id="{00000000-0008-0000-0000-000014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20</xdr:col>
      <xdr:colOff>133350</xdr:colOff>
      <xdr:row>5</xdr:row>
      <xdr:rowOff>0</xdr:rowOff>
    </xdr:from>
    <xdr:to>
      <xdr:col>28</xdr:col>
      <xdr:colOff>76200</xdr:colOff>
      <xdr:row>6</xdr:row>
      <xdr:rowOff>28575</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3695700" y="742950"/>
          <a:ext cx="1390650" cy="200025"/>
          <a:chOff x="3533583" y="676187"/>
          <a:chExt cx="1390635" cy="200024"/>
        </a:xfrm>
      </xdr:grpSpPr>
      <xdr:sp macro="" textlink="">
        <xdr:nvSpPr>
          <xdr:cNvPr id="3" name="Check Box 9" hidden="1">
            <a:extLst>
              <a:ext uri="{63B3BB69-23CF-44E3-9099-C40C66FF867C}">
                <a14:compatExt xmlns:a14="http://schemas.microsoft.com/office/drawing/2010/main" spid="_x0000_s171017"/>
              </a:ext>
              <a:ext uri="{FF2B5EF4-FFF2-40B4-BE49-F238E27FC236}">
                <a16:creationId xmlns:a16="http://schemas.microsoft.com/office/drawing/2014/main" id="{00000000-0008-0000-0C00-000003000000}"/>
              </a:ext>
            </a:extLst>
          </xdr:cNvPr>
          <xdr:cNvSpPr/>
        </xdr:nvSpPr>
        <xdr:spPr bwMode="auto">
          <a:xfrm>
            <a:off x="4248018" y="676187"/>
            <a:ext cx="6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 name="Check Box 10" hidden="1">
            <a:extLst>
              <a:ext uri="{63B3BB69-23CF-44E3-9099-C40C66FF867C}">
                <a14:compatExt xmlns:a14="http://schemas.microsoft.com/office/drawing/2010/main" spid="_x0000_s171018"/>
              </a:ext>
              <a:ext uri="{FF2B5EF4-FFF2-40B4-BE49-F238E27FC236}">
                <a16:creationId xmlns:a16="http://schemas.microsoft.com/office/drawing/2014/main" id="{00000000-0008-0000-0C00-000004000000}"/>
              </a:ext>
            </a:extLst>
          </xdr:cNvPr>
          <xdr:cNvSpPr/>
        </xdr:nvSpPr>
        <xdr:spPr bwMode="auto">
          <a:xfrm>
            <a:off x="3533583" y="676275"/>
            <a:ext cx="704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AlternateContent xmlns:mc="http://schemas.openxmlformats.org/markup-compatibility/2006">
    <mc:Choice xmlns:a14="http://schemas.microsoft.com/office/drawing/2010/main" Requires="a14">
      <xdr:twoCellAnchor editAs="oneCell">
        <xdr:from>
          <xdr:col>21</xdr:col>
          <xdr:colOff>57150</xdr:colOff>
          <xdr:row>49</xdr:row>
          <xdr:rowOff>0</xdr:rowOff>
        </xdr:from>
        <xdr:to>
          <xdr:col>24</xdr:col>
          <xdr:colOff>171450</xdr:colOff>
          <xdr:row>50</xdr:row>
          <xdr:rowOff>19050</xdr:rowOff>
        </xdr:to>
        <xdr:sp macro="" textlink="">
          <xdr:nvSpPr>
            <xdr:cNvPr id="919553" name="Check Box 11" hidden="1">
              <a:extLst>
                <a:ext uri="{63B3BB69-23CF-44E3-9099-C40C66FF867C}">
                  <a14:compatExt spid="_x0000_s919553"/>
                </a:ext>
                <a:ext uri="{FF2B5EF4-FFF2-40B4-BE49-F238E27FC236}">
                  <a16:creationId xmlns:a16="http://schemas.microsoft.com/office/drawing/2014/main" id="{00000000-0008-0000-0C00-000001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49</xdr:row>
          <xdr:rowOff>0</xdr:rowOff>
        </xdr:from>
        <xdr:to>
          <xdr:col>28</xdr:col>
          <xdr:colOff>161925</xdr:colOff>
          <xdr:row>50</xdr:row>
          <xdr:rowOff>19050</xdr:rowOff>
        </xdr:to>
        <xdr:sp macro="" textlink="">
          <xdr:nvSpPr>
            <xdr:cNvPr id="919554" name="Check Box 12" hidden="1">
              <a:extLst>
                <a:ext uri="{63B3BB69-23CF-44E3-9099-C40C66FF867C}">
                  <a14:compatExt spid="_x0000_s919554"/>
                </a:ext>
                <a:ext uri="{FF2B5EF4-FFF2-40B4-BE49-F238E27FC236}">
                  <a16:creationId xmlns:a16="http://schemas.microsoft.com/office/drawing/2014/main" id="{00000000-0008-0000-0C00-000002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4</xdr:row>
          <xdr:rowOff>28575</xdr:rowOff>
        </xdr:from>
        <xdr:to>
          <xdr:col>29</xdr:col>
          <xdr:colOff>18216</xdr:colOff>
          <xdr:row>5</xdr:row>
          <xdr:rowOff>104775</xdr:rowOff>
        </xdr:to>
        <xdr:grpSp>
          <xdr:nvGrpSpPr>
            <xdr:cNvPr id="7" name="グループ化 6">
              <a:extLst>
                <a:ext uri="{FF2B5EF4-FFF2-40B4-BE49-F238E27FC236}">
                  <a16:creationId xmlns:a16="http://schemas.microsoft.com/office/drawing/2014/main" id="{00000000-0008-0000-0C00-000007000000}"/>
                </a:ext>
              </a:extLst>
            </xdr:cNvPr>
            <xdr:cNvGrpSpPr/>
          </xdr:nvGrpSpPr>
          <xdr:grpSpPr>
            <a:xfrm>
              <a:off x="3152775" y="600075"/>
              <a:ext cx="2056566" cy="247650"/>
              <a:chOff x="3090251" y="2194891"/>
              <a:chExt cx="2071478" cy="250135"/>
            </a:xfrm>
          </xdr:grpSpPr>
          <xdr:sp macro="" textlink="">
            <xdr:nvSpPr>
              <xdr:cNvPr id="919555" name="Check Box 21" hidden="1">
                <a:extLst>
                  <a:ext uri="{63B3BB69-23CF-44E3-9099-C40C66FF867C}">
                    <a14:compatExt spid="_x0000_s919555"/>
                  </a:ext>
                  <a:ext uri="{FF2B5EF4-FFF2-40B4-BE49-F238E27FC236}">
                    <a16:creationId xmlns:a16="http://schemas.microsoft.com/office/drawing/2014/main" id="{00000000-0008-0000-0C00-000003080E00}"/>
                  </a:ext>
                </a:extLst>
              </xdr:cNvPr>
              <xdr:cNvSpPr/>
            </xdr:nvSpPr>
            <xdr:spPr bwMode="auto">
              <a:xfrm>
                <a:off x="3090251" y="2194891"/>
                <a:ext cx="681044" cy="240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19556" name="Check Box 22" hidden="1">
                <a:extLst>
                  <a:ext uri="{63B3BB69-23CF-44E3-9099-C40C66FF867C}">
                    <a14:compatExt spid="_x0000_s919556"/>
                  </a:ext>
                  <a:ext uri="{FF2B5EF4-FFF2-40B4-BE49-F238E27FC236}">
                    <a16:creationId xmlns:a16="http://schemas.microsoft.com/office/drawing/2014/main" id="{00000000-0008-0000-0C00-000004080E00}"/>
                  </a:ext>
                </a:extLst>
              </xdr:cNvPr>
              <xdr:cNvSpPr/>
            </xdr:nvSpPr>
            <xdr:spPr bwMode="auto">
              <a:xfrm>
                <a:off x="3675373" y="2194891"/>
                <a:ext cx="690633"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19557" name="Check Box 23" hidden="1">
                <a:extLst>
                  <a:ext uri="{63B3BB69-23CF-44E3-9099-C40C66FF867C}">
                    <a14:compatExt spid="_x0000_s919557"/>
                  </a:ext>
                  <a:ext uri="{FF2B5EF4-FFF2-40B4-BE49-F238E27FC236}">
                    <a16:creationId xmlns:a16="http://schemas.microsoft.com/office/drawing/2014/main" id="{00000000-0008-0000-0C00-000005080E00}"/>
                  </a:ext>
                </a:extLst>
              </xdr:cNvPr>
              <xdr:cNvSpPr/>
            </xdr:nvSpPr>
            <xdr:spPr bwMode="auto">
              <a:xfrm>
                <a:off x="4384763" y="2194891"/>
                <a:ext cx="776966"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51</xdr:row>
          <xdr:rowOff>0</xdr:rowOff>
        </xdr:from>
        <xdr:to>
          <xdr:col>5</xdr:col>
          <xdr:colOff>19050</xdr:colOff>
          <xdr:row>52</xdr:row>
          <xdr:rowOff>19050</xdr:rowOff>
        </xdr:to>
        <xdr:sp macro="" textlink="">
          <xdr:nvSpPr>
            <xdr:cNvPr id="919558" name="Check Box 37" hidden="1">
              <a:extLst>
                <a:ext uri="{63B3BB69-23CF-44E3-9099-C40C66FF867C}">
                  <a14:compatExt spid="_x0000_s919558"/>
                </a:ext>
                <a:ext uri="{FF2B5EF4-FFF2-40B4-BE49-F238E27FC236}">
                  <a16:creationId xmlns:a16="http://schemas.microsoft.com/office/drawing/2014/main" id="{00000000-0008-0000-0C00-000006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50</xdr:row>
          <xdr:rowOff>152400</xdr:rowOff>
        </xdr:from>
        <xdr:to>
          <xdr:col>12</xdr:col>
          <xdr:colOff>85725</xdr:colOff>
          <xdr:row>52</xdr:row>
          <xdr:rowOff>9525</xdr:rowOff>
        </xdr:to>
        <xdr:sp macro="" textlink="">
          <xdr:nvSpPr>
            <xdr:cNvPr id="919559" name="Check Box 38" hidden="1">
              <a:extLst>
                <a:ext uri="{63B3BB69-23CF-44E3-9099-C40C66FF867C}">
                  <a14:compatExt spid="_x0000_s919559"/>
                </a:ext>
                <a:ext uri="{FF2B5EF4-FFF2-40B4-BE49-F238E27FC236}">
                  <a16:creationId xmlns:a16="http://schemas.microsoft.com/office/drawing/2014/main" id="{00000000-0008-0000-0C00-000007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51</xdr:row>
          <xdr:rowOff>152400</xdr:rowOff>
        </xdr:from>
        <xdr:to>
          <xdr:col>5</xdr:col>
          <xdr:colOff>9525</xdr:colOff>
          <xdr:row>53</xdr:row>
          <xdr:rowOff>9525</xdr:rowOff>
        </xdr:to>
        <xdr:sp macro="" textlink="">
          <xdr:nvSpPr>
            <xdr:cNvPr id="919560" name="Check Box 39" hidden="1">
              <a:extLst>
                <a:ext uri="{63B3BB69-23CF-44E3-9099-C40C66FF867C}">
                  <a14:compatExt spid="_x0000_s919560"/>
                </a:ext>
                <a:ext uri="{FF2B5EF4-FFF2-40B4-BE49-F238E27FC236}">
                  <a16:creationId xmlns:a16="http://schemas.microsoft.com/office/drawing/2014/main" id="{00000000-0008-0000-0C00-000008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51</xdr:row>
          <xdr:rowOff>152400</xdr:rowOff>
        </xdr:from>
        <xdr:to>
          <xdr:col>12</xdr:col>
          <xdr:colOff>85725</xdr:colOff>
          <xdr:row>53</xdr:row>
          <xdr:rowOff>9525</xdr:rowOff>
        </xdr:to>
        <xdr:sp macro="" textlink="">
          <xdr:nvSpPr>
            <xdr:cNvPr id="919561" name="Check Box 41" hidden="1">
              <a:extLst>
                <a:ext uri="{63B3BB69-23CF-44E3-9099-C40C66FF867C}">
                  <a14:compatExt spid="_x0000_s919561"/>
                </a:ext>
                <a:ext uri="{FF2B5EF4-FFF2-40B4-BE49-F238E27FC236}">
                  <a16:creationId xmlns:a16="http://schemas.microsoft.com/office/drawing/2014/main" id="{00000000-0008-0000-0C00-000009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21</xdr:row>
      <xdr:rowOff>9525</xdr:rowOff>
    </xdr:from>
    <xdr:to>
      <xdr:col>11</xdr:col>
      <xdr:colOff>9525</xdr:colOff>
      <xdr:row>23</xdr:row>
      <xdr:rowOff>0</xdr:rowOff>
    </xdr:to>
    <xdr:sp macro="" textlink="">
      <xdr:nvSpPr>
        <xdr:cNvPr id="16" name="Line 3">
          <a:extLst>
            <a:ext uri="{FF2B5EF4-FFF2-40B4-BE49-F238E27FC236}">
              <a16:creationId xmlns:a16="http://schemas.microsoft.com/office/drawing/2014/main" id="{00000000-0008-0000-0C00-000010000000}"/>
            </a:ext>
          </a:extLst>
        </xdr:cNvPr>
        <xdr:cNvSpPr>
          <a:spLocks noChangeShapeType="1"/>
        </xdr:cNvSpPr>
      </xdr:nvSpPr>
      <xdr:spPr bwMode="auto">
        <a:xfrm>
          <a:off x="228600" y="3324225"/>
          <a:ext cx="17145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109904</xdr:colOff>
          <xdr:row>4</xdr:row>
          <xdr:rowOff>161925</xdr:rowOff>
        </xdr:from>
        <xdr:to>
          <xdr:col>26</xdr:col>
          <xdr:colOff>98139</xdr:colOff>
          <xdr:row>6</xdr:row>
          <xdr:rowOff>21851</xdr:rowOff>
        </xdr:to>
        <xdr:grpSp>
          <xdr:nvGrpSpPr>
            <xdr:cNvPr id="64" name="グループ化 63">
              <a:extLst>
                <a:ext uri="{FF2B5EF4-FFF2-40B4-BE49-F238E27FC236}">
                  <a16:creationId xmlns:a16="http://schemas.microsoft.com/office/drawing/2014/main" id="{00000000-0008-0000-0D00-000040000000}"/>
                </a:ext>
              </a:extLst>
            </xdr:cNvPr>
            <xdr:cNvGrpSpPr/>
          </xdr:nvGrpSpPr>
          <xdr:grpSpPr>
            <a:xfrm>
              <a:off x="3472229" y="733425"/>
              <a:ext cx="1255060" cy="202826"/>
              <a:chOff x="3133418" y="5803464"/>
              <a:chExt cx="1266826" cy="209550"/>
            </a:xfrm>
          </xdr:grpSpPr>
          <xdr:sp macro="" textlink="">
            <xdr:nvSpPr>
              <xdr:cNvPr id="667711" name="Check Box 26" hidden="1">
                <a:extLst>
                  <a:ext uri="{63B3BB69-23CF-44E3-9099-C40C66FF867C}">
                    <a14:compatExt spid="_x0000_s667711"/>
                  </a:ext>
                  <a:ext uri="{FF2B5EF4-FFF2-40B4-BE49-F238E27FC236}">
                    <a16:creationId xmlns:a16="http://schemas.microsoft.com/office/drawing/2014/main" id="{00000000-0008-0000-0D00-00003F300A00}"/>
                  </a:ext>
                </a:extLst>
              </xdr:cNvPr>
              <xdr:cNvSpPr/>
            </xdr:nvSpPr>
            <xdr:spPr bwMode="auto">
              <a:xfrm>
                <a:off x="3847791" y="5803464"/>
                <a:ext cx="5524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67712" name="Check Box 27" hidden="1">
                <a:extLst>
                  <a:ext uri="{63B3BB69-23CF-44E3-9099-C40C66FF867C}">
                    <a14:compatExt spid="_x0000_s667712"/>
                  </a:ext>
                  <a:ext uri="{FF2B5EF4-FFF2-40B4-BE49-F238E27FC236}">
                    <a16:creationId xmlns:a16="http://schemas.microsoft.com/office/drawing/2014/main" id="{00000000-0008-0000-0D00-000040300A00}"/>
                  </a:ext>
                </a:extLst>
              </xdr:cNvPr>
              <xdr:cNvSpPr/>
            </xdr:nvSpPr>
            <xdr:spPr bwMode="auto">
              <a:xfrm>
                <a:off x="3133418" y="5810243"/>
                <a:ext cx="65722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109904</xdr:colOff>
          <xdr:row>20</xdr:row>
          <xdr:rowOff>1078</xdr:rowOff>
        </xdr:from>
        <xdr:to>
          <xdr:col>25</xdr:col>
          <xdr:colOff>176579</xdr:colOff>
          <xdr:row>21</xdr:row>
          <xdr:rowOff>26850</xdr:rowOff>
        </xdr:to>
        <xdr:grpSp>
          <xdr:nvGrpSpPr>
            <xdr:cNvPr id="70" name="グループ化 69">
              <a:extLst>
                <a:ext uri="{FF2B5EF4-FFF2-40B4-BE49-F238E27FC236}">
                  <a16:creationId xmlns:a16="http://schemas.microsoft.com/office/drawing/2014/main" id="{00000000-0008-0000-0D00-000046000000}"/>
                </a:ext>
              </a:extLst>
            </xdr:cNvPr>
            <xdr:cNvGrpSpPr/>
          </xdr:nvGrpSpPr>
          <xdr:grpSpPr>
            <a:xfrm>
              <a:off x="3472229" y="3315778"/>
              <a:ext cx="1152525" cy="197222"/>
              <a:chOff x="3149788" y="2696162"/>
              <a:chExt cx="1162614" cy="202825"/>
            </a:xfrm>
          </xdr:grpSpPr>
          <xdr:sp macro="" textlink="">
            <xdr:nvSpPr>
              <xdr:cNvPr id="667715" name="Check Box 67" hidden="1">
                <a:extLst>
                  <a:ext uri="{63B3BB69-23CF-44E3-9099-C40C66FF867C}">
                    <a14:compatExt spid="_x0000_s667715"/>
                  </a:ext>
                  <a:ext uri="{FF2B5EF4-FFF2-40B4-BE49-F238E27FC236}">
                    <a16:creationId xmlns:a16="http://schemas.microsoft.com/office/drawing/2014/main" id="{00000000-0008-0000-0D00-000043300A00}"/>
                  </a:ext>
                </a:extLst>
              </xdr:cNvPr>
              <xdr:cNvSpPr/>
            </xdr:nvSpPr>
            <xdr:spPr bwMode="auto">
              <a:xfrm>
                <a:off x="3149788"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16" name="Check Box 68" hidden="1">
                <a:extLst>
                  <a:ext uri="{63B3BB69-23CF-44E3-9099-C40C66FF867C}">
                    <a14:compatExt spid="_x0000_s667716"/>
                  </a:ext>
                  <a:ext uri="{FF2B5EF4-FFF2-40B4-BE49-F238E27FC236}">
                    <a16:creationId xmlns:a16="http://schemas.microsoft.com/office/drawing/2014/main" id="{00000000-0008-0000-0D00-000044300A00}"/>
                  </a:ext>
                </a:extLst>
              </xdr:cNvPr>
              <xdr:cNvSpPr/>
            </xdr:nvSpPr>
            <xdr:spPr bwMode="auto">
              <a:xfrm>
                <a:off x="375490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41</xdr:row>
          <xdr:rowOff>7328</xdr:rowOff>
        </xdr:from>
        <xdr:to>
          <xdr:col>25</xdr:col>
          <xdr:colOff>169253</xdr:colOff>
          <xdr:row>42</xdr:row>
          <xdr:rowOff>33100</xdr:rowOff>
        </xdr:to>
        <xdr:grpSp>
          <xdr:nvGrpSpPr>
            <xdr:cNvPr id="89" name="グループ化 88">
              <a:extLst>
                <a:ext uri="{FF2B5EF4-FFF2-40B4-BE49-F238E27FC236}">
                  <a16:creationId xmlns:a16="http://schemas.microsoft.com/office/drawing/2014/main" id="{00000000-0008-0000-0D00-000059000000}"/>
                </a:ext>
              </a:extLst>
            </xdr:cNvPr>
            <xdr:cNvGrpSpPr/>
          </xdr:nvGrpSpPr>
          <xdr:grpSpPr>
            <a:xfrm>
              <a:off x="3464903" y="6922478"/>
              <a:ext cx="1152525" cy="197222"/>
              <a:chOff x="3149788" y="2696145"/>
              <a:chExt cx="1162614" cy="202824"/>
            </a:xfrm>
          </xdr:grpSpPr>
          <xdr:sp macro="" textlink="">
            <xdr:nvSpPr>
              <xdr:cNvPr id="667728" name="Check Box 80" hidden="1">
                <a:extLst>
                  <a:ext uri="{63B3BB69-23CF-44E3-9099-C40C66FF867C}">
                    <a14:compatExt spid="_x0000_s667728"/>
                  </a:ext>
                  <a:ext uri="{FF2B5EF4-FFF2-40B4-BE49-F238E27FC236}">
                    <a16:creationId xmlns:a16="http://schemas.microsoft.com/office/drawing/2014/main" id="{00000000-0008-0000-0D00-000050300A00}"/>
                  </a:ext>
                </a:extLst>
              </xdr:cNvPr>
              <xdr:cNvSpPr/>
            </xdr:nvSpPr>
            <xdr:spPr bwMode="auto">
              <a:xfrm>
                <a:off x="3149788"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29" name="Check Box 81" hidden="1">
                <a:extLst>
                  <a:ext uri="{63B3BB69-23CF-44E3-9099-C40C66FF867C}">
                    <a14:compatExt spid="_x0000_s667729"/>
                  </a:ext>
                  <a:ext uri="{FF2B5EF4-FFF2-40B4-BE49-F238E27FC236}">
                    <a16:creationId xmlns:a16="http://schemas.microsoft.com/office/drawing/2014/main" id="{00000000-0008-0000-0D00-000051300A00}"/>
                  </a:ext>
                </a:extLst>
              </xdr:cNvPr>
              <xdr:cNvSpPr/>
            </xdr:nvSpPr>
            <xdr:spPr bwMode="auto">
              <a:xfrm>
                <a:off x="3754909"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9525</xdr:rowOff>
        </xdr:from>
        <xdr:to>
          <xdr:col>11</xdr:col>
          <xdr:colOff>76200</xdr:colOff>
          <xdr:row>30</xdr:row>
          <xdr:rowOff>9525</xdr:rowOff>
        </xdr:to>
        <xdr:sp macro="" textlink="">
          <xdr:nvSpPr>
            <xdr:cNvPr id="667747" name="Check Box 99" hidden="1">
              <a:extLst>
                <a:ext uri="{63B3BB69-23CF-44E3-9099-C40C66FF867C}">
                  <a14:compatExt spid="_x0000_s667747"/>
                </a:ext>
                <a:ext uri="{FF2B5EF4-FFF2-40B4-BE49-F238E27FC236}">
                  <a16:creationId xmlns:a16="http://schemas.microsoft.com/office/drawing/2014/main" id="{00000000-0008-0000-0D00-000063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29</xdr:row>
          <xdr:rowOff>9525</xdr:rowOff>
        </xdr:from>
        <xdr:to>
          <xdr:col>17</xdr:col>
          <xdr:colOff>76200</xdr:colOff>
          <xdr:row>30</xdr:row>
          <xdr:rowOff>9525</xdr:rowOff>
        </xdr:to>
        <xdr:sp macro="" textlink="">
          <xdr:nvSpPr>
            <xdr:cNvPr id="667748" name="Check Box 100" hidden="1">
              <a:extLst>
                <a:ext uri="{63B3BB69-23CF-44E3-9099-C40C66FF867C}">
                  <a14:compatExt spid="_x0000_s667748"/>
                </a:ext>
                <a:ext uri="{FF2B5EF4-FFF2-40B4-BE49-F238E27FC236}">
                  <a16:creationId xmlns:a16="http://schemas.microsoft.com/office/drawing/2014/main" id="{00000000-0008-0000-0D00-000064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9525</xdr:rowOff>
        </xdr:from>
        <xdr:to>
          <xdr:col>11</xdr:col>
          <xdr:colOff>76200</xdr:colOff>
          <xdr:row>31</xdr:row>
          <xdr:rowOff>9525</xdr:rowOff>
        </xdr:to>
        <xdr:sp macro="" textlink="">
          <xdr:nvSpPr>
            <xdr:cNvPr id="667749" name="Check Box 101" hidden="1">
              <a:extLst>
                <a:ext uri="{63B3BB69-23CF-44E3-9099-C40C66FF867C}">
                  <a14:compatExt spid="_x0000_s667749"/>
                </a:ext>
                <a:ext uri="{FF2B5EF4-FFF2-40B4-BE49-F238E27FC236}">
                  <a16:creationId xmlns:a16="http://schemas.microsoft.com/office/drawing/2014/main" id="{00000000-0008-0000-0D00-00006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31</xdr:row>
          <xdr:rowOff>9525</xdr:rowOff>
        </xdr:from>
        <xdr:to>
          <xdr:col>11</xdr:col>
          <xdr:colOff>76200</xdr:colOff>
          <xdr:row>32</xdr:row>
          <xdr:rowOff>9525</xdr:rowOff>
        </xdr:to>
        <xdr:sp macro="" textlink="">
          <xdr:nvSpPr>
            <xdr:cNvPr id="667753" name="Check Box 105" hidden="1">
              <a:extLst>
                <a:ext uri="{63B3BB69-23CF-44E3-9099-C40C66FF867C}">
                  <a14:compatExt spid="_x0000_s667753"/>
                </a:ext>
                <a:ext uri="{FF2B5EF4-FFF2-40B4-BE49-F238E27FC236}">
                  <a16:creationId xmlns:a16="http://schemas.microsoft.com/office/drawing/2014/main" id="{00000000-0008-0000-0D00-00006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31</xdr:row>
          <xdr:rowOff>9525</xdr:rowOff>
        </xdr:from>
        <xdr:to>
          <xdr:col>17</xdr:col>
          <xdr:colOff>76200</xdr:colOff>
          <xdr:row>32</xdr:row>
          <xdr:rowOff>9525</xdr:rowOff>
        </xdr:to>
        <xdr:sp macro="" textlink="">
          <xdr:nvSpPr>
            <xdr:cNvPr id="667754" name="Check Box 106" hidden="1">
              <a:extLst>
                <a:ext uri="{63B3BB69-23CF-44E3-9099-C40C66FF867C}">
                  <a14:compatExt spid="_x0000_s667754"/>
                </a:ext>
                <a:ext uri="{FF2B5EF4-FFF2-40B4-BE49-F238E27FC236}">
                  <a16:creationId xmlns:a16="http://schemas.microsoft.com/office/drawing/2014/main" id="{00000000-0008-0000-0D00-00006A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9525</xdr:rowOff>
        </xdr:from>
        <xdr:to>
          <xdr:col>11</xdr:col>
          <xdr:colOff>76200</xdr:colOff>
          <xdr:row>33</xdr:row>
          <xdr:rowOff>9525</xdr:rowOff>
        </xdr:to>
        <xdr:sp macro="" textlink="">
          <xdr:nvSpPr>
            <xdr:cNvPr id="667755" name="Check Box 107" hidden="1">
              <a:extLst>
                <a:ext uri="{63B3BB69-23CF-44E3-9099-C40C66FF867C}">
                  <a14:compatExt spid="_x0000_s667755"/>
                </a:ext>
                <a:ext uri="{FF2B5EF4-FFF2-40B4-BE49-F238E27FC236}">
                  <a16:creationId xmlns:a16="http://schemas.microsoft.com/office/drawing/2014/main" id="{00000000-0008-0000-0D00-00006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9525</xdr:rowOff>
        </xdr:from>
        <xdr:to>
          <xdr:col>11</xdr:col>
          <xdr:colOff>76200</xdr:colOff>
          <xdr:row>34</xdr:row>
          <xdr:rowOff>9525</xdr:rowOff>
        </xdr:to>
        <xdr:sp macro="" textlink="">
          <xdr:nvSpPr>
            <xdr:cNvPr id="667759" name="Check Box 111" hidden="1">
              <a:extLst>
                <a:ext uri="{63B3BB69-23CF-44E3-9099-C40C66FF867C}">
                  <a14:compatExt spid="_x0000_s667759"/>
                </a:ext>
                <a:ext uri="{FF2B5EF4-FFF2-40B4-BE49-F238E27FC236}">
                  <a16:creationId xmlns:a16="http://schemas.microsoft.com/office/drawing/2014/main" id="{00000000-0008-0000-0D00-00006F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33</xdr:row>
          <xdr:rowOff>9525</xdr:rowOff>
        </xdr:from>
        <xdr:to>
          <xdr:col>17</xdr:col>
          <xdr:colOff>76200</xdr:colOff>
          <xdr:row>34</xdr:row>
          <xdr:rowOff>9525</xdr:rowOff>
        </xdr:to>
        <xdr:sp macro="" textlink="">
          <xdr:nvSpPr>
            <xdr:cNvPr id="667760" name="Check Box 112" hidden="1">
              <a:extLst>
                <a:ext uri="{63B3BB69-23CF-44E3-9099-C40C66FF867C}">
                  <a14:compatExt spid="_x0000_s667760"/>
                </a:ext>
                <a:ext uri="{FF2B5EF4-FFF2-40B4-BE49-F238E27FC236}">
                  <a16:creationId xmlns:a16="http://schemas.microsoft.com/office/drawing/2014/main" id="{00000000-0008-0000-0D00-000070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34</xdr:row>
          <xdr:rowOff>9525</xdr:rowOff>
        </xdr:from>
        <xdr:to>
          <xdr:col>11</xdr:col>
          <xdr:colOff>76200</xdr:colOff>
          <xdr:row>35</xdr:row>
          <xdr:rowOff>9525</xdr:rowOff>
        </xdr:to>
        <xdr:sp macro="" textlink="">
          <xdr:nvSpPr>
            <xdr:cNvPr id="667761" name="Check Box 113" hidden="1">
              <a:extLst>
                <a:ext uri="{63B3BB69-23CF-44E3-9099-C40C66FF867C}">
                  <a14:compatExt spid="_x0000_s667761"/>
                </a:ext>
                <a:ext uri="{FF2B5EF4-FFF2-40B4-BE49-F238E27FC236}">
                  <a16:creationId xmlns:a16="http://schemas.microsoft.com/office/drawing/2014/main" id="{00000000-0008-0000-0D00-00007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35</xdr:row>
          <xdr:rowOff>9525</xdr:rowOff>
        </xdr:from>
        <xdr:to>
          <xdr:col>11</xdr:col>
          <xdr:colOff>76200</xdr:colOff>
          <xdr:row>36</xdr:row>
          <xdr:rowOff>9525</xdr:rowOff>
        </xdr:to>
        <xdr:sp macro="" textlink="">
          <xdr:nvSpPr>
            <xdr:cNvPr id="667765" name="Check Box 117" hidden="1">
              <a:extLst>
                <a:ext uri="{63B3BB69-23CF-44E3-9099-C40C66FF867C}">
                  <a14:compatExt spid="_x0000_s667765"/>
                </a:ext>
                <a:ext uri="{FF2B5EF4-FFF2-40B4-BE49-F238E27FC236}">
                  <a16:creationId xmlns:a16="http://schemas.microsoft.com/office/drawing/2014/main" id="{00000000-0008-0000-0D00-00007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35</xdr:row>
          <xdr:rowOff>9525</xdr:rowOff>
        </xdr:from>
        <xdr:to>
          <xdr:col>17</xdr:col>
          <xdr:colOff>76200</xdr:colOff>
          <xdr:row>36</xdr:row>
          <xdr:rowOff>9525</xdr:rowOff>
        </xdr:to>
        <xdr:sp macro="" textlink="">
          <xdr:nvSpPr>
            <xdr:cNvPr id="667766" name="Check Box 118" hidden="1">
              <a:extLst>
                <a:ext uri="{63B3BB69-23CF-44E3-9099-C40C66FF867C}">
                  <a14:compatExt spid="_x0000_s667766"/>
                </a:ext>
                <a:ext uri="{FF2B5EF4-FFF2-40B4-BE49-F238E27FC236}">
                  <a16:creationId xmlns:a16="http://schemas.microsoft.com/office/drawing/2014/main" id="{00000000-0008-0000-0D00-00007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67" name="Check Box 119" hidden="1">
              <a:extLst>
                <a:ext uri="{63B3BB69-23CF-44E3-9099-C40C66FF867C}">
                  <a14:compatExt spid="_x0000_s667767"/>
                </a:ext>
                <a:ext uri="{FF2B5EF4-FFF2-40B4-BE49-F238E27FC236}">
                  <a16:creationId xmlns:a16="http://schemas.microsoft.com/office/drawing/2014/main" id="{00000000-0008-0000-0D00-00007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131885</xdr:colOff>
          <xdr:row>25</xdr:row>
          <xdr:rowOff>139212</xdr:rowOff>
        </xdr:from>
        <xdr:to>
          <xdr:col>26</xdr:col>
          <xdr:colOff>15387</xdr:colOff>
          <xdr:row>26</xdr:row>
          <xdr:rowOff>164984</xdr:rowOff>
        </xdr:to>
        <xdr:grpSp>
          <xdr:nvGrpSpPr>
            <xdr:cNvPr id="128" name="グループ化 127">
              <a:extLst>
                <a:ext uri="{FF2B5EF4-FFF2-40B4-BE49-F238E27FC236}">
                  <a16:creationId xmlns:a16="http://schemas.microsoft.com/office/drawing/2014/main" id="{00000000-0008-0000-0D00-000080000000}"/>
                </a:ext>
              </a:extLst>
            </xdr:cNvPr>
            <xdr:cNvGrpSpPr/>
          </xdr:nvGrpSpPr>
          <xdr:grpSpPr>
            <a:xfrm>
              <a:off x="3494210" y="4311162"/>
              <a:ext cx="1150327" cy="197222"/>
              <a:chOff x="3149785" y="2696145"/>
              <a:chExt cx="1162612" cy="202824"/>
            </a:xfrm>
          </xdr:grpSpPr>
          <xdr:sp macro="" textlink="">
            <xdr:nvSpPr>
              <xdr:cNvPr id="667769" name="Check Box 121" hidden="1">
                <a:extLst>
                  <a:ext uri="{63B3BB69-23CF-44E3-9099-C40C66FF867C}">
                    <a14:compatExt spid="_x0000_s667769"/>
                  </a:ext>
                  <a:ext uri="{FF2B5EF4-FFF2-40B4-BE49-F238E27FC236}">
                    <a16:creationId xmlns:a16="http://schemas.microsoft.com/office/drawing/2014/main" id="{00000000-0008-0000-0D00-000079300A00}"/>
                  </a:ext>
                </a:extLst>
              </xdr:cNvPr>
              <xdr:cNvSpPr/>
            </xdr:nvSpPr>
            <xdr:spPr bwMode="auto">
              <a:xfrm>
                <a:off x="3149785"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67770" name="Check Box 122" hidden="1">
                <a:extLst>
                  <a:ext uri="{63B3BB69-23CF-44E3-9099-C40C66FF867C}">
                    <a14:compatExt spid="_x0000_s667770"/>
                  </a:ext>
                  <a:ext uri="{FF2B5EF4-FFF2-40B4-BE49-F238E27FC236}">
                    <a16:creationId xmlns:a16="http://schemas.microsoft.com/office/drawing/2014/main" id="{00000000-0008-0000-0D00-00007A300A00}"/>
                  </a:ext>
                </a:extLst>
              </xdr:cNvPr>
              <xdr:cNvSpPr/>
            </xdr:nvSpPr>
            <xdr:spPr bwMode="auto">
              <a:xfrm>
                <a:off x="3754904"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77" name="Check Box 129" hidden="1">
              <a:extLst>
                <a:ext uri="{63B3BB69-23CF-44E3-9099-C40C66FF867C}">
                  <a14:compatExt spid="_x0000_s667777"/>
                </a:ext>
                <a:ext uri="{FF2B5EF4-FFF2-40B4-BE49-F238E27FC236}">
                  <a16:creationId xmlns:a16="http://schemas.microsoft.com/office/drawing/2014/main" id="{00000000-0008-0000-0D00-00008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43</xdr:row>
          <xdr:rowOff>161925</xdr:rowOff>
        </xdr:from>
        <xdr:to>
          <xdr:col>25</xdr:col>
          <xdr:colOff>169253</xdr:colOff>
          <xdr:row>45</xdr:row>
          <xdr:rowOff>16247</xdr:rowOff>
        </xdr:to>
        <xdr:grpSp>
          <xdr:nvGrpSpPr>
            <xdr:cNvPr id="125" name="グループ化 124">
              <a:extLst>
                <a:ext uri="{FF2B5EF4-FFF2-40B4-BE49-F238E27FC236}">
                  <a16:creationId xmlns:a16="http://schemas.microsoft.com/office/drawing/2014/main" id="{00000000-0008-0000-0D00-00007D000000}"/>
                </a:ext>
              </a:extLst>
            </xdr:cNvPr>
            <xdr:cNvGrpSpPr/>
          </xdr:nvGrpSpPr>
          <xdr:grpSpPr>
            <a:xfrm>
              <a:off x="3464903" y="7419975"/>
              <a:ext cx="1152525" cy="197222"/>
              <a:chOff x="3149788" y="2696145"/>
              <a:chExt cx="1162614" cy="202824"/>
            </a:xfrm>
          </xdr:grpSpPr>
          <xdr:sp macro="" textlink="">
            <xdr:nvSpPr>
              <xdr:cNvPr id="667783" name="Check Box 135" hidden="1">
                <a:extLst>
                  <a:ext uri="{63B3BB69-23CF-44E3-9099-C40C66FF867C}">
                    <a14:compatExt spid="_x0000_s667783"/>
                  </a:ext>
                  <a:ext uri="{FF2B5EF4-FFF2-40B4-BE49-F238E27FC236}">
                    <a16:creationId xmlns:a16="http://schemas.microsoft.com/office/drawing/2014/main" id="{00000000-0008-0000-0D00-000087300A00}"/>
                  </a:ext>
                </a:extLst>
              </xdr:cNvPr>
              <xdr:cNvSpPr/>
            </xdr:nvSpPr>
            <xdr:spPr bwMode="auto">
              <a:xfrm>
                <a:off x="3149788"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4" name="Check Box 136" hidden="1">
                <a:extLst>
                  <a:ext uri="{63B3BB69-23CF-44E3-9099-C40C66FF867C}">
                    <a14:compatExt spid="_x0000_s667784"/>
                  </a:ext>
                  <a:ext uri="{FF2B5EF4-FFF2-40B4-BE49-F238E27FC236}">
                    <a16:creationId xmlns:a16="http://schemas.microsoft.com/office/drawing/2014/main" id="{00000000-0008-0000-0D00-000088300A00}"/>
                  </a:ext>
                </a:extLst>
              </xdr:cNvPr>
              <xdr:cNvSpPr/>
            </xdr:nvSpPr>
            <xdr:spPr bwMode="auto">
              <a:xfrm>
                <a:off x="3754909"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46</xdr:row>
          <xdr:rowOff>0</xdr:rowOff>
        </xdr:from>
        <xdr:to>
          <xdr:col>25</xdr:col>
          <xdr:colOff>169253</xdr:colOff>
          <xdr:row>47</xdr:row>
          <xdr:rowOff>25772</xdr:rowOff>
        </xdr:to>
        <xdr:grpSp>
          <xdr:nvGrpSpPr>
            <xdr:cNvPr id="129" name="グループ化 128">
              <a:extLst>
                <a:ext uri="{FF2B5EF4-FFF2-40B4-BE49-F238E27FC236}">
                  <a16:creationId xmlns:a16="http://schemas.microsoft.com/office/drawing/2014/main" id="{00000000-0008-0000-0D00-000081000000}"/>
                </a:ext>
              </a:extLst>
            </xdr:cNvPr>
            <xdr:cNvGrpSpPr/>
          </xdr:nvGrpSpPr>
          <xdr:grpSpPr>
            <a:xfrm>
              <a:off x="3464903" y="7772400"/>
              <a:ext cx="1152525" cy="197222"/>
              <a:chOff x="3149788" y="2696145"/>
              <a:chExt cx="1162614" cy="202824"/>
            </a:xfrm>
          </xdr:grpSpPr>
          <xdr:sp macro="" textlink="">
            <xdr:nvSpPr>
              <xdr:cNvPr id="667785" name="Check Box 137" hidden="1">
                <a:extLst>
                  <a:ext uri="{63B3BB69-23CF-44E3-9099-C40C66FF867C}">
                    <a14:compatExt spid="_x0000_s667785"/>
                  </a:ext>
                  <a:ext uri="{FF2B5EF4-FFF2-40B4-BE49-F238E27FC236}">
                    <a16:creationId xmlns:a16="http://schemas.microsoft.com/office/drawing/2014/main" id="{00000000-0008-0000-0D00-000089300A00}"/>
                  </a:ext>
                </a:extLst>
              </xdr:cNvPr>
              <xdr:cNvSpPr/>
            </xdr:nvSpPr>
            <xdr:spPr bwMode="auto">
              <a:xfrm>
                <a:off x="3149788"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6" name="Check Box 138" hidden="1">
                <a:extLst>
                  <a:ext uri="{63B3BB69-23CF-44E3-9099-C40C66FF867C}">
                    <a14:compatExt spid="_x0000_s667786"/>
                  </a:ext>
                  <a:ext uri="{FF2B5EF4-FFF2-40B4-BE49-F238E27FC236}">
                    <a16:creationId xmlns:a16="http://schemas.microsoft.com/office/drawing/2014/main" id="{00000000-0008-0000-0D00-00008A300A00}"/>
                  </a:ext>
                </a:extLst>
              </xdr:cNvPr>
              <xdr:cNvSpPr/>
            </xdr:nvSpPr>
            <xdr:spPr bwMode="auto">
              <a:xfrm>
                <a:off x="3754909"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5</xdr:col>
          <xdr:colOff>57150</xdr:colOff>
          <xdr:row>48</xdr:row>
          <xdr:rowOff>161925</xdr:rowOff>
        </xdr:to>
        <xdr:sp macro="" textlink="">
          <xdr:nvSpPr>
            <xdr:cNvPr id="667787" name="Check Box 103" hidden="1">
              <a:extLst>
                <a:ext uri="{63B3BB69-23CF-44E3-9099-C40C66FF867C}">
                  <a14:compatExt spid="_x0000_s667787"/>
                </a:ext>
                <a:ext uri="{FF2B5EF4-FFF2-40B4-BE49-F238E27FC236}">
                  <a16:creationId xmlns:a16="http://schemas.microsoft.com/office/drawing/2014/main" id="{00000000-0008-0000-0D00-00008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57150</xdr:colOff>
          <xdr:row>48</xdr:row>
          <xdr:rowOff>161925</xdr:rowOff>
        </xdr:to>
        <xdr:sp macro="" textlink="">
          <xdr:nvSpPr>
            <xdr:cNvPr id="667788" name="Check Box 103" hidden="1">
              <a:extLst>
                <a:ext uri="{63B3BB69-23CF-44E3-9099-C40C66FF867C}">
                  <a14:compatExt spid="_x0000_s667788"/>
                </a:ext>
                <a:ext uri="{FF2B5EF4-FFF2-40B4-BE49-F238E27FC236}">
                  <a16:creationId xmlns:a16="http://schemas.microsoft.com/office/drawing/2014/main" id="{00000000-0008-0000-0D00-00008C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50</xdr:row>
          <xdr:rowOff>133350</xdr:rowOff>
        </xdr:from>
        <xdr:to>
          <xdr:col>5</xdr:col>
          <xdr:colOff>57150</xdr:colOff>
          <xdr:row>52</xdr:row>
          <xdr:rowOff>28575</xdr:rowOff>
        </xdr:to>
        <xdr:sp macro="" textlink="">
          <xdr:nvSpPr>
            <xdr:cNvPr id="667789" name="Check Box 147" hidden="1">
              <a:extLst>
                <a:ext uri="{63B3BB69-23CF-44E3-9099-C40C66FF867C}">
                  <a14:compatExt spid="_x0000_s667789"/>
                </a:ext>
                <a:ext uri="{FF2B5EF4-FFF2-40B4-BE49-F238E27FC236}">
                  <a16:creationId xmlns:a16="http://schemas.microsoft.com/office/drawing/2014/main" id="{00000000-0008-0000-0D00-00008D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50</xdr:row>
          <xdr:rowOff>142875</xdr:rowOff>
        </xdr:from>
        <xdr:to>
          <xdr:col>27</xdr:col>
          <xdr:colOff>0</xdr:colOff>
          <xdr:row>52</xdr:row>
          <xdr:rowOff>9525</xdr:rowOff>
        </xdr:to>
        <xdr:sp macro="" textlink="">
          <xdr:nvSpPr>
            <xdr:cNvPr id="667790" name="Check Box 148" descr="いない･" hidden="1">
              <a:extLst>
                <a:ext uri="{63B3BB69-23CF-44E3-9099-C40C66FF867C}">
                  <a14:compatExt spid="_x0000_s667790"/>
                </a:ext>
                <a:ext uri="{FF2B5EF4-FFF2-40B4-BE49-F238E27FC236}">
                  <a16:creationId xmlns:a16="http://schemas.microsoft.com/office/drawing/2014/main" id="{00000000-0008-0000-0D00-00008E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xdr:col>
      <xdr:colOff>85725</xdr:colOff>
      <xdr:row>57</xdr:row>
      <xdr:rowOff>38100</xdr:rowOff>
    </xdr:from>
    <xdr:to>
      <xdr:col>26</xdr:col>
      <xdr:colOff>66675</xdr:colOff>
      <xdr:row>60</xdr:row>
      <xdr:rowOff>9524</xdr:rowOff>
    </xdr:to>
    <xdr:sp macro="" textlink="">
      <xdr:nvSpPr>
        <xdr:cNvPr id="138" name="大かっこ 137">
          <a:extLst>
            <a:ext uri="{FF2B5EF4-FFF2-40B4-BE49-F238E27FC236}">
              <a16:creationId xmlns:a16="http://schemas.microsoft.com/office/drawing/2014/main" id="{00000000-0008-0000-0D00-00008A000000}"/>
            </a:ext>
          </a:extLst>
        </xdr:cNvPr>
        <xdr:cNvSpPr/>
      </xdr:nvSpPr>
      <xdr:spPr>
        <a:xfrm>
          <a:off x="552450" y="2990850"/>
          <a:ext cx="4343400" cy="3714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19</xdr:col>
          <xdr:colOff>102578</xdr:colOff>
          <xdr:row>54</xdr:row>
          <xdr:rowOff>0</xdr:rowOff>
        </xdr:from>
        <xdr:to>
          <xdr:col>25</xdr:col>
          <xdr:colOff>169253</xdr:colOff>
          <xdr:row>55</xdr:row>
          <xdr:rowOff>25772</xdr:rowOff>
        </xdr:to>
        <xdr:grpSp>
          <xdr:nvGrpSpPr>
            <xdr:cNvPr id="139" name="グループ化 138">
              <a:extLst>
                <a:ext uri="{FF2B5EF4-FFF2-40B4-BE49-F238E27FC236}">
                  <a16:creationId xmlns:a16="http://schemas.microsoft.com/office/drawing/2014/main" id="{00000000-0008-0000-0D00-00008B000000}"/>
                </a:ext>
              </a:extLst>
            </xdr:cNvPr>
            <xdr:cNvGrpSpPr/>
          </xdr:nvGrpSpPr>
          <xdr:grpSpPr>
            <a:xfrm>
              <a:off x="3464903" y="9144000"/>
              <a:ext cx="1152525" cy="197222"/>
              <a:chOff x="3149788" y="2696145"/>
              <a:chExt cx="1162614" cy="202824"/>
            </a:xfrm>
          </xdr:grpSpPr>
          <xdr:sp macro="" textlink="">
            <xdr:nvSpPr>
              <xdr:cNvPr id="667794" name="Check Box 146" hidden="1">
                <a:extLst>
                  <a:ext uri="{63B3BB69-23CF-44E3-9099-C40C66FF867C}">
                    <a14:compatExt spid="_x0000_s667794"/>
                  </a:ext>
                  <a:ext uri="{FF2B5EF4-FFF2-40B4-BE49-F238E27FC236}">
                    <a16:creationId xmlns:a16="http://schemas.microsoft.com/office/drawing/2014/main" id="{00000000-0008-0000-0D00-000092300A00}"/>
                  </a:ext>
                </a:extLst>
              </xdr:cNvPr>
              <xdr:cNvSpPr/>
            </xdr:nvSpPr>
            <xdr:spPr bwMode="auto">
              <a:xfrm>
                <a:off x="3149788"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95" name="Check Box 147" hidden="1">
                <a:extLst>
                  <a:ext uri="{63B3BB69-23CF-44E3-9099-C40C66FF867C}">
                    <a14:compatExt spid="_x0000_s667795"/>
                  </a:ext>
                  <a:ext uri="{FF2B5EF4-FFF2-40B4-BE49-F238E27FC236}">
                    <a16:creationId xmlns:a16="http://schemas.microsoft.com/office/drawing/2014/main" id="{00000000-0008-0000-0D00-000093300A00}"/>
                  </a:ext>
                </a:extLst>
              </xdr:cNvPr>
              <xdr:cNvSpPr/>
            </xdr:nvSpPr>
            <xdr:spPr bwMode="auto">
              <a:xfrm>
                <a:off x="3754909"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100852</xdr:colOff>
      <xdr:row>16</xdr:row>
      <xdr:rowOff>11206</xdr:rowOff>
    </xdr:from>
    <xdr:to>
      <xdr:col>26</xdr:col>
      <xdr:colOff>81802</xdr:colOff>
      <xdr:row>18</xdr:row>
      <xdr:rowOff>150719</xdr:rowOff>
    </xdr:to>
    <xdr:sp macro="" textlink="">
      <xdr:nvSpPr>
        <xdr:cNvPr id="3" name="大かっこ 2">
          <a:extLst>
            <a:ext uri="{FF2B5EF4-FFF2-40B4-BE49-F238E27FC236}">
              <a16:creationId xmlns:a16="http://schemas.microsoft.com/office/drawing/2014/main" id="{00000000-0008-0000-0D00-000003000000}"/>
            </a:ext>
          </a:extLst>
        </xdr:cNvPr>
        <xdr:cNvSpPr/>
      </xdr:nvSpPr>
      <xdr:spPr>
        <a:xfrm>
          <a:off x="380999" y="2588559"/>
          <a:ext cx="4284009" cy="47568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97" name="Check Box 149" hidden="1">
              <a:extLst>
                <a:ext uri="{63B3BB69-23CF-44E3-9099-C40C66FF867C}">
                  <a14:compatExt spid="_x0000_s667797"/>
                </a:ext>
                <a:ext uri="{FF2B5EF4-FFF2-40B4-BE49-F238E27FC236}">
                  <a16:creationId xmlns:a16="http://schemas.microsoft.com/office/drawing/2014/main" id="{00000000-0008-0000-0D00-00009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37</xdr:row>
          <xdr:rowOff>9525</xdr:rowOff>
        </xdr:from>
        <xdr:to>
          <xdr:col>11</xdr:col>
          <xdr:colOff>76200</xdr:colOff>
          <xdr:row>38</xdr:row>
          <xdr:rowOff>9525</xdr:rowOff>
        </xdr:to>
        <xdr:sp macro="" textlink="">
          <xdr:nvSpPr>
            <xdr:cNvPr id="667798" name="Check Box 150" hidden="1">
              <a:extLst>
                <a:ext uri="{63B3BB69-23CF-44E3-9099-C40C66FF867C}">
                  <a14:compatExt spid="_x0000_s667798"/>
                </a:ext>
                <a:ext uri="{FF2B5EF4-FFF2-40B4-BE49-F238E27FC236}">
                  <a16:creationId xmlns:a16="http://schemas.microsoft.com/office/drawing/2014/main" id="{00000000-0008-0000-0D00-00009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37</xdr:row>
          <xdr:rowOff>9525</xdr:rowOff>
        </xdr:from>
        <xdr:to>
          <xdr:col>17</xdr:col>
          <xdr:colOff>76200</xdr:colOff>
          <xdr:row>38</xdr:row>
          <xdr:rowOff>9525</xdr:rowOff>
        </xdr:to>
        <xdr:sp macro="" textlink="">
          <xdr:nvSpPr>
            <xdr:cNvPr id="667799" name="Check Box 151" hidden="1">
              <a:extLst>
                <a:ext uri="{63B3BB69-23CF-44E3-9099-C40C66FF867C}">
                  <a14:compatExt spid="_x0000_s667799"/>
                </a:ext>
                <a:ext uri="{FF2B5EF4-FFF2-40B4-BE49-F238E27FC236}">
                  <a16:creationId xmlns:a16="http://schemas.microsoft.com/office/drawing/2014/main" id="{00000000-0008-0000-0D00-00009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0" name="Check Box 152" hidden="1">
              <a:extLst>
                <a:ext uri="{63B3BB69-23CF-44E3-9099-C40C66FF867C}">
                  <a14:compatExt spid="_x0000_s667800"/>
                </a:ext>
                <a:ext uri="{FF2B5EF4-FFF2-40B4-BE49-F238E27FC236}">
                  <a16:creationId xmlns:a16="http://schemas.microsoft.com/office/drawing/2014/main" id="{00000000-0008-0000-0D00-000098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1" name="Check Box 153" hidden="1">
              <a:extLst>
                <a:ext uri="{63B3BB69-23CF-44E3-9099-C40C66FF867C}">
                  <a14:compatExt spid="_x0000_s667801"/>
                </a:ext>
                <a:ext uri="{FF2B5EF4-FFF2-40B4-BE49-F238E27FC236}">
                  <a16:creationId xmlns:a16="http://schemas.microsoft.com/office/drawing/2014/main" id="{00000000-0008-0000-0D00-00009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3</xdr:col>
      <xdr:colOff>119063</xdr:colOff>
      <xdr:row>32</xdr:row>
      <xdr:rowOff>166687</xdr:rowOff>
    </xdr:from>
    <xdr:to>
      <xdr:col>27</xdr:col>
      <xdr:colOff>63500</xdr:colOff>
      <xdr:row>35</xdr:row>
      <xdr:rowOff>23812</xdr:rowOff>
    </xdr:to>
    <xdr:sp macro="" textlink="">
      <xdr:nvSpPr>
        <xdr:cNvPr id="3" name="大かっこ 2">
          <a:extLst>
            <a:ext uri="{FF2B5EF4-FFF2-40B4-BE49-F238E27FC236}">
              <a16:creationId xmlns:a16="http://schemas.microsoft.com/office/drawing/2014/main" id="{00000000-0008-0000-0E00-000003000000}"/>
            </a:ext>
          </a:extLst>
        </xdr:cNvPr>
        <xdr:cNvSpPr/>
      </xdr:nvSpPr>
      <xdr:spPr>
        <a:xfrm>
          <a:off x="585788" y="637698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9</xdr:col>
          <xdr:colOff>162339</xdr:colOff>
          <xdr:row>8</xdr:row>
          <xdr:rowOff>0</xdr:rowOff>
        </xdr:from>
        <xdr:to>
          <xdr:col>14</xdr:col>
          <xdr:colOff>16566</xdr:colOff>
          <xdr:row>12</xdr:row>
          <xdr:rowOff>0</xdr:rowOff>
        </xdr:to>
        <xdr:grpSp>
          <xdr:nvGrpSpPr>
            <xdr:cNvPr id="37" name="グループ化 36">
              <a:extLst>
                <a:ext uri="{FF2B5EF4-FFF2-40B4-BE49-F238E27FC236}">
                  <a16:creationId xmlns:a16="http://schemas.microsoft.com/office/drawing/2014/main" id="{00000000-0008-0000-0E00-000025000000}"/>
                </a:ext>
              </a:extLst>
            </xdr:cNvPr>
            <xdr:cNvGrpSpPr/>
          </xdr:nvGrpSpPr>
          <xdr:grpSpPr>
            <a:xfrm>
              <a:off x="1733964" y="1257300"/>
              <a:ext cx="759102" cy="685800"/>
              <a:chOff x="1752600" y="5135218"/>
              <a:chExt cx="765314" cy="695771"/>
            </a:xfrm>
          </xdr:grpSpPr>
          <xdr:sp macro="" textlink="">
            <xdr:nvSpPr>
              <xdr:cNvPr id="853017" name="Check Box 30" hidden="1">
                <a:extLst>
                  <a:ext uri="{63B3BB69-23CF-44E3-9099-C40C66FF867C}">
                    <a14:compatExt spid="_x0000_s853017"/>
                  </a:ext>
                  <a:ext uri="{FF2B5EF4-FFF2-40B4-BE49-F238E27FC236}">
                    <a16:creationId xmlns:a16="http://schemas.microsoft.com/office/drawing/2014/main" id="{00000000-0008-0000-0E00-000019040D00}"/>
                  </a:ext>
                </a:extLst>
              </xdr:cNvPr>
              <xdr:cNvSpPr/>
            </xdr:nvSpPr>
            <xdr:spPr bwMode="auto">
              <a:xfrm>
                <a:off x="1752600"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18" name="Check Box 242" hidden="1">
                <a:extLst>
                  <a:ext uri="{63B3BB69-23CF-44E3-9099-C40C66FF867C}">
                    <a14:compatExt spid="_x0000_s853018"/>
                  </a:ext>
                  <a:ext uri="{FF2B5EF4-FFF2-40B4-BE49-F238E27FC236}">
                    <a16:creationId xmlns:a16="http://schemas.microsoft.com/office/drawing/2014/main" id="{00000000-0008-0000-0E00-00001A040D00}"/>
                  </a:ext>
                </a:extLst>
              </xdr:cNvPr>
              <xdr:cNvSpPr/>
            </xdr:nvSpPr>
            <xdr:spPr bwMode="auto">
              <a:xfrm>
                <a:off x="1752600"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19" name="Check Box 243" hidden="1">
                <a:extLst>
                  <a:ext uri="{63B3BB69-23CF-44E3-9099-C40C66FF867C}">
                    <a14:compatExt spid="_x0000_s853019"/>
                  </a:ext>
                  <a:ext uri="{FF2B5EF4-FFF2-40B4-BE49-F238E27FC236}">
                    <a16:creationId xmlns:a16="http://schemas.microsoft.com/office/drawing/2014/main" id="{00000000-0008-0000-0E00-00001B040D00}"/>
                  </a:ext>
                </a:extLst>
              </xdr:cNvPr>
              <xdr:cNvSpPr/>
            </xdr:nvSpPr>
            <xdr:spPr bwMode="auto">
              <a:xfrm>
                <a:off x="1752600"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0" name="Check Box 244" hidden="1">
                <a:extLst>
                  <a:ext uri="{63B3BB69-23CF-44E3-9099-C40C66FF867C}">
                    <a14:compatExt spid="_x0000_s853020"/>
                  </a:ext>
                  <a:ext uri="{FF2B5EF4-FFF2-40B4-BE49-F238E27FC236}">
                    <a16:creationId xmlns:a16="http://schemas.microsoft.com/office/drawing/2014/main" id="{00000000-0008-0000-0E00-00001C040D00}"/>
                  </a:ext>
                </a:extLst>
              </xdr:cNvPr>
              <xdr:cNvSpPr/>
            </xdr:nvSpPr>
            <xdr:spPr bwMode="auto">
              <a:xfrm>
                <a:off x="1752600"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1" name="Check Box 245" hidden="1">
                <a:extLst>
                  <a:ext uri="{63B3BB69-23CF-44E3-9099-C40C66FF867C}">
                    <a14:compatExt spid="_x0000_s853021"/>
                  </a:ext>
                  <a:ext uri="{FF2B5EF4-FFF2-40B4-BE49-F238E27FC236}">
                    <a16:creationId xmlns:a16="http://schemas.microsoft.com/office/drawing/2014/main" id="{00000000-0008-0000-0E00-00001D040D00}"/>
                  </a:ext>
                </a:extLst>
              </xdr:cNvPr>
              <xdr:cNvSpPr/>
            </xdr:nvSpPr>
            <xdr:spPr bwMode="auto">
              <a:xfrm>
                <a:off x="2307535"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2" name="Check Box 246" hidden="1">
                <a:extLst>
                  <a:ext uri="{63B3BB69-23CF-44E3-9099-C40C66FF867C}">
                    <a14:compatExt spid="_x0000_s853022"/>
                  </a:ext>
                  <a:ext uri="{FF2B5EF4-FFF2-40B4-BE49-F238E27FC236}">
                    <a16:creationId xmlns:a16="http://schemas.microsoft.com/office/drawing/2014/main" id="{00000000-0008-0000-0E00-00001E040D00}"/>
                  </a:ext>
                </a:extLst>
              </xdr:cNvPr>
              <xdr:cNvSpPr/>
            </xdr:nvSpPr>
            <xdr:spPr bwMode="auto">
              <a:xfrm>
                <a:off x="2307535" y="5317436"/>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3" name="Check Box 247" hidden="1">
                <a:extLst>
                  <a:ext uri="{63B3BB69-23CF-44E3-9099-C40C66FF867C}">
                    <a14:compatExt spid="_x0000_s853023"/>
                  </a:ext>
                  <a:ext uri="{FF2B5EF4-FFF2-40B4-BE49-F238E27FC236}">
                    <a16:creationId xmlns:a16="http://schemas.microsoft.com/office/drawing/2014/main" id="{00000000-0008-0000-0E00-00001F040D00}"/>
                  </a:ext>
                </a:extLst>
              </xdr:cNvPr>
              <xdr:cNvSpPr/>
            </xdr:nvSpPr>
            <xdr:spPr bwMode="auto">
              <a:xfrm>
                <a:off x="2307535"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4" name="Check Box 248" hidden="1">
                <a:extLst>
                  <a:ext uri="{63B3BB69-23CF-44E3-9099-C40C66FF867C}">
                    <a14:compatExt spid="_x0000_s853024"/>
                  </a:ext>
                  <a:ext uri="{FF2B5EF4-FFF2-40B4-BE49-F238E27FC236}">
                    <a16:creationId xmlns:a16="http://schemas.microsoft.com/office/drawing/2014/main" id="{00000000-0008-0000-0E00-000020040D00}"/>
                  </a:ext>
                </a:extLst>
              </xdr:cNvPr>
              <xdr:cNvSpPr/>
            </xdr:nvSpPr>
            <xdr:spPr bwMode="auto">
              <a:xfrm>
                <a:off x="2307535" y="5657049"/>
                <a:ext cx="210379" cy="173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170622</xdr:colOff>
          <xdr:row>8</xdr:row>
          <xdr:rowOff>0</xdr:rowOff>
        </xdr:from>
        <xdr:to>
          <xdr:col>22</xdr:col>
          <xdr:colOff>16566</xdr:colOff>
          <xdr:row>13</xdr:row>
          <xdr:rowOff>0</xdr:rowOff>
        </xdr:to>
        <xdr:grpSp>
          <xdr:nvGrpSpPr>
            <xdr:cNvPr id="46" name="グループ化 45">
              <a:extLst>
                <a:ext uri="{FF2B5EF4-FFF2-40B4-BE49-F238E27FC236}">
                  <a16:creationId xmlns:a16="http://schemas.microsoft.com/office/drawing/2014/main" id="{00000000-0008-0000-0E00-00002E000000}"/>
                </a:ext>
              </a:extLst>
            </xdr:cNvPr>
            <xdr:cNvGrpSpPr/>
          </xdr:nvGrpSpPr>
          <xdr:grpSpPr>
            <a:xfrm>
              <a:off x="3732972" y="1257300"/>
              <a:ext cx="207894" cy="857250"/>
              <a:chOff x="3756991" y="5135230"/>
              <a:chExt cx="210379" cy="869660"/>
            </a:xfrm>
          </xdr:grpSpPr>
          <xdr:sp macro="" textlink="">
            <xdr:nvSpPr>
              <xdr:cNvPr id="853025" name="Check Box 257" hidden="1">
                <a:extLst>
                  <a:ext uri="{63B3BB69-23CF-44E3-9099-C40C66FF867C}">
                    <a14:compatExt spid="_x0000_s853025"/>
                  </a:ext>
                  <a:ext uri="{FF2B5EF4-FFF2-40B4-BE49-F238E27FC236}">
                    <a16:creationId xmlns:a16="http://schemas.microsoft.com/office/drawing/2014/main" id="{00000000-0008-0000-0E00-000021040D00}"/>
                  </a:ext>
                </a:extLst>
              </xdr:cNvPr>
              <xdr:cNvSpPr/>
            </xdr:nvSpPr>
            <xdr:spPr bwMode="auto">
              <a:xfrm>
                <a:off x="3756991" y="5135230"/>
                <a:ext cx="210379" cy="1739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6" name="Check Box 258" hidden="1">
                <a:extLst>
                  <a:ext uri="{63B3BB69-23CF-44E3-9099-C40C66FF867C}">
                    <a14:compatExt spid="_x0000_s853026"/>
                  </a:ext>
                  <a:ext uri="{FF2B5EF4-FFF2-40B4-BE49-F238E27FC236}">
                    <a16:creationId xmlns:a16="http://schemas.microsoft.com/office/drawing/2014/main" id="{00000000-0008-0000-0E00-000022040D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7" name="Check Box 259" hidden="1">
                <a:extLst>
                  <a:ext uri="{63B3BB69-23CF-44E3-9099-C40C66FF867C}">
                    <a14:compatExt spid="_x0000_s853027"/>
                  </a:ext>
                  <a:ext uri="{FF2B5EF4-FFF2-40B4-BE49-F238E27FC236}">
                    <a16:creationId xmlns:a16="http://schemas.microsoft.com/office/drawing/2014/main" id="{00000000-0008-0000-0E00-000023040D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8" name="Check Box 260" hidden="1">
                <a:extLst>
                  <a:ext uri="{63B3BB69-23CF-44E3-9099-C40C66FF867C}">
                    <a14:compatExt spid="_x0000_s853028"/>
                  </a:ext>
                  <a:ext uri="{FF2B5EF4-FFF2-40B4-BE49-F238E27FC236}">
                    <a16:creationId xmlns:a16="http://schemas.microsoft.com/office/drawing/2014/main" id="{00000000-0008-0000-0E00-000024040D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9" name="Check Box 266" hidden="1">
                <a:extLst>
                  <a:ext uri="{63B3BB69-23CF-44E3-9099-C40C66FF867C}">
                    <a14:compatExt spid="_x0000_s853029"/>
                  </a:ext>
                  <a:ext uri="{FF2B5EF4-FFF2-40B4-BE49-F238E27FC236}">
                    <a16:creationId xmlns:a16="http://schemas.microsoft.com/office/drawing/2014/main" id="{00000000-0008-0000-0E00-000025040D00}"/>
                  </a:ext>
                </a:extLst>
              </xdr:cNvPr>
              <xdr:cNvSpPr/>
            </xdr:nvSpPr>
            <xdr:spPr bwMode="auto">
              <a:xfrm>
                <a:off x="3756991" y="5830958"/>
                <a:ext cx="210379" cy="1739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150811</xdr:colOff>
          <xdr:row>8</xdr:row>
          <xdr:rowOff>0</xdr:rowOff>
        </xdr:from>
        <xdr:to>
          <xdr:col>24</xdr:col>
          <xdr:colOff>179317</xdr:colOff>
          <xdr:row>13</xdr:row>
          <xdr:rowOff>0</xdr:rowOff>
        </xdr:to>
        <xdr:grpSp>
          <xdr:nvGrpSpPr>
            <xdr:cNvPr id="52" name="グループ化 51">
              <a:extLst>
                <a:ext uri="{FF2B5EF4-FFF2-40B4-BE49-F238E27FC236}">
                  <a16:creationId xmlns:a16="http://schemas.microsoft.com/office/drawing/2014/main" id="{00000000-0008-0000-0E00-000034000000}"/>
                </a:ext>
              </a:extLst>
            </xdr:cNvPr>
            <xdr:cNvGrpSpPr/>
          </xdr:nvGrpSpPr>
          <xdr:grpSpPr>
            <a:xfrm>
              <a:off x="4256086" y="1257300"/>
              <a:ext cx="209481" cy="857250"/>
              <a:chOff x="3756991" y="5135230"/>
              <a:chExt cx="210379" cy="869660"/>
            </a:xfrm>
          </xdr:grpSpPr>
          <xdr:sp macro="" textlink="">
            <xdr:nvSpPr>
              <xdr:cNvPr id="853030" name="Check Box 257" hidden="1">
                <a:extLst>
                  <a:ext uri="{63B3BB69-23CF-44E3-9099-C40C66FF867C}">
                    <a14:compatExt spid="_x0000_s853030"/>
                  </a:ext>
                  <a:ext uri="{FF2B5EF4-FFF2-40B4-BE49-F238E27FC236}">
                    <a16:creationId xmlns:a16="http://schemas.microsoft.com/office/drawing/2014/main" id="{00000000-0008-0000-0E00-000026040D00}"/>
                  </a:ext>
                </a:extLst>
              </xdr:cNvPr>
              <xdr:cNvSpPr/>
            </xdr:nvSpPr>
            <xdr:spPr bwMode="auto">
              <a:xfrm>
                <a:off x="3756991" y="5135230"/>
                <a:ext cx="210379" cy="1739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1" name="Check Box 258" hidden="1">
                <a:extLst>
                  <a:ext uri="{63B3BB69-23CF-44E3-9099-C40C66FF867C}">
                    <a14:compatExt spid="_x0000_s853031"/>
                  </a:ext>
                  <a:ext uri="{FF2B5EF4-FFF2-40B4-BE49-F238E27FC236}">
                    <a16:creationId xmlns:a16="http://schemas.microsoft.com/office/drawing/2014/main" id="{00000000-0008-0000-0E00-000027040D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2" name="Check Box 259" hidden="1">
                <a:extLst>
                  <a:ext uri="{63B3BB69-23CF-44E3-9099-C40C66FF867C}">
                    <a14:compatExt spid="_x0000_s853032"/>
                  </a:ext>
                  <a:ext uri="{FF2B5EF4-FFF2-40B4-BE49-F238E27FC236}">
                    <a16:creationId xmlns:a16="http://schemas.microsoft.com/office/drawing/2014/main" id="{00000000-0008-0000-0E00-000028040D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3" name="Check Box 260" hidden="1">
                <a:extLst>
                  <a:ext uri="{63B3BB69-23CF-44E3-9099-C40C66FF867C}">
                    <a14:compatExt spid="_x0000_s853033"/>
                  </a:ext>
                  <a:ext uri="{FF2B5EF4-FFF2-40B4-BE49-F238E27FC236}">
                    <a16:creationId xmlns:a16="http://schemas.microsoft.com/office/drawing/2014/main" id="{00000000-0008-0000-0E00-000029040D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4" name="Check Box 266" hidden="1">
                <a:extLst>
                  <a:ext uri="{63B3BB69-23CF-44E3-9099-C40C66FF867C}">
                    <a14:compatExt spid="_x0000_s853034"/>
                  </a:ext>
                  <a:ext uri="{FF2B5EF4-FFF2-40B4-BE49-F238E27FC236}">
                    <a16:creationId xmlns:a16="http://schemas.microsoft.com/office/drawing/2014/main" id="{00000000-0008-0000-0E00-00002A040D00}"/>
                  </a:ext>
                </a:extLst>
              </xdr:cNvPr>
              <xdr:cNvSpPr/>
            </xdr:nvSpPr>
            <xdr:spPr bwMode="auto">
              <a:xfrm>
                <a:off x="3756991" y="5830958"/>
                <a:ext cx="210379" cy="1739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15</xdr:row>
          <xdr:rowOff>0</xdr:rowOff>
        </xdr:from>
        <xdr:to>
          <xdr:col>27</xdr:col>
          <xdr:colOff>152400</xdr:colOff>
          <xdr:row>16</xdr:row>
          <xdr:rowOff>25772</xdr:rowOff>
        </xdr:to>
        <xdr:grpSp>
          <xdr:nvGrpSpPr>
            <xdr:cNvPr id="67" name="グループ化 66">
              <a:extLst>
                <a:ext uri="{FF2B5EF4-FFF2-40B4-BE49-F238E27FC236}">
                  <a16:creationId xmlns:a16="http://schemas.microsoft.com/office/drawing/2014/main" id="{00000000-0008-0000-0E00-000043000000}"/>
                </a:ext>
              </a:extLst>
            </xdr:cNvPr>
            <xdr:cNvGrpSpPr/>
          </xdr:nvGrpSpPr>
          <xdr:grpSpPr>
            <a:xfrm>
              <a:off x="3829050" y="2457450"/>
              <a:ext cx="1152525" cy="197222"/>
              <a:chOff x="3149788" y="2696162"/>
              <a:chExt cx="1162614" cy="202825"/>
            </a:xfrm>
          </xdr:grpSpPr>
          <xdr:sp macro="" textlink="">
            <xdr:nvSpPr>
              <xdr:cNvPr id="853050" name="Check Box 58" hidden="1">
                <a:extLst>
                  <a:ext uri="{63B3BB69-23CF-44E3-9099-C40C66FF867C}">
                    <a14:compatExt spid="_x0000_s853050"/>
                  </a:ext>
                  <a:ext uri="{FF2B5EF4-FFF2-40B4-BE49-F238E27FC236}">
                    <a16:creationId xmlns:a16="http://schemas.microsoft.com/office/drawing/2014/main" id="{00000000-0008-0000-0E00-00003A040D00}"/>
                  </a:ext>
                </a:extLst>
              </xdr:cNvPr>
              <xdr:cNvSpPr/>
            </xdr:nvSpPr>
            <xdr:spPr bwMode="auto">
              <a:xfrm>
                <a:off x="3149788"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51" name="Check Box 59" hidden="1">
                <a:extLst>
                  <a:ext uri="{63B3BB69-23CF-44E3-9099-C40C66FF867C}">
                    <a14:compatExt spid="_x0000_s853051"/>
                  </a:ext>
                  <a:ext uri="{FF2B5EF4-FFF2-40B4-BE49-F238E27FC236}">
                    <a16:creationId xmlns:a16="http://schemas.microsoft.com/office/drawing/2014/main" id="{00000000-0008-0000-0E00-00003B040D00}"/>
                  </a:ext>
                </a:extLst>
              </xdr:cNvPr>
              <xdr:cNvSpPr/>
            </xdr:nvSpPr>
            <xdr:spPr bwMode="auto">
              <a:xfrm>
                <a:off x="375490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171450</xdr:rowOff>
        </xdr:from>
        <xdr:to>
          <xdr:col>5</xdr:col>
          <xdr:colOff>19050</xdr:colOff>
          <xdr:row>22</xdr:row>
          <xdr:rowOff>9525</xdr:rowOff>
        </xdr:to>
        <xdr:sp macro="" textlink="">
          <xdr:nvSpPr>
            <xdr:cNvPr id="853054" name="Check Box 62" hidden="1">
              <a:extLst>
                <a:ext uri="{63B3BB69-23CF-44E3-9099-C40C66FF867C}">
                  <a14:compatExt spid="_x0000_s853054"/>
                </a:ext>
                <a:ext uri="{FF2B5EF4-FFF2-40B4-BE49-F238E27FC236}">
                  <a16:creationId xmlns:a16="http://schemas.microsoft.com/office/drawing/2014/main" id="{00000000-0008-0000-0E00-00003E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21</xdr:row>
          <xdr:rowOff>0</xdr:rowOff>
        </xdr:from>
        <xdr:to>
          <xdr:col>12</xdr:col>
          <xdr:colOff>0</xdr:colOff>
          <xdr:row>22</xdr:row>
          <xdr:rowOff>19050</xdr:rowOff>
        </xdr:to>
        <xdr:sp macro="" textlink="">
          <xdr:nvSpPr>
            <xdr:cNvPr id="853055" name="Check Box 63" hidden="1">
              <a:extLst>
                <a:ext uri="{63B3BB69-23CF-44E3-9099-C40C66FF867C}">
                  <a14:compatExt spid="_x0000_s853055"/>
                </a:ext>
                <a:ext uri="{FF2B5EF4-FFF2-40B4-BE49-F238E27FC236}">
                  <a16:creationId xmlns:a16="http://schemas.microsoft.com/office/drawing/2014/main" id="{00000000-0008-0000-0E00-00003F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21</xdr:row>
          <xdr:rowOff>0</xdr:rowOff>
        </xdr:from>
        <xdr:to>
          <xdr:col>19</xdr:col>
          <xdr:colOff>171450</xdr:colOff>
          <xdr:row>21</xdr:row>
          <xdr:rowOff>161925</xdr:rowOff>
        </xdr:to>
        <xdr:sp macro="" textlink="">
          <xdr:nvSpPr>
            <xdr:cNvPr id="853056" name="Check Box 64" hidden="1">
              <a:extLst>
                <a:ext uri="{63B3BB69-23CF-44E3-9099-C40C66FF867C}">
                  <a14:compatExt spid="_x0000_s853056"/>
                </a:ext>
                <a:ext uri="{FF2B5EF4-FFF2-40B4-BE49-F238E27FC236}">
                  <a16:creationId xmlns:a16="http://schemas.microsoft.com/office/drawing/2014/main" id="{00000000-0008-0000-0E00-000040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171450</xdr:rowOff>
        </xdr:from>
        <xdr:to>
          <xdr:col>4</xdr:col>
          <xdr:colOff>161925</xdr:colOff>
          <xdr:row>23</xdr:row>
          <xdr:rowOff>28575</xdr:rowOff>
        </xdr:to>
        <xdr:sp macro="" textlink="">
          <xdr:nvSpPr>
            <xdr:cNvPr id="853057" name="Check Box 65" hidden="1">
              <a:extLst>
                <a:ext uri="{63B3BB69-23CF-44E3-9099-C40C66FF867C}">
                  <a14:compatExt spid="_x0000_s853057"/>
                </a:ext>
                <a:ext uri="{FF2B5EF4-FFF2-40B4-BE49-F238E27FC236}">
                  <a16:creationId xmlns:a16="http://schemas.microsoft.com/office/drawing/2014/main" id="{00000000-0008-0000-0E00-000041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23</xdr:row>
          <xdr:rowOff>152400</xdr:rowOff>
        </xdr:from>
        <xdr:to>
          <xdr:col>27</xdr:col>
          <xdr:colOff>152400</xdr:colOff>
          <xdr:row>25</xdr:row>
          <xdr:rowOff>6722</xdr:rowOff>
        </xdr:to>
        <xdr:grpSp>
          <xdr:nvGrpSpPr>
            <xdr:cNvPr id="77" name="グループ化 76">
              <a:extLst>
                <a:ext uri="{FF2B5EF4-FFF2-40B4-BE49-F238E27FC236}">
                  <a16:creationId xmlns:a16="http://schemas.microsoft.com/office/drawing/2014/main" id="{00000000-0008-0000-0E00-00004D000000}"/>
                </a:ext>
              </a:extLst>
            </xdr:cNvPr>
            <xdr:cNvGrpSpPr/>
          </xdr:nvGrpSpPr>
          <xdr:grpSpPr>
            <a:xfrm>
              <a:off x="3829050" y="3962400"/>
              <a:ext cx="1152525" cy="197222"/>
              <a:chOff x="3149788" y="2696162"/>
              <a:chExt cx="1162614" cy="202825"/>
            </a:xfrm>
          </xdr:grpSpPr>
          <xdr:sp macro="" textlink="">
            <xdr:nvSpPr>
              <xdr:cNvPr id="853058" name="Check Box 66" hidden="1">
                <a:extLst>
                  <a:ext uri="{63B3BB69-23CF-44E3-9099-C40C66FF867C}">
                    <a14:compatExt spid="_x0000_s853058"/>
                  </a:ext>
                  <a:ext uri="{FF2B5EF4-FFF2-40B4-BE49-F238E27FC236}">
                    <a16:creationId xmlns:a16="http://schemas.microsoft.com/office/drawing/2014/main" id="{00000000-0008-0000-0E00-000042040D00}"/>
                  </a:ext>
                </a:extLst>
              </xdr:cNvPr>
              <xdr:cNvSpPr/>
            </xdr:nvSpPr>
            <xdr:spPr bwMode="auto">
              <a:xfrm>
                <a:off x="3149788"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59" name="Check Box 67" hidden="1">
                <a:extLst>
                  <a:ext uri="{63B3BB69-23CF-44E3-9099-C40C66FF867C}">
                    <a14:compatExt spid="_x0000_s853059"/>
                  </a:ext>
                  <a:ext uri="{FF2B5EF4-FFF2-40B4-BE49-F238E27FC236}">
                    <a16:creationId xmlns:a16="http://schemas.microsoft.com/office/drawing/2014/main" id="{00000000-0008-0000-0E00-000043040D00}"/>
                  </a:ext>
                </a:extLst>
              </xdr:cNvPr>
              <xdr:cNvSpPr/>
            </xdr:nvSpPr>
            <xdr:spPr bwMode="auto">
              <a:xfrm>
                <a:off x="375490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152400</xdr:colOff>
      <xdr:row>4</xdr:row>
      <xdr:rowOff>152400</xdr:rowOff>
    </xdr:from>
    <xdr:to>
      <xdr:col>27</xdr:col>
      <xdr:colOff>38100</xdr:colOff>
      <xdr:row>6</xdr:row>
      <xdr:rowOff>6722</xdr:rowOff>
    </xdr:to>
    <xdr:grpSp>
      <xdr:nvGrpSpPr>
        <xdr:cNvPr id="80" name="グループ化 79">
          <a:extLst>
            <a:ext uri="{FF2B5EF4-FFF2-40B4-BE49-F238E27FC236}">
              <a16:creationId xmlns:a16="http://schemas.microsoft.com/office/drawing/2014/main" id="{00000000-0008-0000-0E00-000050000000}"/>
            </a:ext>
          </a:extLst>
        </xdr:cNvPr>
        <xdr:cNvGrpSpPr/>
      </xdr:nvGrpSpPr>
      <xdr:grpSpPr>
        <a:xfrm>
          <a:off x="3714750" y="723900"/>
          <a:ext cx="1152525" cy="197222"/>
          <a:chOff x="3149607" y="2696162"/>
          <a:chExt cx="1162614" cy="202825"/>
        </a:xfrm>
      </xdr:grpSpPr>
      <xdr:sp macro="" textlink="">
        <xdr:nvSpPr>
          <xdr:cNvPr id="853060" name="Check Box 68" hidden="1">
            <a:extLst>
              <a:ext uri="{63B3BB69-23CF-44E3-9099-C40C66FF867C}">
                <a14:compatExt xmlns:a14="http://schemas.microsoft.com/office/drawing/2010/main" spid="_x0000_s853060"/>
              </a:ext>
              <a:ext uri="{FF2B5EF4-FFF2-40B4-BE49-F238E27FC236}">
                <a16:creationId xmlns:a16="http://schemas.microsoft.com/office/drawing/2014/main" id="{00000000-0008-0000-0E00-000044040D00}"/>
              </a:ext>
            </a:extLst>
          </xdr:cNvPr>
          <xdr:cNvSpPr/>
        </xdr:nvSpPr>
        <xdr:spPr bwMode="auto">
          <a:xfrm>
            <a:off x="3149607" y="2696163"/>
            <a:ext cx="557493" cy="202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1" name="Check Box 69" hidden="1">
            <a:extLst>
              <a:ext uri="{63B3BB69-23CF-44E3-9099-C40C66FF867C}">
                <a14:compatExt xmlns:a14="http://schemas.microsoft.com/office/drawing/2010/main" spid="_x0000_s853061"/>
              </a:ext>
              <a:ext uri="{FF2B5EF4-FFF2-40B4-BE49-F238E27FC236}">
                <a16:creationId xmlns:a16="http://schemas.microsoft.com/office/drawing/2014/main" id="{00000000-0008-0000-0E00-000045040D00}"/>
              </a:ext>
            </a:extLst>
          </xdr:cNvPr>
          <xdr:cNvSpPr/>
        </xdr:nvSpPr>
        <xdr:spPr bwMode="auto">
          <a:xfrm>
            <a:off x="3754728" y="2696162"/>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21</xdr:col>
          <xdr:colOff>85725</xdr:colOff>
          <xdr:row>18</xdr:row>
          <xdr:rowOff>0</xdr:rowOff>
        </xdr:from>
        <xdr:to>
          <xdr:col>27</xdr:col>
          <xdr:colOff>152400</xdr:colOff>
          <xdr:row>19</xdr:row>
          <xdr:rowOff>25772</xdr:rowOff>
        </xdr:to>
        <xdr:grpSp>
          <xdr:nvGrpSpPr>
            <xdr:cNvPr id="86" name="グループ化 85">
              <a:extLst>
                <a:ext uri="{FF2B5EF4-FFF2-40B4-BE49-F238E27FC236}">
                  <a16:creationId xmlns:a16="http://schemas.microsoft.com/office/drawing/2014/main" id="{00000000-0008-0000-0E00-000056000000}"/>
                </a:ext>
              </a:extLst>
            </xdr:cNvPr>
            <xdr:cNvGrpSpPr/>
          </xdr:nvGrpSpPr>
          <xdr:grpSpPr>
            <a:xfrm>
              <a:off x="3829050" y="2952750"/>
              <a:ext cx="1152525" cy="197222"/>
              <a:chOff x="3149788" y="2696162"/>
              <a:chExt cx="1162614" cy="202825"/>
            </a:xfrm>
          </xdr:grpSpPr>
          <xdr:sp macro="" textlink="">
            <xdr:nvSpPr>
              <xdr:cNvPr id="853064" name="Check Box 72" hidden="1">
                <a:extLst>
                  <a:ext uri="{63B3BB69-23CF-44E3-9099-C40C66FF867C}">
                    <a14:compatExt spid="_x0000_s853064"/>
                  </a:ext>
                  <a:ext uri="{FF2B5EF4-FFF2-40B4-BE49-F238E27FC236}">
                    <a16:creationId xmlns:a16="http://schemas.microsoft.com/office/drawing/2014/main" id="{00000000-0008-0000-0E00-000048040D00}"/>
                  </a:ext>
                </a:extLst>
              </xdr:cNvPr>
              <xdr:cNvSpPr/>
            </xdr:nvSpPr>
            <xdr:spPr bwMode="auto">
              <a:xfrm>
                <a:off x="3149788"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5" name="Check Box 73" hidden="1">
                <a:extLst>
                  <a:ext uri="{63B3BB69-23CF-44E3-9099-C40C66FF867C}">
                    <a14:compatExt spid="_x0000_s853065"/>
                  </a:ext>
                  <a:ext uri="{FF2B5EF4-FFF2-40B4-BE49-F238E27FC236}">
                    <a16:creationId xmlns:a16="http://schemas.microsoft.com/office/drawing/2014/main" id="{00000000-0008-0000-0E00-000049040D00}"/>
                  </a:ext>
                </a:extLst>
              </xdr:cNvPr>
              <xdr:cNvSpPr/>
            </xdr:nvSpPr>
            <xdr:spPr bwMode="auto">
              <a:xfrm>
                <a:off x="375490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26</xdr:row>
          <xdr:rowOff>152400</xdr:rowOff>
        </xdr:from>
        <xdr:to>
          <xdr:col>27</xdr:col>
          <xdr:colOff>152400</xdr:colOff>
          <xdr:row>28</xdr:row>
          <xdr:rowOff>6722</xdr:rowOff>
        </xdr:to>
        <xdr:grpSp>
          <xdr:nvGrpSpPr>
            <xdr:cNvPr id="89" name="グループ化 88">
              <a:extLst>
                <a:ext uri="{FF2B5EF4-FFF2-40B4-BE49-F238E27FC236}">
                  <a16:creationId xmlns:a16="http://schemas.microsoft.com/office/drawing/2014/main" id="{00000000-0008-0000-0E00-000059000000}"/>
                </a:ext>
              </a:extLst>
            </xdr:cNvPr>
            <xdr:cNvGrpSpPr/>
          </xdr:nvGrpSpPr>
          <xdr:grpSpPr>
            <a:xfrm>
              <a:off x="3829050" y="4476750"/>
              <a:ext cx="1152525" cy="197222"/>
              <a:chOff x="3149788" y="2696162"/>
              <a:chExt cx="1162614" cy="202825"/>
            </a:xfrm>
          </xdr:grpSpPr>
          <xdr:sp macro="" textlink="">
            <xdr:nvSpPr>
              <xdr:cNvPr id="853066" name="Check Box 74" hidden="1">
                <a:extLst>
                  <a:ext uri="{63B3BB69-23CF-44E3-9099-C40C66FF867C}">
                    <a14:compatExt spid="_x0000_s853066"/>
                  </a:ext>
                  <a:ext uri="{FF2B5EF4-FFF2-40B4-BE49-F238E27FC236}">
                    <a16:creationId xmlns:a16="http://schemas.microsoft.com/office/drawing/2014/main" id="{00000000-0008-0000-0E00-00004A040D00}"/>
                  </a:ext>
                </a:extLst>
              </xdr:cNvPr>
              <xdr:cNvSpPr/>
            </xdr:nvSpPr>
            <xdr:spPr bwMode="auto">
              <a:xfrm>
                <a:off x="3149788"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7" name="Check Box 75" hidden="1">
                <a:extLst>
                  <a:ext uri="{63B3BB69-23CF-44E3-9099-C40C66FF867C}">
                    <a14:compatExt spid="_x0000_s853067"/>
                  </a:ext>
                  <a:ext uri="{FF2B5EF4-FFF2-40B4-BE49-F238E27FC236}">
                    <a16:creationId xmlns:a16="http://schemas.microsoft.com/office/drawing/2014/main" id="{00000000-0008-0000-0E00-00004B040D00}"/>
                  </a:ext>
                </a:extLst>
              </xdr:cNvPr>
              <xdr:cNvSpPr/>
            </xdr:nvSpPr>
            <xdr:spPr bwMode="auto">
              <a:xfrm>
                <a:off x="375490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31</xdr:row>
          <xdr:rowOff>0</xdr:rowOff>
        </xdr:from>
        <xdr:to>
          <xdr:col>27</xdr:col>
          <xdr:colOff>152400</xdr:colOff>
          <xdr:row>32</xdr:row>
          <xdr:rowOff>0</xdr:rowOff>
        </xdr:to>
        <xdr:grpSp>
          <xdr:nvGrpSpPr>
            <xdr:cNvPr id="92" name="グループ化 91">
              <a:extLst>
                <a:ext uri="{FF2B5EF4-FFF2-40B4-BE49-F238E27FC236}">
                  <a16:creationId xmlns:a16="http://schemas.microsoft.com/office/drawing/2014/main" id="{00000000-0008-0000-0E00-00005C000000}"/>
                </a:ext>
              </a:extLst>
            </xdr:cNvPr>
            <xdr:cNvGrpSpPr/>
          </xdr:nvGrpSpPr>
          <xdr:grpSpPr>
            <a:xfrm>
              <a:off x="3829050" y="5181600"/>
              <a:ext cx="1152525" cy="171450"/>
              <a:chOff x="3149788" y="2696310"/>
              <a:chExt cx="1162614" cy="202822"/>
            </a:xfrm>
          </xdr:grpSpPr>
          <xdr:sp macro="" textlink="">
            <xdr:nvSpPr>
              <xdr:cNvPr id="853068" name="Check Box 76" hidden="1">
                <a:extLst>
                  <a:ext uri="{63B3BB69-23CF-44E3-9099-C40C66FF867C}">
                    <a14:compatExt spid="_x0000_s853068"/>
                  </a:ext>
                  <a:ext uri="{FF2B5EF4-FFF2-40B4-BE49-F238E27FC236}">
                    <a16:creationId xmlns:a16="http://schemas.microsoft.com/office/drawing/2014/main" id="{00000000-0008-0000-0E00-00004C040D00}"/>
                  </a:ext>
                </a:extLst>
              </xdr:cNvPr>
              <xdr:cNvSpPr/>
            </xdr:nvSpPr>
            <xdr:spPr bwMode="auto">
              <a:xfrm>
                <a:off x="3149788" y="2696310"/>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9" name="Check Box 77" hidden="1">
                <a:extLst>
                  <a:ext uri="{63B3BB69-23CF-44E3-9099-C40C66FF867C}">
                    <a14:compatExt spid="_x0000_s853069"/>
                  </a:ext>
                  <a:ext uri="{FF2B5EF4-FFF2-40B4-BE49-F238E27FC236}">
                    <a16:creationId xmlns:a16="http://schemas.microsoft.com/office/drawing/2014/main" id="{00000000-0008-0000-0E00-00004D040D00}"/>
                  </a:ext>
                </a:extLst>
              </xdr:cNvPr>
              <xdr:cNvSpPr/>
            </xdr:nvSpPr>
            <xdr:spPr bwMode="auto">
              <a:xfrm>
                <a:off x="3754909" y="2696310"/>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40</xdr:row>
          <xdr:rowOff>133350</xdr:rowOff>
        </xdr:from>
        <xdr:to>
          <xdr:col>5</xdr:col>
          <xdr:colOff>123825</xdr:colOff>
          <xdr:row>42</xdr:row>
          <xdr:rowOff>38100</xdr:rowOff>
        </xdr:to>
        <xdr:sp macro="" textlink="">
          <xdr:nvSpPr>
            <xdr:cNvPr id="853072" name="Check Box 80" hidden="1">
              <a:extLst>
                <a:ext uri="{63B3BB69-23CF-44E3-9099-C40C66FF867C}">
                  <a14:compatExt spid="_x0000_s853072"/>
                </a:ext>
                <a:ext uri="{FF2B5EF4-FFF2-40B4-BE49-F238E27FC236}">
                  <a16:creationId xmlns:a16="http://schemas.microsoft.com/office/drawing/2014/main" id="{00000000-0008-0000-0E00-000050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40</xdr:row>
          <xdr:rowOff>152400</xdr:rowOff>
        </xdr:from>
        <xdr:to>
          <xdr:col>26</xdr:col>
          <xdr:colOff>133350</xdr:colOff>
          <xdr:row>42</xdr:row>
          <xdr:rowOff>19050</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3381375" y="6877050"/>
              <a:ext cx="1400175" cy="209550"/>
              <a:chOff x="3200400" y="7743825"/>
              <a:chExt cx="1400175" cy="209550"/>
            </a:xfrm>
          </xdr:grpSpPr>
          <xdr:sp macro="" textlink="">
            <xdr:nvSpPr>
              <xdr:cNvPr id="853073" name="Check Box 81" descr="いない･" hidden="1">
                <a:extLst>
                  <a:ext uri="{63B3BB69-23CF-44E3-9099-C40C66FF867C}">
                    <a14:compatExt spid="_x0000_s853073"/>
                  </a:ext>
                  <a:ext uri="{FF2B5EF4-FFF2-40B4-BE49-F238E27FC236}">
                    <a16:creationId xmlns:a16="http://schemas.microsoft.com/office/drawing/2014/main" id="{00000000-0008-0000-0E00-000051040D00}"/>
                  </a:ext>
                </a:extLst>
              </xdr:cNvPr>
              <xdr:cNvSpPr/>
            </xdr:nvSpPr>
            <xdr:spPr bwMode="auto">
              <a:xfrm>
                <a:off x="3200400" y="7743825"/>
                <a:ext cx="72378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853074" name="Check Box 82" descr="いない･" hidden="1">
                <a:extLst>
                  <a:ext uri="{63B3BB69-23CF-44E3-9099-C40C66FF867C}">
                    <a14:compatExt spid="_x0000_s853074"/>
                  </a:ext>
                  <a:ext uri="{FF2B5EF4-FFF2-40B4-BE49-F238E27FC236}">
                    <a16:creationId xmlns:a16="http://schemas.microsoft.com/office/drawing/2014/main" id="{00000000-0008-0000-0E00-000052040D00}"/>
                  </a:ext>
                </a:extLst>
              </xdr:cNvPr>
              <xdr:cNvSpPr/>
            </xdr:nvSpPr>
            <xdr:spPr bwMode="auto">
              <a:xfrm>
                <a:off x="3924287" y="7762884"/>
                <a:ext cx="676288" cy="171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42</xdr:row>
          <xdr:rowOff>161925</xdr:rowOff>
        </xdr:from>
        <xdr:to>
          <xdr:col>27</xdr:col>
          <xdr:colOff>152400</xdr:colOff>
          <xdr:row>44</xdr:row>
          <xdr:rowOff>16247</xdr:rowOff>
        </xdr:to>
        <xdr:grpSp>
          <xdr:nvGrpSpPr>
            <xdr:cNvPr id="63" name="グループ化 62">
              <a:extLst>
                <a:ext uri="{FF2B5EF4-FFF2-40B4-BE49-F238E27FC236}">
                  <a16:creationId xmlns:a16="http://schemas.microsoft.com/office/drawing/2014/main" id="{00000000-0008-0000-0E00-00003F000000}"/>
                </a:ext>
              </a:extLst>
            </xdr:cNvPr>
            <xdr:cNvGrpSpPr/>
          </xdr:nvGrpSpPr>
          <xdr:grpSpPr>
            <a:xfrm>
              <a:off x="3829050" y="7229475"/>
              <a:ext cx="1152525" cy="197222"/>
              <a:chOff x="3149788" y="2696162"/>
              <a:chExt cx="1162614" cy="202825"/>
            </a:xfrm>
          </xdr:grpSpPr>
          <xdr:sp macro="" textlink="">
            <xdr:nvSpPr>
              <xdr:cNvPr id="853075" name="Check Box 83" hidden="1">
                <a:extLst>
                  <a:ext uri="{63B3BB69-23CF-44E3-9099-C40C66FF867C}">
                    <a14:compatExt spid="_x0000_s853075"/>
                  </a:ext>
                  <a:ext uri="{FF2B5EF4-FFF2-40B4-BE49-F238E27FC236}">
                    <a16:creationId xmlns:a16="http://schemas.microsoft.com/office/drawing/2014/main" id="{00000000-0008-0000-0E00-000053040D00}"/>
                  </a:ext>
                </a:extLst>
              </xdr:cNvPr>
              <xdr:cNvSpPr/>
            </xdr:nvSpPr>
            <xdr:spPr bwMode="auto">
              <a:xfrm>
                <a:off x="3149788"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76" name="Check Box 84" hidden="1">
                <a:extLst>
                  <a:ext uri="{63B3BB69-23CF-44E3-9099-C40C66FF867C}">
                    <a14:compatExt spid="_x0000_s853076"/>
                  </a:ext>
                  <a:ext uri="{FF2B5EF4-FFF2-40B4-BE49-F238E27FC236}">
                    <a16:creationId xmlns:a16="http://schemas.microsoft.com/office/drawing/2014/main" id="{00000000-0008-0000-0E00-000054040D00}"/>
                  </a:ext>
                </a:extLst>
              </xdr:cNvPr>
              <xdr:cNvSpPr/>
            </xdr:nvSpPr>
            <xdr:spPr bwMode="auto">
              <a:xfrm>
                <a:off x="375490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0</xdr:rowOff>
        </xdr:from>
        <xdr:to>
          <xdr:col>5</xdr:col>
          <xdr:colOff>85725</xdr:colOff>
          <xdr:row>46</xdr:row>
          <xdr:rowOff>0</xdr:rowOff>
        </xdr:to>
        <xdr:sp macro="" textlink="">
          <xdr:nvSpPr>
            <xdr:cNvPr id="853077" name="Check Box 85" hidden="1">
              <a:extLst>
                <a:ext uri="{63B3BB69-23CF-44E3-9099-C40C66FF867C}">
                  <a14:compatExt spid="_x0000_s853077"/>
                </a:ext>
                <a:ext uri="{FF2B5EF4-FFF2-40B4-BE49-F238E27FC236}">
                  <a16:creationId xmlns:a16="http://schemas.microsoft.com/office/drawing/2014/main" id="{00000000-0008-0000-0E00-000055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45</xdr:row>
          <xdr:rowOff>0</xdr:rowOff>
        </xdr:from>
        <xdr:to>
          <xdr:col>19</xdr:col>
          <xdr:colOff>85725</xdr:colOff>
          <xdr:row>46</xdr:row>
          <xdr:rowOff>0</xdr:rowOff>
        </xdr:to>
        <xdr:sp macro="" textlink="">
          <xdr:nvSpPr>
            <xdr:cNvPr id="853078" name="Check Box 86" hidden="1">
              <a:extLst>
                <a:ext uri="{63B3BB69-23CF-44E3-9099-C40C66FF867C}">
                  <a14:compatExt spid="_x0000_s853078"/>
                </a:ext>
                <a:ext uri="{FF2B5EF4-FFF2-40B4-BE49-F238E27FC236}">
                  <a16:creationId xmlns:a16="http://schemas.microsoft.com/office/drawing/2014/main" id="{00000000-0008-0000-0E00-000056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0</xdr:rowOff>
        </xdr:from>
        <xdr:to>
          <xdr:col>5</xdr:col>
          <xdr:colOff>85725</xdr:colOff>
          <xdr:row>47</xdr:row>
          <xdr:rowOff>0</xdr:rowOff>
        </xdr:to>
        <xdr:sp macro="" textlink="">
          <xdr:nvSpPr>
            <xdr:cNvPr id="853079" name="Check Box 87" hidden="1">
              <a:extLst>
                <a:ext uri="{63B3BB69-23CF-44E3-9099-C40C66FF867C}">
                  <a14:compatExt spid="_x0000_s853079"/>
                </a:ext>
                <a:ext uri="{FF2B5EF4-FFF2-40B4-BE49-F238E27FC236}">
                  <a16:creationId xmlns:a16="http://schemas.microsoft.com/office/drawing/2014/main" id="{00000000-0008-0000-0E00-000057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85725</xdr:colOff>
          <xdr:row>47</xdr:row>
          <xdr:rowOff>0</xdr:rowOff>
        </xdr:to>
        <xdr:sp macro="" textlink="">
          <xdr:nvSpPr>
            <xdr:cNvPr id="853080" name="Check Box 88" hidden="1">
              <a:extLst>
                <a:ext uri="{63B3BB69-23CF-44E3-9099-C40C66FF867C}">
                  <a14:compatExt spid="_x0000_s853080"/>
                </a:ext>
                <a:ext uri="{FF2B5EF4-FFF2-40B4-BE49-F238E27FC236}">
                  <a16:creationId xmlns:a16="http://schemas.microsoft.com/office/drawing/2014/main" id="{00000000-0008-0000-0E00-000058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46</xdr:row>
          <xdr:rowOff>0</xdr:rowOff>
        </xdr:from>
        <xdr:to>
          <xdr:col>16</xdr:col>
          <xdr:colOff>85725</xdr:colOff>
          <xdr:row>47</xdr:row>
          <xdr:rowOff>0</xdr:rowOff>
        </xdr:to>
        <xdr:sp macro="" textlink="">
          <xdr:nvSpPr>
            <xdr:cNvPr id="853081" name="Check Box 89" hidden="1">
              <a:extLst>
                <a:ext uri="{63B3BB69-23CF-44E3-9099-C40C66FF867C}">
                  <a14:compatExt spid="_x0000_s853081"/>
                </a:ext>
                <a:ext uri="{FF2B5EF4-FFF2-40B4-BE49-F238E27FC236}">
                  <a16:creationId xmlns:a16="http://schemas.microsoft.com/office/drawing/2014/main" id="{00000000-0008-0000-0E00-000059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46</xdr:row>
          <xdr:rowOff>0</xdr:rowOff>
        </xdr:from>
        <xdr:to>
          <xdr:col>21</xdr:col>
          <xdr:colOff>85725</xdr:colOff>
          <xdr:row>47</xdr:row>
          <xdr:rowOff>0</xdr:rowOff>
        </xdr:to>
        <xdr:sp macro="" textlink="">
          <xdr:nvSpPr>
            <xdr:cNvPr id="853082" name="Check Box 90" hidden="1">
              <a:extLst>
                <a:ext uri="{63B3BB69-23CF-44E3-9099-C40C66FF867C}">
                  <a14:compatExt spid="_x0000_s853082"/>
                </a:ext>
                <a:ext uri="{FF2B5EF4-FFF2-40B4-BE49-F238E27FC236}">
                  <a16:creationId xmlns:a16="http://schemas.microsoft.com/office/drawing/2014/main" id="{00000000-0008-0000-0E00-00005A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47</xdr:row>
          <xdr:rowOff>0</xdr:rowOff>
        </xdr:from>
        <xdr:to>
          <xdr:col>5</xdr:col>
          <xdr:colOff>85725</xdr:colOff>
          <xdr:row>48</xdr:row>
          <xdr:rowOff>0</xdr:rowOff>
        </xdr:to>
        <xdr:sp macro="" textlink="">
          <xdr:nvSpPr>
            <xdr:cNvPr id="853083" name="Check Box 91" hidden="1">
              <a:extLst>
                <a:ext uri="{63B3BB69-23CF-44E3-9099-C40C66FF867C}">
                  <a14:compatExt spid="_x0000_s853083"/>
                </a:ext>
                <a:ext uri="{FF2B5EF4-FFF2-40B4-BE49-F238E27FC236}">
                  <a16:creationId xmlns:a16="http://schemas.microsoft.com/office/drawing/2014/main" id="{00000000-0008-0000-0E00-00005B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51</xdr:row>
          <xdr:rowOff>0</xdr:rowOff>
        </xdr:from>
        <xdr:to>
          <xdr:col>5</xdr:col>
          <xdr:colOff>85725</xdr:colOff>
          <xdr:row>52</xdr:row>
          <xdr:rowOff>0</xdr:rowOff>
        </xdr:to>
        <xdr:sp macro="" textlink="">
          <xdr:nvSpPr>
            <xdr:cNvPr id="853084" name="Check Box 92" hidden="1">
              <a:extLst>
                <a:ext uri="{63B3BB69-23CF-44E3-9099-C40C66FF867C}">
                  <a14:compatExt spid="_x0000_s853084"/>
                </a:ext>
                <a:ext uri="{FF2B5EF4-FFF2-40B4-BE49-F238E27FC236}">
                  <a16:creationId xmlns:a16="http://schemas.microsoft.com/office/drawing/2014/main" id="{00000000-0008-0000-0E00-00005C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52</xdr:row>
          <xdr:rowOff>0</xdr:rowOff>
        </xdr:from>
        <xdr:to>
          <xdr:col>5</xdr:col>
          <xdr:colOff>85725</xdr:colOff>
          <xdr:row>53</xdr:row>
          <xdr:rowOff>0</xdr:rowOff>
        </xdr:to>
        <xdr:sp macro="" textlink="">
          <xdr:nvSpPr>
            <xdr:cNvPr id="853085" name="Check Box 93" hidden="1">
              <a:extLst>
                <a:ext uri="{63B3BB69-23CF-44E3-9099-C40C66FF867C}">
                  <a14:compatExt spid="_x0000_s853085"/>
                </a:ext>
                <a:ext uri="{FF2B5EF4-FFF2-40B4-BE49-F238E27FC236}">
                  <a16:creationId xmlns:a16="http://schemas.microsoft.com/office/drawing/2014/main" id="{00000000-0008-0000-0E00-00005D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55</xdr:row>
          <xdr:rowOff>152400</xdr:rowOff>
        </xdr:from>
        <xdr:to>
          <xdr:col>6</xdr:col>
          <xdr:colOff>38100</xdr:colOff>
          <xdr:row>56</xdr:row>
          <xdr:rowOff>161925</xdr:rowOff>
        </xdr:to>
        <xdr:sp macro="" textlink="">
          <xdr:nvSpPr>
            <xdr:cNvPr id="853087" name="Check Box 95" hidden="1">
              <a:extLst>
                <a:ext uri="{63B3BB69-23CF-44E3-9099-C40C66FF867C}">
                  <a14:compatExt spid="_x0000_s853087"/>
                </a:ext>
                <a:ext uri="{FF2B5EF4-FFF2-40B4-BE49-F238E27FC236}">
                  <a16:creationId xmlns:a16="http://schemas.microsoft.com/office/drawing/2014/main" id="{00000000-0008-0000-0E00-00005F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55</xdr:row>
          <xdr:rowOff>152400</xdr:rowOff>
        </xdr:from>
        <xdr:to>
          <xdr:col>11</xdr:col>
          <xdr:colOff>28575</xdr:colOff>
          <xdr:row>56</xdr:row>
          <xdr:rowOff>161925</xdr:rowOff>
        </xdr:to>
        <xdr:sp macro="" textlink="">
          <xdr:nvSpPr>
            <xdr:cNvPr id="853088" name="Check Box 96" hidden="1">
              <a:extLst>
                <a:ext uri="{63B3BB69-23CF-44E3-9099-C40C66FF867C}">
                  <a14:compatExt spid="_x0000_s853088"/>
                </a:ext>
                <a:ext uri="{FF2B5EF4-FFF2-40B4-BE49-F238E27FC236}">
                  <a16:creationId xmlns:a16="http://schemas.microsoft.com/office/drawing/2014/main" id="{00000000-0008-0000-0E00-000060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85726</xdr:colOff>
          <xdr:row>54</xdr:row>
          <xdr:rowOff>0</xdr:rowOff>
        </xdr:from>
        <xdr:to>
          <xdr:col>27</xdr:col>
          <xdr:colOff>152400</xdr:colOff>
          <xdr:row>55</xdr:row>
          <xdr:rowOff>25772</xdr:rowOff>
        </xdr:to>
        <xdr:grpSp>
          <xdr:nvGrpSpPr>
            <xdr:cNvPr id="81" name="グループ化 80">
              <a:extLst>
                <a:ext uri="{FF2B5EF4-FFF2-40B4-BE49-F238E27FC236}">
                  <a16:creationId xmlns:a16="http://schemas.microsoft.com/office/drawing/2014/main" id="{00000000-0008-0000-0E00-000051000000}"/>
                </a:ext>
              </a:extLst>
            </xdr:cNvPr>
            <xdr:cNvGrpSpPr/>
          </xdr:nvGrpSpPr>
          <xdr:grpSpPr>
            <a:xfrm>
              <a:off x="3829051" y="9124950"/>
              <a:ext cx="1152524" cy="197222"/>
              <a:chOff x="3149789" y="2696162"/>
              <a:chExt cx="1162613" cy="202825"/>
            </a:xfrm>
          </xdr:grpSpPr>
          <xdr:sp macro="" textlink="">
            <xdr:nvSpPr>
              <xdr:cNvPr id="853090" name="Check Box 98" hidden="1">
                <a:extLst>
                  <a:ext uri="{63B3BB69-23CF-44E3-9099-C40C66FF867C}">
                    <a14:compatExt spid="_x0000_s853090"/>
                  </a:ext>
                  <a:ext uri="{FF2B5EF4-FFF2-40B4-BE49-F238E27FC236}">
                    <a16:creationId xmlns:a16="http://schemas.microsoft.com/office/drawing/2014/main" id="{00000000-0008-0000-0E00-000062040D00}"/>
                  </a:ext>
                </a:extLst>
              </xdr:cNvPr>
              <xdr:cNvSpPr/>
            </xdr:nvSpPr>
            <xdr:spPr bwMode="auto">
              <a:xfrm>
                <a:off x="3149789"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91" name="Check Box 99" hidden="1">
                <a:extLst>
                  <a:ext uri="{63B3BB69-23CF-44E3-9099-C40C66FF867C}">
                    <a14:compatExt spid="_x0000_s853091"/>
                  </a:ext>
                  <a:ext uri="{FF2B5EF4-FFF2-40B4-BE49-F238E27FC236}">
                    <a16:creationId xmlns:a16="http://schemas.microsoft.com/office/drawing/2014/main" id="{00000000-0008-0000-0E00-000063040D00}"/>
                  </a:ext>
                </a:extLst>
              </xdr:cNvPr>
              <xdr:cNvSpPr/>
            </xdr:nvSpPr>
            <xdr:spPr bwMode="auto">
              <a:xfrm>
                <a:off x="375490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161925</xdr:rowOff>
        </xdr:from>
        <xdr:to>
          <xdr:col>6</xdr:col>
          <xdr:colOff>38100</xdr:colOff>
          <xdr:row>58</xdr:row>
          <xdr:rowOff>0</xdr:rowOff>
        </xdr:to>
        <xdr:sp macro="" textlink="">
          <xdr:nvSpPr>
            <xdr:cNvPr id="853093" name="Check Box 101" hidden="1">
              <a:extLst>
                <a:ext uri="{63B3BB69-23CF-44E3-9099-C40C66FF867C}">
                  <a14:compatExt spid="_x0000_s853093"/>
                </a:ext>
                <a:ext uri="{FF2B5EF4-FFF2-40B4-BE49-F238E27FC236}">
                  <a16:creationId xmlns:a16="http://schemas.microsoft.com/office/drawing/2014/main" id="{00000000-0008-0000-0E00-000065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xdr:row>
          <xdr:rowOff>152400</xdr:rowOff>
        </xdr:from>
        <xdr:to>
          <xdr:col>27</xdr:col>
          <xdr:colOff>152400</xdr:colOff>
          <xdr:row>6</xdr:row>
          <xdr:rowOff>9525</xdr:rowOff>
        </xdr:to>
        <xdr:grpSp>
          <xdr:nvGrpSpPr>
            <xdr:cNvPr id="853092" name="グループ化 79">
              <a:extLst>
                <a:ext uri="{FF2B5EF4-FFF2-40B4-BE49-F238E27FC236}">
                  <a16:creationId xmlns:a16="http://schemas.microsoft.com/office/drawing/2014/main" id="{00000000-0008-0000-0E00-000064040D00}"/>
                </a:ext>
              </a:extLst>
            </xdr:cNvPr>
            <xdr:cNvGrpSpPr>
              <a:grpSpLocks/>
            </xdr:cNvGrpSpPr>
          </xdr:nvGrpSpPr>
          <xdr:grpSpPr bwMode="auto">
            <a:xfrm>
              <a:off x="3829050" y="723900"/>
              <a:ext cx="1152525" cy="200025"/>
              <a:chOff x="31496" y="26961"/>
              <a:chExt cx="11626" cy="2028"/>
            </a:xfrm>
          </xdr:grpSpPr>
          <xdr:sp macro="" textlink="">
            <xdr:nvSpPr>
              <xdr:cNvPr id="4" name="Check Box 68" hidden="1">
                <a:extLst>
                  <a:ext uri="{63B3BB69-23CF-44E3-9099-C40C66FF867C}">
                    <a14:compatExt spid="_x0000_s853060"/>
                  </a:ext>
                  <a:ext uri="{FF2B5EF4-FFF2-40B4-BE49-F238E27FC236}">
                    <a16:creationId xmlns:a16="http://schemas.microsoft.com/office/drawing/2014/main" id="{00000000-0008-0000-0E00-0000040000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69" hidden="1">
                <a:extLst>
                  <a:ext uri="{63B3BB69-23CF-44E3-9099-C40C66FF867C}">
                    <a14:compatExt spid="_x0000_s853061"/>
                  </a:ext>
                  <a:ext uri="{FF2B5EF4-FFF2-40B4-BE49-F238E27FC236}">
                    <a16:creationId xmlns:a16="http://schemas.microsoft.com/office/drawing/2014/main" id="{00000000-0008-0000-0E00-0000050000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119063</xdr:colOff>
      <xdr:row>59</xdr:row>
      <xdr:rowOff>166687</xdr:rowOff>
    </xdr:from>
    <xdr:to>
      <xdr:col>27</xdr:col>
      <xdr:colOff>63500</xdr:colOff>
      <xdr:row>62</xdr:row>
      <xdr:rowOff>23812</xdr:rowOff>
    </xdr:to>
    <xdr:sp macro="" textlink="">
      <xdr:nvSpPr>
        <xdr:cNvPr id="78" name="大かっこ 77">
          <a:extLst>
            <a:ext uri="{FF2B5EF4-FFF2-40B4-BE49-F238E27FC236}">
              <a16:creationId xmlns:a16="http://schemas.microsoft.com/office/drawing/2014/main" id="{00000000-0008-0000-0E00-00004E000000}"/>
            </a:ext>
          </a:extLst>
        </xdr:cNvPr>
        <xdr:cNvSpPr/>
      </xdr:nvSpPr>
      <xdr:spPr>
        <a:xfrm>
          <a:off x="585788" y="551973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55</xdr:col>
      <xdr:colOff>142875</xdr:colOff>
      <xdr:row>41</xdr:row>
      <xdr:rowOff>57151</xdr:rowOff>
    </xdr:from>
    <xdr:to>
      <xdr:col>65</xdr:col>
      <xdr:colOff>114300</xdr:colOff>
      <xdr:row>43</xdr:row>
      <xdr:rowOff>133351</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12696825" y="6753226"/>
          <a:ext cx="1781175"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twoCellAnchor>
    <xdr:from>
      <xdr:col>53</xdr:col>
      <xdr:colOff>114300</xdr:colOff>
      <xdr:row>0</xdr:row>
      <xdr:rowOff>47625</xdr:rowOff>
    </xdr:from>
    <xdr:to>
      <xdr:col>60</xdr:col>
      <xdr:colOff>28575</xdr:colOff>
      <xdr:row>1</xdr:row>
      <xdr:rowOff>133350</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11801475" y="47625"/>
          <a:ext cx="1685925"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171450</xdr:colOff>
          <xdr:row>20</xdr:row>
          <xdr:rowOff>9512</xdr:rowOff>
        </xdr:from>
        <xdr:to>
          <xdr:col>26</xdr:col>
          <xdr:colOff>28575</xdr:colOff>
          <xdr:row>21</xdr:row>
          <xdr:rowOff>18062</xdr:rowOff>
        </xdr:to>
        <xdr:grpSp>
          <xdr:nvGrpSpPr>
            <xdr:cNvPr id="12" name="グループ化 11">
              <a:extLst>
                <a:ext uri="{FF2B5EF4-FFF2-40B4-BE49-F238E27FC236}">
                  <a16:creationId xmlns:a16="http://schemas.microsoft.com/office/drawing/2014/main" id="{00000000-0008-0000-1000-00000C000000}"/>
                </a:ext>
              </a:extLst>
            </xdr:cNvPr>
            <xdr:cNvGrpSpPr/>
          </xdr:nvGrpSpPr>
          <xdr:grpSpPr>
            <a:xfrm>
              <a:off x="2447925" y="3324212"/>
              <a:ext cx="2209800" cy="180000"/>
              <a:chOff x="2724158" y="6886562"/>
              <a:chExt cx="2028812" cy="180000"/>
            </a:xfrm>
          </xdr:grpSpPr>
          <xdr:sp macro="" textlink="">
            <xdr:nvSpPr>
              <xdr:cNvPr id="668681" name="Check Box 116" hidden="1">
                <a:extLst>
                  <a:ext uri="{63B3BB69-23CF-44E3-9099-C40C66FF867C}">
                    <a14:compatExt spid="_x0000_s668681"/>
                  </a:ext>
                  <a:ext uri="{FF2B5EF4-FFF2-40B4-BE49-F238E27FC236}">
                    <a16:creationId xmlns:a16="http://schemas.microsoft.com/office/drawing/2014/main" id="{00000000-0008-0000-1000-000009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682" name="Check Box 117" hidden="1">
                <a:extLst>
                  <a:ext uri="{63B3BB69-23CF-44E3-9099-C40C66FF867C}">
                    <a14:compatExt spid="_x0000_s668682"/>
                  </a:ext>
                  <a:ext uri="{FF2B5EF4-FFF2-40B4-BE49-F238E27FC236}">
                    <a16:creationId xmlns:a16="http://schemas.microsoft.com/office/drawing/2014/main" id="{00000000-0008-0000-1000-00000A340A00}"/>
                  </a:ext>
                </a:extLst>
              </xdr:cNvPr>
              <xdr:cNvSpPr/>
            </xdr:nvSpPr>
            <xdr:spPr bwMode="auto">
              <a:xfrm>
                <a:off x="3890021"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683" name="Check Box 118" hidden="1">
                <a:extLst>
                  <a:ext uri="{63B3BB69-23CF-44E3-9099-C40C66FF867C}">
                    <a14:compatExt spid="_x0000_s668683"/>
                  </a:ext>
                  <a:ext uri="{FF2B5EF4-FFF2-40B4-BE49-F238E27FC236}">
                    <a16:creationId xmlns:a16="http://schemas.microsoft.com/office/drawing/2014/main" id="{00000000-0008-0000-1000-00000B340A00}"/>
                  </a:ext>
                </a:extLst>
              </xdr:cNvPr>
              <xdr:cNvSpPr/>
            </xdr:nvSpPr>
            <xdr:spPr bwMode="auto">
              <a:xfrm>
                <a:off x="2724158"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31</xdr:row>
          <xdr:rowOff>161925</xdr:rowOff>
        </xdr:from>
        <xdr:to>
          <xdr:col>25</xdr:col>
          <xdr:colOff>161925</xdr:colOff>
          <xdr:row>32</xdr:row>
          <xdr:rowOff>152400</xdr:rowOff>
        </xdr:to>
        <xdr:sp macro="" textlink="">
          <xdr:nvSpPr>
            <xdr:cNvPr id="668684" name="Check Box 153" hidden="1">
              <a:extLst>
                <a:ext uri="{63B3BB69-23CF-44E3-9099-C40C66FF867C}">
                  <a14:compatExt spid="_x0000_s668684"/>
                </a:ext>
                <a:ext uri="{FF2B5EF4-FFF2-40B4-BE49-F238E27FC236}">
                  <a16:creationId xmlns:a16="http://schemas.microsoft.com/office/drawing/2014/main" id="{00000000-0008-0000-1000-00000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161925</xdr:rowOff>
        </xdr:from>
        <xdr:to>
          <xdr:col>6</xdr:col>
          <xdr:colOff>66675</xdr:colOff>
          <xdr:row>33</xdr:row>
          <xdr:rowOff>38100</xdr:rowOff>
        </xdr:to>
        <xdr:sp macro="" textlink="">
          <xdr:nvSpPr>
            <xdr:cNvPr id="668685" name="Check Box 154" hidden="1">
              <a:extLst>
                <a:ext uri="{63B3BB69-23CF-44E3-9099-C40C66FF867C}">
                  <a14:compatExt spid="_x0000_s668685"/>
                </a:ext>
                <a:ext uri="{FF2B5EF4-FFF2-40B4-BE49-F238E27FC236}">
                  <a16:creationId xmlns:a16="http://schemas.microsoft.com/office/drawing/2014/main" id="{00000000-0008-0000-1000-00000D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35</xdr:row>
          <xdr:rowOff>125556</xdr:rowOff>
        </xdr:from>
        <xdr:to>
          <xdr:col>24</xdr:col>
          <xdr:colOff>51289</xdr:colOff>
          <xdr:row>36</xdr:row>
          <xdr:rowOff>148397</xdr:rowOff>
        </xdr:to>
        <xdr:grpSp>
          <xdr:nvGrpSpPr>
            <xdr:cNvPr id="28" name="グループ化 27">
              <a:extLst>
                <a:ext uri="{FF2B5EF4-FFF2-40B4-BE49-F238E27FC236}">
                  <a16:creationId xmlns:a16="http://schemas.microsoft.com/office/drawing/2014/main" id="{00000000-0008-0000-1000-00001C000000}"/>
                </a:ext>
              </a:extLst>
            </xdr:cNvPr>
            <xdr:cNvGrpSpPr/>
          </xdr:nvGrpSpPr>
          <xdr:grpSpPr>
            <a:xfrm>
              <a:off x="3152775" y="6012006"/>
              <a:ext cx="1165714" cy="194291"/>
              <a:chOff x="3149186" y="2694993"/>
              <a:chExt cx="1162605" cy="202827"/>
            </a:xfrm>
          </xdr:grpSpPr>
          <xdr:sp macro="" textlink="">
            <xdr:nvSpPr>
              <xdr:cNvPr id="668692" name="Check Box 20" hidden="1">
                <a:extLst>
                  <a:ext uri="{63B3BB69-23CF-44E3-9099-C40C66FF867C}">
                    <a14:compatExt spid="_x0000_s668692"/>
                  </a:ext>
                  <a:ext uri="{FF2B5EF4-FFF2-40B4-BE49-F238E27FC236}">
                    <a16:creationId xmlns:a16="http://schemas.microsoft.com/office/drawing/2014/main" id="{00000000-0008-0000-1000-000014340A00}"/>
                  </a:ext>
                </a:extLst>
              </xdr:cNvPr>
              <xdr:cNvSpPr/>
            </xdr:nvSpPr>
            <xdr:spPr bwMode="auto">
              <a:xfrm>
                <a:off x="3149186" y="2694993"/>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3" name="Check Box 21" hidden="1">
                <a:extLst>
                  <a:ext uri="{63B3BB69-23CF-44E3-9099-C40C66FF867C}">
                    <a14:compatExt spid="_x0000_s668693"/>
                  </a:ext>
                  <a:ext uri="{FF2B5EF4-FFF2-40B4-BE49-F238E27FC236}">
                    <a16:creationId xmlns:a16="http://schemas.microsoft.com/office/drawing/2014/main" id="{00000000-0008-0000-1000-000015340A00}"/>
                  </a:ext>
                </a:extLst>
              </xdr:cNvPr>
              <xdr:cNvSpPr/>
            </xdr:nvSpPr>
            <xdr:spPr bwMode="auto">
              <a:xfrm>
                <a:off x="3754298"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28</xdr:row>
          <xdr:rowOff>9525</xdr:rowOff>
        </xdr:from>
        <xdr:to>
          <xdr:col>24</xdr:col>
          <xdr:colOff>51289</xdr:colOff>
          <xdr:row>29</xdr:row>
          <xdr:rowOff>32366</xdr:rowOff>
        </xdr:to>
        <xdr:grpSp>
          <xdr:nvGrpSpPr>
            <xdr:cNvPr id="31" name="グループ化 30">
              <a:extLst>
                <a:ext uri="{FF2B5EF4-FFF2-40B4-BE49-F238E27FC236}">
                  <a16:creationId xmlns:a16="http://schemas.microsoft.com/office/drawing/2014/main" id="{00000000-0008-0000-1000-00001F000000}"/>
                </a:ext>
              </a:extLst>
            </xdr:cNvPr>
            <xdr:cNvGrpSpPr/>
          </xdr:nvGrpSpPr>
          <xdr:grpSpPr>
            <a:xfrm>
              <a:off x="3152775" y="4695825"/>
              <a:ext cx="1165714" cy="194291"/>
              <a:chOff x="3149186" y="2694982"/>
              <a:chExt cx="1162605" cy="202827"/>
            </a:xfrm>
          </xdr:grpSpPr>
          <xdr:sp macro="" textlink="">
            <xdr:nvSpPr>
              <xdr:cNvPr id="668694" name="Check Box 22" hidden="1">
                <a:extLst>
                  <a:ext uri="{63B3BB69-23CF-44E3-9099-C40C66FF867C}">
                    <a14:compatExt spid="_x0000_s668694"/>
                  </a:ext>
                  <a:ext uri="{FF2B5EF4-FFF2-40B4-BE49-F238E27FC236}">
                    <a16:creationId xmlns:a16="http://schemas.microsoft.com/office/drawing/2014/main" id="{00000000-0008-0000-1000-000016340A00}"/>
                  </a:ext>
                </a:extLst>
              </xdr:cNvPr>
              <xdr:cNvSpPr/>
            </xdr:nvSpPr>
            <xdr:spPr bwMode="auto">
              <a:xfrm>
                <a:off x="3149186" y="2694982"/>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5" name="Check Box 23" hidden="1">
                <a:extLst>
                  <a:ext uri="{63B3BB69-23CF-44E3-9099-C40C66FF867C}">
                    <a14:compatExt spid="_x0000_s668695"/>
                  </a:ext>
                  <a:ext uri="{FF2B5EF4-FFF2-40B4-BE49-F238E27FC236}">
                    <a16:creationId xmlns:a16="http://schemas.microsoft.com/office/drawing/2014/main" id="{00000000-0008-0000-1000-000017340A00}"/>
                  </a:ext>
                </a:extLst>
              </xdr:cNvPr>
              <xdr:cNvSpPr/>
            </xdr:nvSpPr>
            <xdr:spPr bwMode="auto">
              <a:xfrm>
                <a:off x="3754298"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15</xdr:row>
          <xdr:rowOff>0</xdr:rowOff>
        </xdr:from>
        <xdr:to>
          <xdr:col>24</xdr:col>
          <xdr:colOff>51289</xdr:colOff>
          <xdr:row>16</xdr:row>
          <xdr:rowOff>22841</xdr:rowOff>
        </xdr:to>
        <xdr:grpSp>
          <xdr:nvGrpSpPr>
            <xdr:cNvPr id="37" name="グループ化 36">
              <a:extLst>
                <a:ext uri="{FF2B5EF4-FFF2-40B4-BE49-F238E27FC236}">
                  <a16:creationId xmlns:a16="http://schemas.microsoft.com/office/drawing/2014/main" id="{00000000-0008-0000-1000-000025000000}"/>
                </a:ext>
              </a:extLst>
            </xdr:cNvPr>
            <xdr:cNvGrpSpPr/>
          </xdr:nvGrpSpPr>
          <xdr:grpSpPr>
            <a:xfrm>
              <a:off x="3152775" y="2457450"/>
              <a:ext cx="1165714" cy="194291"/>
              <a:chOff x="3149186" y="2695421"/>
              <a:chExt cx="1162605" cy="202822"/>
            </a:xfrm>
          </xdr:grpSpPr>
          <xdr:sp macro="" textlink="">
            <xdr:nvSpPr>
              <xdr:cNvPr id="668699" name="Check Box 27" hidden="1">
                <a:extLst>
                  <a:ext uri="{63B3BB69-23CF-44E3-9099-C40C66FF867C}">
                    <a14:compatExt spid="_x0000_s668699"/>
                  </a:ext>
                  <a:ext uri="{FF2B5EF4-FFF2-40B4-BE49-F238E27FC236}">
                    <a16:creationId xmlns:a16="http://schemas.microsoft.com/office/drawing/2014/main" id="{00000000-0008-0000-1000-00001B340A00}"/>
                  </a:ext>
                </a:extLst>
              </xdr:cNvPr>
              <xdr:cNvSpPr/>
            </xdr:nvSpPr>
            <xdr:spPr bwMode="auto">
              <a:xfrm>
                <a:off x="3149186" y="269542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0" name="Check Box 28" hidden="1">
                <a:extLst>
                  <a:ext uri="{63B3BB69-23CF-44E3-9099-C40C66FF867C}">
                    <a14:compatExt spid="_x0000_s668700"/>
                  </a:ext>
                  <a:ext uri="{FF2B5EF4-FFF2-40B4-BE49-F238E27FC236}">
                    <a16:creationId xmlns:a16="http://schemas.microsoft.com/office/drawing/2014/main" id="{00000000-0008-0000-1000-00001C340A00}"/>
                  </a:ext>
                </a:extLst>
              </xdr:cNvPr>
              <xdr:cNvSpPr/>
            </xdr:nvSpPr>
            <xdr:spPr bwMode="auto">
              <a:xfrm>
                <a:off x="3754298"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13</xdr:row>
          <xdr:rowOff>0</xdr:rowOff>
        </xdr:from>
        <xdr:to>
          <xdr:col>24</xdr:col>
          <xdr:colOff>51289</xdr:colOff>
          <xdr:row>14</xdr:row>
          <xdr:rowOff>22841</xdr:rowOff>
        </xdr:to>
        <xdr:grpSp>
          <xdr:nvGrpSpPr>
            <xdr:cNvPr id="40" name="グループ化 39">
              <a:extLst>
                <a:ext uri="{FF2B5EF4-FFF2-40B4-BE49-F238E27FC236}">
                  <a16:creationId xmlns:a16="http://schemas.microsoft.com/office/drawing/2014/main" id="{00000000-0008-0000-1000-000028000000}"/>
                </a:ext>
              </a:extLst>
            </xdr:cNvPr>
            <xdr:cNvGrpSpPr/>
          </xdr:nvGrpSpPr>
          <xdr:grpSpPr>
            <a:xfrm>
              <a:off x="3152775" y="2114550"/>
              <a:ext cx="1165714" cy="194291"/>
              <a:chOff x="3149186" y="2695421"/>
              <a:chExt cx="1162605" cy="202822"/>
            </a:xfrm>
          </xdr:grpSpPr>
          <xdr:sp macro="" textlink="">
            <xdr:nvSpPr>
              <xdr:cNvPr id="668701" name="Check Box 29" hidden="1">
                <a:extLst>
                  <a:ext uri="{63B3BB69-23CF-44E3-9099-C40C66FF867C}">
                    <a14:compatExt spid="_x0000_s668701"/>
                  </a:ext>
                  <a:ext uri="{FF2B5EF4-FFF2-40B4-BE49-F238E27FC236}">
                    <a16:creationId xmlns:a16="http://schemas.microsoft.com/office/drawing/2014/main" id="{00000000-0008-0000-1000-00001D340A00}"/>
                  </a:ext>
                </a:extLst>
              </xdr:cNvPr>
              <xdr:cNvSpPr/>
            </xdr:nvSpPr>
            <xdr:spPr bwMode="auto">
              <a:xfrm>
                <a:off x="3149186" y="269542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2" name="Check Box 30" hidden="1">
                <a:extLst>
                  <a:ext uri="{63B3BB69-23CF-44E3-9099-C40C66FF867C}">
                    <a14:compatExt spid="_x0000_s668702"/>
                  </a:ext>
                  <a:ext uri="{FF2B5EF4-FFF2-40B4-BE49-F238E27FC236}">
                    <a16:creationId xmlns:a16="http://schemas.microsoft.com/office/drawing/2014/main" id="{00000000-0008-0000-1000-00001E340A00}"/>
                  </a:ext>
                </a:extLst>
              </xdr:cNvPr>
              <xdr:cNvSpPr/>
            </xdr:nvSpPr>
            <xdr:spPr bwMode="auto">
              <a:xfrm>
                <a:off x="3754298"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xdr:row>
          <xdr:rowOff>142875</xdr:rowOff>
        </xdr:from>
        <xdr:to>
          <xdr:col>24</xdr:col>
          <xdr:colOff>51289</xdr:colOff>
          <xdr:row>4</xdr:row>
          <xdr:rowOff>165716</xdr:rowOff>
        </xdr:to>
        <xdr:grpSp>
          <xdr:nvGrpSpPr>
            <xdr:cNvPr id="70" name="グループ化 69">
              <a:extLst>
                <a:ext uri="{FF2B5EF4-FFF2-40B4-BE49-F238E27FC236}">
                  <a16:creationId xmlns:a16="http://schemas.microsoft.com/office/drawing/2014/main" id="{00000000-0008-0000-1000-000046000000}"/>
                </a:ext>
              </a:extLst>
            </xdr:cNvPr>
            <xdr:cNvGrpSpPr/>
          </xdr:nvGrpSpPr>
          <xdr:grpSpPr>
            <a:xfrm>
              <a:off x="3152775" y="542925"/>
              <a:ext cx="1165714" cy="194291"/>
              <a:chOff x="3149186" y="2694974"/>
              <a:chExt cx="1162605" cy="202827"/>
            </a:xfrm>
          </xdr:grpSpPr>
          <xdr:sp macro="" textlink="">
            <xdr:nvSpPr>
              <xdr:cNvPr id="668727" name="Check Box 55" hidden="1">
                <a:extLst>
                  <a:ext uri="{63B3BB69-23CF-44E3-9099-C40C66FF867C}">
                    <a14:compatExt spid="_x0000_s668727"/>
                  </a:ext>
                  <a:ext uri="{FF2B5EF4-FFF2-40B4-BE49-F238E27FC236}">
                    <a16:creationId xmlns:a16="http://schemas.microsoft.com/office/drawing/2014/main" id="{00000000-0008-0000-1000-000037340A00}"/>
                  </a:ext>
                </a:extLst>
              </xdr:cNvPr>
              <xdr:cNvSpPr/>
            </xdr:nvSpPr>
            <xdr:spPr bwMode="auto">
              <a:xfrm>
                <a:off x="3149186" y="2694974"/>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28" name="Check Box 56" hidden="1">
                <a:extLst>
                  <a:ext uri="{63B3BB69-23CF-44E3-9099-C40C66FF867C}">
                    <a14:compatExt spid="_x0000_s668728"/>
                  </a:ext>
                  <a:ext uri="{FF2B5EF4-FFF2-40B4-BE49-F238E27FC236}">
                    <a16:creationId xmlns:a16="http://schemas.microsoft.com/office/drawing/2014/main" id="{00000000-0008-0000-1000-000038340A00}"/>
                  </a:ext>
                </a:extLst>
              </xdr:cNvPr>
              <xdr:cNvSpPr/>
            </xdr:nvSpPr>
            <xdr:spPr bwMode="auto">
              <a:xfrm>
                <a:off x="3754298"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xdr:row>
          <xdr:rowOff>161925</xdr:rowOff>
        </xdr:from>
        <xdr:to>
          <xdr:col>24</xdr:col>
          <xdr:colOff>51289</xdr:colOff>
          <xdr:row>6</xdr:row>
          <xdr:rowOff>13316</xdr:rowOff>
        </xdr:to>
        <xdr:grpSp>
          <xdr:nvGrpSpPr>
            <xdr:cNvPr id="73" name="グループ化 72">
              <a:extLst>
                <a:ext uri="{FF2B5EF4-FFF2-40B4-BE49-F238E27FC236}">
                  <a16:creationId xmlns:a16="http://schemas.microsoft.com/office/drawing/2014/main" id="{00000000-0008-0000-1000-000049000000}"/>
                </a:ext>
              </a:extLst>
            </xdr:cNvPr>
            <xdr:cNvGrpSpPr/>
          </xdr:nvGrpSpPr>
          <xdr:grpSpPr>
            <a:xfrm>
              <a:off x="3152775" y="733425"/>
              <a:ext cx="1165714" cy="194291"/>
              <a:chOff x="3149186" y="2694997"/>
              <a:chExt cx="1162605" cy="202828"/>
            </a:xfrm>
          </xdr:grpSpPr>
          <xdr:sp macro="" textlink="">
            <xdr:nvSpPr>
              <xdr:cNvPr id="668729" name="Check Box 57" hidden="1">
                <a:extLst>
                  <a:ext uri="{63B3BB69-23CF-44E3-9099-C40C66FF867C}">
                    <a14:compatExt spid="_x0000_s668729"/>
                  </a:ext>
                  <a:ext uri="{FF2B5EF4-FFF2-40B4-BE49-F238E27FC236}">
                    <a16:creationId xmlns:a16="http://schemas.microsoft.com/office/drawing/2014/main" id="{00000000-0008-0000-1000-000039340A00}"/>
                  </a:ext>
                </a:extLst>
              </xdr:cNvPr>
              <xdr:cNvSpPr/>
            </xdr:nvSpPr>
            <xdr:spPr bwMode="auto">
              <a:xfrm>
                <a:off x="3149186" y="2694997"/>
                <a:ext cx="557493" cy="2028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30" name="Check Box 58" hidden="1">
                <a:extLst>
                  <a:ext uri="{63B3BB69-23CF-44E3-9099-C40C66FF867C}">
                    <a14:compatExt spid="_x0000_s668730"/>
                  </a:ext>
                  <a:ext uri="{FF2B5EF4-FFF2-40B4-BE49-F238E27FC236}">
                    <a16:creationId xmlns:a16="http://schemas.microsoft.com/office/drawing/2014/main" id="{00000000-0008-0000-1000-00003A340A00}"/>
                  </a:ext>
                </a:extLst>
              </xdr:cNvPr>
              <xdr:cNvSpPr/>
            </xdr:nvSpPr>
            <xdr:spPr bwMode="auto">
              <a:xfrm>
                <a:off x="3754298"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114299</xdr:colOff>
      <xdr:row>7</xdr:row>
      <xdr:rowOff>161925</xdr:rowOff>
    </xdr:from>
    <xdr:to>
      <xdr:col>26</xdr:col>
      <xdr:colOff>66675</xdr:colOff>
      <xdr:row>10</xdr:row>
      <xdr:rowOff>19050</xdr:rowOff>
    </xdr:to>
    <xdr:sp macro="" textlink="">
      <xdr:nvSpPr>
        <xdr:cNvPr id="76" name="大かっこ 75">
          <a:extLst>
            <a:ext uri="{FF2B5EF4-FFF2-40B4-BE49-F238E27FC236}">
              <a16:creationId xmlns:a16="http://schemas.microsoft.com/office/drawing/2014/main" id="{00000000-0008-0000-1000-00004C000000}"/>
            </a:ext>
          </a:extLst>
        </xdr:cNvPr>
        <xdr:cNvSpPr/>
      </xdr:nvSpPr>
      <xdr:spPr>
        <a:xfrm>
          <a:off x="400049" y="1247775"/>
          <a:ext cx="4114801"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13</xdr:col>
          <xdr:colOff>171450</xdr:colOff>
          <xdr:row>22</xdr:row>
          <xdr:rowOff>0</xdr:rowOff>
        </xdr:from>
        <xdr:to>
          <xdr:col>26</xdr:col>
          <xdr:colOff>28575</xdr:colOff>
          <xdr:row>23</xdr:row>
          <xdr:rowOff>8550</xdr:rowOff>
        </xdr:to>
        <xdr:grpSp>
          <xdr:nvGrpSpPr>
            <xdr:cNvPr id="84" name="グループ化 83">
              <a:extLst>
                <a:ext uri="{FF2B5EF4-FFF2-40B4-BE49-F238E27FC236}">
                  <a16:creationId xmlns:a16="http://schemas.microsoft.com/office/drawing/2014/main" id="{00000000-0008-0000-1000-000054000000}"/>
                </a:ext>
              </a:extLst>
            </xdr:cNvPr>
            <xdr:cNvGrpSpPr/>
          </xdr:nvGrpSpPr>
          <xdr:grpSpPr>
            <a:xfrm>
              <a:off x="2447925" y="3657600"/>
              <a:ext cx="2209800" cy="180000"/>
              <a:chOff x="2724158" y="6886562"/>
              <a:chExt cx="2028812" cy="180000"/>
            </a:xfrm>
          </xdr:grpSpPr>
          <xdr:sp macro="" textlink="">
            <xdr:nvSpPr>
              <xdr:cNvPr id="668737" name="Check Box 116" hidden="1">
                <a:extLst>
                  <a:ext uri="{63B3BB69-23CF-44E3-9099-C40C66FF867C}">
                    <a14:compatExt spid="_x0000_s668737"/>
                  </a:ext>
                  <a:ext uri="{FF2B5EF4-FFF2-40B4-BE49-F238E27FC236}">
                    <a16:creationId xmlns:a16="http://schemas.microsoft.com/office/drawing/2014/main" id="{00000000-0008-0000-1000-000041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38" name="Check Box 117" hidden="1">
                <a:extLst>
                  <a:ext uri="{63B3BB69-23CF-44E3-9099-C40C66FF867C}">
                    <a14:compatExt spid="_x0000_s668738"/>
                  </a:ext>
                  <a:ext uri="{FF2B5EF4-FFF2-40B4-BE49-F238E27FC236}">
                    <a16:creationId xmlns:a16="http://schemas.microsoft.com/office/drawing/2014/main" id="{00000000-0008-0000-1000-000042340A00}"/>
                  </a:ext>
                </a:extLst>
              </xdr:cNvPr>
              <xdr:cNvSpPr/>
            </xdr:nvSpPr>
            <xdr:spPr bwMode="auto">
              <a:xfrm>
                <a:off x="3890021"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39" name="Check Box 118" hidden="1">
                <a:extLst>
                  <a:ext uri="{63B3BB69-23CF-44E3-9099-C40C66FF867C}">
                    <a14:compatExt spid="_x0000_s668739"/>
                  </a:ext>
                  <a:ext uri="{FF2B5EF4-FFF2-40B4-BE49-F238E27FC236}">
                    <a16:creationId xmlns:a16="http://schemas.microsoft.com/office/drawing/2014/main" id="{00000000-0008-0000-1000-000043340A00}"/>
                  </a:ext>
                </a:extLst>
              </xdr:cNvPr>
              <xdr:cNvSpPr/>
            </xdr:nvSpPr>
            <xdr:spPr bwMode="auto">
              <a:xfrm>
                <a:off x="2724158"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24</xdr:row>
          <xdr:rowOff>0</xdr:rowOff>
        </xdr:from>
        <xdr:to>
          <xdr:col>26</xdr:col>
          <xdr:colOff>28575</xdr:colOff>
          <xdr:row>25</xdr:row>
          <xdr:rowOff>8550</xdr:rowOff>
        </xdr:to>
        <xdr:grpSp>
          <xdr:nvGrpSpPr>
            <xdr:cNvPr id="88" name="グループ化 87">
              <a:extLst>
                <a:ext uri="{FF2B5EF4-FFF2-40B4-BE49-F238E27FC236}">
                  <a16:creationId xmlns:a16="http://schemas.microsoft.com/office/drawing/2014/main" id="{00000000-0008-0000-1000-000058000000}"/>
                </a:ext>
              </a:extLst>
            </xdr:cNvPr>
            <xdr:cNvGrpSpPr/>
          </xdr:nvGrpSpPr>
          <xdr:grpSpPr>
            <a:xfrm>
              <a:off x="2447925" y="4000500"/>
              <a:ext cx="2209800" cy="180000"/>
              <a:chOff x="2724158" y="6886562"/>
              <a:chExt cx="2028812" cy="180000"/>
            </a:xfrm>
          </xdr:grpSpPr>
          <xdr:sp macro="" textlink="">
            <xdr:nvSpPr>
              <xdr:cNvPr id="668740" name="Check Box 116" hidden="1">
                <a:extLst>
                  <a:ext uri="{63B3BB69-23CF-44E3-9099-C40C66FF867C}">
                    <a14:compatExt spid="_x0000_s668740"/>
                  </a:ext>
                  <a:ext uri="{FF2B5EF4-FFF2-40B4-BE49-F238E27FC236}">
                    <a16:creationId xmlns:a16="http://schemas.microsoft.com/office/drawing/2014/main" id="{00000000-0008-0000-1000-000044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41" name="Check Box 117" hidden="1">
                <a:extLst>
                  <a:ext uri="{63B3BB69-23CF-44E3-9099-C40C66FF867C}">
                    <a14:compatExt spid="_x0000_s668741"/>
                  </a:ext>
                  <a:ext uri="{FF2B5EF4-FFF2-40B4-BE49-F238E27FC236}">
                    <a16:creationId xmlns:a16="http://schemas.microsoft.com/office/drawing/2014/main" id="{00000000-0008-0000-1000-000045340A00}"/>
                  </a:ext>
                </a:extLst>
              </xdr:cNvPr>
              <xdr:cNvSpPr/>
            </xdr:nvSpPr>
            <xdr:spPr bwMode="auto">
              <a:xfrm>
                <a:off x="3890021"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42" name="Check Box 118" hidden="1">
                <a:extLst>
                  <a:ext uri="{63B3BB69-23CF-44E3-9099-C40C66FF867C}">
                    <a14:compatExt spid="_x0000_s668742"/>
                  </a:ext>
                  <a:ext uri="{FF2B5EF4-FFF2-40B4-BE49-F238E27FC236}">
                    <a16:creationId xmlns:a16="http://schemas.microsoft.com/office/drawing/2014/main" id="{00000000-0008-0000-1000-000046340A00}"/>
                  </a:ext>
                </a:extLst>
              </xdr:cNvPr>
              <xdr:cNvSpPr/>
            </xdr:nvSpPr>
            <xdr:spPr bwMode="auto">
              <a:xfrm>
                <a:off x="2724158"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5</xdr:col>
          <xdr:colOff>161925</xdr:colOff>
          <xdr:row>40</xdr:row>
          <xdr:rowOff>9525</xdr:rowOff>
        </xdr:to>
        <xdr:sp macro="" textlink="">
          <xdr:nvSpPr>
            <xdr:cNvPr id="668745" name="Check Box 53" descr="両方なし" hidden="1">
              <a:extLst>
                <a:ext uri="{63B3BB69-23CF-44E3-9099-C40C66FF867C}">
                  <a14:compatExt spid="_x0000_s668745"/>
                </a:ext>
                <a:ext uri="{FF2B5EF4-FFF2-40B4-BE49-F238E27FC236}">
                  <a16:creationId xmlns:a16="http://schemas.microsoft.com/office/drawing/2014/main" id="{00000000-0008-0000-1000-000049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8</xdr:col>
          <xdr:colOff>85725</xdr:colOff>
          <xdr:row>40</xdr:row>
          <xdr:rowOff>9525</xdr:rowOff>
        </xdr:to>
        <xdr:sp macro="" textlink="">
          <xdr:nvSpPr>
            <xdr:cNvPr id="668746" name="Check Box 173" hidden="1">
              <a:extLst>
                <a:ext uri="{63B3BB69-23CF-44E3-9099-C40C66FF867C}">
                  <a14:compatExt spid="_x0000_s668746"/>
                </a:ext>
                <a:ext uri="{FF2B5EF4-FFF2-40B4-BE49-F238E27FC236}">
                  <a16:creationId xmlns:a16="http://schemas.microsoft.com/office/drawing/2014/main" id="{00000000-0008-0000-1000-00004A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39</xdr:row>
          <xdr:rowOff>9525</xdr:rowOff>
        </xdr:from>
        <xdr:to>
          <xdr:col>15</xdr:col>
          <xdr:colOff>76200</xdr:colOff>
          <xdr:row>40</xdr:row>
          <xdr:rowOff>9525</xdr:rowOff>
        </xdr:to>
        <xdr:sp macro="" textlink="">
          <xdr:nvSpPr>
            <xdr:cNvPr id="668747" name="Check Box 173" hidden="1">
              <a:extLst>
                <a:ext uri="{63B3BB69-23CF-44E3-9099-C40C66FF867C}">
                  <a14:compatExt spid="_x0000_s668747"/>
                </a:ext>
                <a:ext uri="{FF2B5EF4-FFF2-40B4-BE49-F238E27FC236}">
                  <a16:creationId xmlns:a16="http://schemas.microsoft.com/office/drawing/2014/main" id="{00000000-0008-0000-1000-00004B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38</xdr:row>
          <xdr:rowOff>161925</xdr:rowOff>
        </xdr:from>
        <xdr:to>
          <xdr:col>24</xdr:col>
          <xdr:colOff>114300</xdr:colOff>
          <xdr:row>40</xdr:row>
          <xdr:rowOff>28575</xdr:rowOff>
        </xdr:to>
        <xdr:sp macro="" textlink="">
          <xdr:nvSpPr>
            <xdr:cNvPr id="668748" name="Check Box 50" descr="両方なし" hidden="1">
              <a:extLst>
                <a:ext uri="{63B3BB69-23CF-44E3-9099-C40C66FF867C}">
                  <a14:compatExt spid="_x0000_s668748"/>
                </a:ext>
                <a:ext uri="{FF2B5EF4-FFF2-40B4-BE49-F238E27FC236}">
                  <a16:creationId xmlns:a16="http://schemas.microsoft.com/office/drawing/2014/main" id="{00000000-0008-0000-1000-00004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41</xdr:row>
          <xdr:rowOff>0</xdr:rowOff>
        </xdr:from>
        <xdr:to>
          <xdr:col>24</xdr:col>
          <xdr:colOff>51289</xdr:colOff>
          <xdr:row>42</xdr:row>
          <xdr:rowOff>22841</xdr:rowOff>
        </xdr:to>
        <xdr:grpSp>
          <xdr:nvGrpSpPr>
            <xdr:cNvPr id="53" name="グループ化 52">
              <a:extLst>
                <a:ext uri="{FF2B5EF4-FFF2-40B4-BE49-F238E27FC236}">
                  <a16:creationId xmlns:a16="http://schemas.microsoft.com/office/drawing/2014/main" id="{00000000-0008-0000-1000-000035000000}"/>
                </a:ext>
              </a:extLst>
            </xdr:cNvPr>
            <xdr:cNvGrpSpPr/>
          </xdr:nvGrpSpPr>
          <xdr:grpSpPr>
            <a:xfrm>
              <a:off x="3152775" y="6915150"/>
              <a:ext cx="1165714" cy="194291"/>
              <a:chOff x="3149186" y="2694992"/>
              <a:chExt cx="1162605" cy="202827"/>
            </a:xfrm>
          </xdr:grpSpPr>
          <xdr:sp macro="" textlink="">
            <xdr:nvSpPr>
              <xdr:cNvPr id="668749" name="Check Box 77" hidden="1">
                <a:extLst>
                  <a:ext uri="{63B3BB69-23CF-44E3-9099-C40C66FF867C}">
                    <a14:compatExt spid="_x0000_s668749"/>
                  </a:ext>
                  <a:ext uri="{FF2B5EF4-FFF2-40B4-BE49-F238E27FC236}">
                    <a16:creationId xmlns:a16="http://schemas.microsoft.com/office/drawing/2014/main" id="{00000000-0008-0000-1000-00004D340A00}"/>
                  </a:ext>
                </a:extLst>
              </xdr:cNvPr>
              <xdr:cNvSpPr/>
            </xdr:nvSpPr>
            <xdr:spPr bwMode="auto">
              <a:xfrm>
                <a:off x="3149186" y="2694992"/>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0" name="Check Box 78" hidden="1">
                <a:extLst>
                  <a:ext uri="{63B3BB69-23CF-44E3-9099-C40C66FF867C}">
                    <a14:compatExt spid="_x0000_s668750"/>
                  </a:ext>
                  <a:ext uri="{FF2B5EF4-FFF2-40B4-BE49-F238E27FC236}">
                    <a16:creationId xmlns:a16="http://schemas.microsoft.com/office/drawing/2014/main" id="{00000000-0008-0000-1000-00004E340A00}"/>
                  </a:ext>
                </a:extLst>
              </xdr:cNvPr>
              <xdr:cNvSpPr/>
            </xdr:nvSpPr>
            <xdr:spPr bwMode="auto">
              <a:xfrm>
                <a:off x="3754298"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43</xdr:row>
          <xdr:rowOff>5196</xdr:rowOff>
        </xdr:from>
        <xdr:to>
          <xdr:col>24</xdr:col>
          <xdr:colOff>51289</xdr:colOff>
          <xdr:row>44</xdr:row>
          <xdr:rowOff>28037</xdr:rowOff>
        </xdr:to>
        <xdr:grpSp>
          <xdr:nvGrpSpPr>
            <xdr:cNvPr id="56" name="グループ化 55">
              <a:extLst>
                <a:ext uri="{FF2B5EF4-FFF2-40B4-BE49-F238E27FC236}">
                  <a16:creationId xmlns:a16="http://schemas.microsoft.com/office/drawing/2014/main" id="{00000000-0008-0000-1000-000038000000}"/>
                </a:ext>
              </a:extLst>
            </xdr:cNvPr>
            <xdr:cNvGrpSpPr/>
          </xdr:nvGrpSpPr>
          <xdr:grpSpPr>
            <a:xfrm>
              <a:off x="3152775" y="7263246"/>
              <a:ext cx="1165714" cy="194291"/>
              <a:chOff x="3149186" y="2694992"/>
              <a:chExt cx="1162605" cy="202827"/>
            </a:xfrm>
          </xdr:grpSpPr>
          <xdr:sp macro="" textlink="">
            <xdr:nvSpPr>
              <xdr:cNvPr id="668751" name="Check Box 79" hidden="1">
                <a:extLst>
                  <a:ext uri="{63B3BB69-23CF-44E3-9099-C40C66FF867C}">
                    <a14:compatExt spid="_x0000_s668751"/>
                  </a:ext>
                  <a:ext uri="{FF2B5EF4-FFF2-40B4-BE49-F238E27FC236}">
                    <a16:creationId xmlns:a16="http://schemas.microsoft.com/office/drawing/2014/main" id="{00000000-0008-0000-1000-00004F340A00}"/>
                  </a:ext>
                </a:extLst>
              </xdr:cNvPr>
              <xdr:cNvSpPr/>
            </xdr:nvSpPr>
            <xdr:spPr bwMode="auto">
              <a:xfrm>
                <a:off x="3149186" y="2694992"/>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2" name="Check Box 80" hidden="1">
                <a:extLst>
                  <a:ext uri="{63B3BB69-23CF-44E3-9099-C40C66FF867C}">
                    <a14:compatExt spid="_x0000_s668752"/>
                  </a:ext>
                  <a:ext uri="{FF2B5EF4-FFF2-40B4-BE49-F238E27FC236}">
                    <a16:creationId xmlns:a16="http://schemas.microsoft.com/office/drawing/2014/main" id="{00000000-0008-0000-1000-000050340A00}"/>
                  </a:ext>
                </a:extLst>
              </xdr:cNvPr>
              <xdr:cNvSpPr/>
            </xdr:nvSpPr>
            <xdr:spPr bwMode="auto">
              <a:xfrm>
                <a:off x="3754298"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45</xdr:row>
          <xdr:rowOff>161925</xdr:rowOff>
        </xdr:from>
        <xdr:to>
          <xdr:col>24</xdr:col>
          <xdr:colOff>51289</xdr:colOff>
          <xdr:row>47</xdr:row>
          <xdr:rowOff>13316</xdr:rowOff>
        </xdr:to>
        <xdr:grpSp>
          <xdr:nvGrpSpPr>
            <xdr:cNvPr id="59" name="グループ化 58">
              <a:extLst>
                <a:ext uri="{FF2B5EF4-FFF2-40B4-BE49-F238E27FC236}">
                  <a16:creationId xmlns:a16="http://schemas.microsoft.com/office/drawing/2014/main" id="{00000000-0008-0000-1000-00003B000000}"/>
                </a:ext>
              </a:extLst>
            </xdr:cNvPr>
            <xdr:cNvGrpSpPr/>
          </xdr:nvGrpSpPr>
          <xdr:grpSpPr>
            <a:xfrm>
              <a:off x="3152775" y="7762875"/>
              <a:ext cx="1165714" cy="194291"/>
              <a:chOff x="3149186" y="2695311"/>
              <a:chExt cx="1162605" cy="202826"/>
            </a:xfrm>
          </xdr:grpSpPr>
          <xdr:sp macro="" textlink="">
            <xdr:nvSpPr>
              <xdr:cNvPr id="668753" name="Check Box 81" hidden="1">
                <a:extLst>
                  <a:ext uri="{63B3BB69-23CF-44E3-9099-C40C66FF867C}">
                    <a14:compatExt spid="_x0000_s668753"/>
                  </a:ext>
                  <a:ext uri="{FF2B5EF4-FFF2-40B4-BE49-F238E27FC236}">
                    <a16:creationId xmlns:a16="http://schemas.microsoft.com/office/drawing/2014/main" id="{00000000-0008-0000-1000-000051340A00}"/>
                  </a:ext>
                </a:extLst>
              </xdr:cNvPr>
              <xdr:cNvSpPr/>
            </xdr:nvSpPr>
            <xdr:spPr bwMode="auto">
              <a:xfrm>
                <a:off x="3149186" y="2695311"/>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4" name="Check Box 82" hidden="1">
                <a:extLst>
                  <a:ext uri="{63B3BB69-23CF-44E3-9099-C40C66FF867C}">
                    <a14:compatExt spid="_x0000_s668754"/>
                  </a:ext>
                  <a:ext uri="{FF2B5EF4-FFF2-40B4-BE49-F238E27FC236}">
                    <a16:creationId xmlns:a16="http://schemas.microsoft.com/office/drawing/2014/main" id="{00000000-0008-0000-1000-000052340A00}"/>
                  </a:ext>
                </a:extLst>
              </xdr:cNvPr>
              <xdr:cNvSpPr/>
            </xdr:nvSpPr>
            <xdr:spPr bwMode="auto">
              <a:xfrm>
                <a:off x="3754298"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60</xdr:row>
          <xdr:rowOff>0</xdr:rowOff>
        </xdr:from>
        <xdr:to>
          <xdr:col>24</xdr:col>
          <xdr:colOff>51289</xdr:colOff>
          <xdr:row>61</xdr:row>
          <xdr:rowOff>22841</xdr:rowOff>
        </xdr:to>
        <xdr:grpSp>
          <xdr:nvGrpSpPr>
            <xdr:cNvPr id="65" name="グループ化 64">
              <a:extLst>
                <a:ext uri="{FF2B5EF4-FFF2-40B4-BE49-F238E27FC236}">
                  <a16:creationId xmlns:a16="http://schemas.microsoft.com/office/drawing/2014/main" id="{00000000-0008-0000-1000-000041000000}"/>
                </a:ext>
              </a:extLst>
            </xdr:cNvPr>
            <xdr:cNvGrpSpPr/>
          </xdr:nvGrpSpPr>
          <xdr:grpSpPr>
            <a:xfrm>
              <a:off x="3152775" y="10172700"/>
              <a:ext cx="1165714" cy="194291"/>
              <a:chOff x="3149186" y="2694992"/>
              <a:chExt cx="1162605" cy="202827"/>
            </a:xfrm>
          </xdr:grpSpPr>
          <xdr:sp macro="" textlink="">
            <xdr:nvSpPr>
              <xdr:cNvPr id="668757" name="Check Box 85" hidden="1">
                <a:extLst>
                  <a:ext uri="{63B3BB69-23CF-44E3-9099-C40C66FF867C}">
                    <a14:compatExt spid="_x0000_s668757"/>
                  </a:ext>
                  <a:ext uri="{FF2B5EF4-FFF2-40B4-BE49-F238E27FC236}">
                    <a16:creationId xmlns:a16="http://schemas.microsoft.com/office/drawing/2014/main" id="{00000000-0008-0000-1000-000055340A00}"/>
                  </a:ext>
                </a:extLst>
              </xdr:cNvPr>
              <xdr:cNvSpPr/>
            </xdr:nvSpPr>
            <xdr:spPr bwMode="auto">
              <a:xfrm>
                <a:off x="3149186" y="2694992"/>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8" name="Check Box 86" hidden="1">
                <a:extLst>
                  <a:ext uri="{63B3BB69-23CF-44E3-9099-C40C66FF867C}">
                    <a14:compatExt spid="_x0000_s668758"/>
                  </a:ext>
                  <a:ext uri="{FF2B5EF4-FFF2-40B4-BE49-F238E27FC236}">
                    <a16:creationId xmlns:a16="http://schemas.microsoft.com/office/drawing/2014/main" id="{00000000-0008-0000-1000-000056340A00}"/>
                  </a:ext>
                </a:extLst>
              </xdr:cNvPr>
              <xdr:cNvSpPr/>
            </xdr:nvSpPr>
            <xdr:spPr bwMode="auto">
              <a:xfrm>
                <a:off x="3754298"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57</xdr:row>
          <xdr:rowOff>0</xdr:rowOff>
        </xdr:from>
        <xdr:to>
          <xdr:col>24</xdr:col>
          <xdr:colOff>51289</xdr:colOff>
          <xdr:row>58</xdr:row>
          <xdr:rowOff>22841</xdr:rowOff>
        </xdr:to>
        <xdr:grpSp>
          <xdr:nvGrpSpPr>
            <xdr:cNvPr id="68" name="グループ化 67">
              <a:extLst>
                <a:ext uri="{FF2B5EF4-FFF2-40B4-BE49-F238E27FC236}">
                  <a16:creationId xmlns:a16="http://schemas.microsoft.com/office/drawing/2014/main" id="{00000000-0008-0000-1000-000044000000}"/>
                </a:ext>
              </a:extLst>
            </xdr:cNvPr>
            <xdr:cNvGrpSpPr/>
          </xdr:nvGrpSpPr>
          <xdr:grpSpPr>
            <a:xfrm>
              <a:off x="3152775" y="9658350"/>
              <a:ext cx="1165714" cy="194291"/>
              <a:chOff x="3149186" y="2694992"/>
              <a:chExt cx="1162605" cy="202827"/>
            </a:xfrm>
          </xdr:grpSpPr>
          <xdr:sp macro="" textlink="">
            <xdr:nvSpPr>
              <xdr:cNvPr id="668759" name="Check Box 87" hidden="1">
                <a:extLst>
                  <a:ext uri="{63B3BB69-23CF-44E3-9099-C40C66FF867C}">
                    <a14:compatExt spid="_x0000_s668759"/>
                  </a:ext>
                  <a:ext uri="{FF2B5EF4-FFF2-40B4-BE49-F238E27FC236}">
                    <a16:creationId xmlns:a16="http://schemas.microsoft.com/office/drawing/2014/main" id="{00000000-0008-0000-1000-000057340A00}"/>
                  </a:ext>
                </a:extLst>
              </xdr:cNvPr>
              <xdr:cNvSpPr/>
            </xdr:nvSpPr>
            <xdr:spPr bwMode="auto">
              <a:xfrm>
                <a:off x="3149186" y="2694992"/>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60" name="Check Box 88" hidden="1">
                <a:extLst>
                  <a:ext uri="{63B3BB69-23CF-44E3-9099-C40C66FF867C}">
                    <a14:compatExt spid="_x0000_s668760"/>
                  </a:ext>
                  <a:ext uri="{FF2B5EF4-FFF2-40B4-BE49-F238E27FC236}">
                    <a16:creationId xmlns:a16="http://schemas.microsoft.com/office/drawing/2014/main" id="{00000000-0008-0000-1000-000058340A00}"/>
                  </a:ext>
                </a:extLst>
              </xdr:cNvPr>
              <xdr:cNvSpPr/>
            </xdr:nvSpPr>
            <xdr:spPr bwMode="auto">
              <a:xfrm>
                <a:off x="3754298"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3</xdr:col>
      <xdr:colOff>66674</xdr:colOff>
      <xdr:row>39</xdr:row>
      <xdr:rowOff>9525</xdr:rowOff>
    </xdr:from>
    <xdr:to>
      <xdr:col>26</xdr:col>
      <xdr:colOff>57150</xdr:colOff>
      <xdr:row>42</xdr:row>
      <xdr:rowOff>0</xdr:rowOff>
    </xdr:to>
    <xdr:sp macro="" textlink="">
      <xdr:nvSpPr>
        <xdr:cNvPr id="2" name="AutoShape 3">
          <a:extLst>
            <a:ext uri="{FF2B5EF4-FFF2-40B4-BE49-F238E27FC236}">
              <a16:creationId xmlns:a16="http://schemas.microsoft.com/office/drawing/2014/main" id="{00000000-0008-0000-1100-000002000000}"/>
            </a:ext>
          </a:extLst>
        </xdr:cNvPr>
        <xdr:cNvSpPr>
          <a:spLocks noChangeArrowheads="1"/>
        </xdr:cNvSpPr>
      </xdr:nvSpPr>
      <xdr:spPr bwMode="auto">
        <a:xfrm>
          <a:off x="533399" y="7696200"/>
          <a:ext cx="4152901" cy="504825"/>
        </a:xfrm>
        <a:prstGeom prst="bracketPair">
          <a:avLst>
            <a:gd name="adj" fmla="val 7792"/>
          </a:avLst>
        </a:prstGeom>
        <a:noFill/>
        <a:ln w="9525">
          <a:solidFill>
            <a:srgbClr val="000000"/>
          </a:solidFill>
          <a:round/>
          <a:headEnd/>
          <a:tailEnd/>
        </a:ln>
      </xdr:spPr>
    </xdr:sp>
    <xdr:clientData/>
  </xdr:twoCellAnchor>
  <xdr:twoCellAnchor>
    <xdr:from>
      <xdr:col>19</xdr:col>
      <xdr:colOff>152400</xdr:colOff>
      <xdr:row>37</xdr:row>
      <xdr:rowOff>9525</xdr:rowOff>
    </xdr:from>
    <xdr:to>
      <xdr:col>26</xdr:col>
      <xdr:colOff>47625</xdr:colOff>
      <xdr:row>38</xdr:row>
      <xdr:rowOff>38100</xdr:rowOff>
    </xdr:to>
    <xdr:grpSp>
      <xdr:nvGrpSpPr>
        <xdr:cNvPr id="3" name="Group 13">
          <a:extLst>
            <a:ext uri="{FF2B5EF4-FFF2-40B4-BE49-F238E27FC236}">
              <a16:creationId xmlns:a16="http://schemas.microsoft.com/office/drawing/2014/main" id="{00000000-0008-0000-1100-000003000000}"/>
            </a:ext>
          </a:extLst>
        </xdr:cNvPr>
        <xdr:cNvGrpSpPr>
          <a:grpSpLocks/>
        </xdr:cNvGrpSpPr>
      </xdr:nvGrpSpPr>
      <xdr:grpSpPr bwMode="auto">
        <a:xfrm>
          <a:off x="3514725" y="6143625"/>
          <a:ext cx="1162050" cy="200025"/>
          <a:chOff x="31496" y="26961"/>
          <a:chExt cx="11626" cy="2028"/>
        </a:xfrm>
      </xdr:grpSpPr>
      <xdr:sp macro="" textlink="">
        <xdr:nvSpPr>
          <xdr:cNvPr id="4" name="Check Box 94" hidden="1">
            <a:extLst>
              <a:ext uri="{63B3BB69-23CF-44E3-9099-C40C66FF867C}">
                <a14:compatExt xmlns:a14="http://schemas.microsoft.com/office/drawing/2010/main" spid="_x0000_s670752"/>
              </a:ext>
              <a:ext uri="{FF2B5EF4-FFF2-40B4-BE49-F238E27FC236}">
                <a16:creationId xmlns:a16="http://schemas.microsoft.com/office/drawing/2014/main" id="{00000000-0008-0000-1100-000004000000}"/>
              </a:ext>
            </a:extLst>
          </xdr:cNvPr>
          <xdr:cNvSpPr/>
        </xdr:nvSpPr>
        <xdr:spPr bwMode="auto">
          <a:xfrm>
            <a:off x="31496" y="26961"/>
            <a:ext cx="55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95" hidden="1">
            <a:extLst>
              <a:ext uri="{63B3BB69-23CF-44E3-9099-C40C66FF867C}">
                <a14:compatExt xmlns:a14="http://schemas.microsoft.com/office/drawing/2010/main" spid="_x0000_s670753"/>
              </a:ext>
              <a:ext uri="{FF2B5EF4-FFF2-40B4-BE49-F238E27FC236}">
                <a16:creationId xmlns:a16="http://schemas.microsoft.com/office/drawing/2014/main" id="{00000000-0008-0000-1100-000005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152400</xdr:colOff>
          <xdr:row>37</xdr:row>
          <xdr:rowOff>9525</xdr:rowOff>
        </xdr:from>
        <xdr:to>
          <xdr:col>26</xdr:col>
          <xdr:colOff>47625</xdr:colOff>
          <xdr:row>38</xdr:row>
          <xdr:rowOff>38100</xdr:rowOff>
        </xdr:to>
        <xdr:grpSp>
          <xdr:nvGrpSpPr>
            <xdr:cNvPr id="7" name="Group 49">
              <a:extLst>
                <a:ext uri="{FF2B5EF4-FFF2-40B4-BE49-F238E27FC236}">
                  <a16:creationId xmlns:a16="http://schemas.microsoft.com/office/drawing/2014/main" id="{00000000-0008-0000-1100-000007000000}"/>
                </a:ext>
              </a:extLst>
            </xdr:cNvPr>
            <xdr:cNvGrpSpPr>
              <a:grpSpLocks/>
            </xdr:cNvGrpSpPr>
          </xdr:nvGrpSpPr>
          <xdr:grpSpPr bwMode="auto">
            <a:xfrm>
              <a:off x="3514725" y="6143625"/>
              <a:ext cx="1162050" cy="200025"/>
              <a:chOff x="31496" y="26961"/>
              <a:chExt cx="11626" cy="2028"/>
            </a:xfrm>
          </xdr:grpSpPr>
          <xdr:sp macro="" textlink="">
            <xdr:nvSpPr>
              <xdr:cNvPr id="1233927" name="Check Box 7" hidden="1">
                <a:extLst>
                  <a:ext uri="{63B3BB69-23CF-44E3-9099-C40C66FF867C}">
                    <a14:compatExt spid="_x0000_s1233927"/>
                  </a:ext>
                  <a:ext uri="{FF2B5EF4-FFF2-40B4-BE49-F238E27FC236}">
                    <a16:creationId xmlns:a16="http://schemas.microsoft.com/office/drawing/2014/main" id="{00000000-0008-0000-1100-000007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28" name="Check Box 8" hidden="1">
                <a:extLst>
                  <a:ext uri="{63B3BB69-23CF-44E3-9099-C40C66FF867C}">
                    <a14:compatExt spid="_x0000_s1233928"/>
                  </a:ext>
                  <a:ext uri="{FF2B5EF4-FFF2-40B4-BE49-F238E27FC236}">
                    <a16:creationId xmlns:a16="http://schemas.microsoft.com/office/drawing/2014/main" id="{00000000-0008-0000-1100-000008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43</xdr:row>
          <xdr:rowOff>0</xdr:rowOff>
        </xdr:from>
        <xdr:to>
          <xdr:col>26</xdr:col>
          <xdr:colOff>47625</xdr:colOff>
          <xdr:row>44</xdr:row>
          <xdr:rowOff>19050</xdr:rowOff>
        </xdr:to>
        <xdr:grpSp>
          <xdr:nvGrpSpPr>
            <xdr:cNvPr id="1233948" name="Group 28">
              <a:extLst>
                <a:ext uri="{FF2B5EF4-FFF2-40B4-BE49-F238E27FC236}">
                  <a16:creationId xmlns:a16="http://schemas.microsoft.com/office/drawing/2014/main" id="{00000000-0008-0000-1100-00001CD41200}"/>
                </a:ext>
              </a:extLst>
            </xdr:cNvPr>
            <xdr:cNvGrpSpPr>
              <a:grpSpLocks/>
            </xdr:cNvGrpSpPr>
          </xdr:nvGrpSpPr>
          <xdr:grpSpPr bwMode="auto">
            <a:xfrm>
              <a:off x="3514725" y="7162800"/>
              <a:ext cx="1162050" cy="190500"/>
              <a:chOff x="31496" y="26961"/>
              <a:chExt cx="11626" cy="2028"/>
            </a:xfrm>
          </xdr:grpSpPr>
          <xdr:sp macro="" textlink="">
            <xdr:nvSpPr>
              <xdr:cNvPr id="1233921" name="Check Box 1" hidden="1">
                <a:extLst>
                  <a:ext uri="{63B3BB69-23CF-44E3-9099-C40C66FF867C}">
                    <a14:compatExt spid="_x0000_s1233921"/>
                  </a:ext>
                  <a:ext uri="{FF2B5EF4-FFF2-40B4-BE49-F238E27FC236}">
                    <a16:creationId xmlns:a16="http://schemas.microsoft.com/office/drawing/2014/main" id="{00000000-0008-0000-1100-000001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22" name="Check Box 95" hidden="1">
                <a:extLst>
                  <a:ext uri="{63B3BB69-23CF-44E3-9099-C40C66FF867C}">
                    <a14:compatExt spid="_x0000_s1233922"/>
                  </a:ext>
                  <a:ext uri="{FF2B5EF4-FFF2-40B4-BE49-F238E27FC236}">
                    <a16:creationId xmlns:a16="http://schemas.microsoft.com/office/drawing/2014/main" id="{00000000-0008-0000-1100-000002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48</xdr:row>
          <xdr:rowOff>161925</xdr:rowOff>
        </xdr:from>
        <xdr:to>
          <xdr:col>5</xdr:col>
          <xdr:colOff>57150</xdr:colOff>
          <xdr:row>50</xdr:row>
          <xdr:rowOff>38100</xdr:rowOff>
        </xdr:to>
        <xdr:sp macro="" textlink="">
          <xdr:nvSpPr>
            <xdr:cNvPr id="1233947" name="Check Box 27" hidden="1">
              <a:extLst>
                <a:ext uri="{63B3BB69-23CF-44E3-9099-C40C66FF867C}">
                  <a14:compatExt spid="_x0000_s1233947"/>
                </a:ext>
                <a:ext uri="{FF2B5EF4-FFF2-40B4-BE49-F238E27FC236}">
                  <a16:creationId xmlns:a16="http://schemas.microsoft.com/office/drawing/2014/main" id="{00000000-0008-0000-1100-00001BD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28575</xdr:colOff>
          <xdr:row>48</xdr:row>
          <xdr:rowOff>161925</xdr:rowOff>
        </xdr:from>
        <xdr:to>
          <xdr:col>24</xdr:col>
          <xdr:colOff>47625</xdr:colOff>
          <xdr:row>50</xdr:row>
          <xdr:rowOff>9525</xdr:rowOff>
        </xdr:to>
        <xdr:sp macro="" textlink="">
          <xdr:nvSpPr>
            <xdr:cNvPr id="6" name="Check Box 28" hidden="1">
              <a:extLst>
                <a:ext uri="{63B3BB69-23CF-44E3-9099-C40C66FF867C}">
                  <a14:compatExt spid="_x0000_s1233948"/>
                </a:ext>
                <a:ext uri="{FF2B5EF4-FFF2-40B4-BE49-F238E27FC236}">
                  <a16:creationId xmlns:a16="http://schemas.microsoft.com/office/drawing/2014/main" id="{00000000-0008-0000-11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51</xdr:row>
          <xdr:rowOff>0</xdr:rowOff>
        </xdr:from>
        <xdr:to>
          <xdr:col>26</xdr:col>
          <xdr:colOff>47625</xdr:colOff>
          <xdr:row>52</xdr:row>
          <xdr:rowOff>47625</xdr:rowOff>
        </xdr:to>
        <xdr:grpSp>
          <xdr:nvGrpSpPr>
            <xdr:cNvPr id="11" name="Group 49">
              <a:extLst>
                <a:ext uri="{FF2B5EF4-FFF2-40B4-BE49-F238E27FC236}">
                  <a16:creationId xmlns:a16="http://schemas.microsoft.com/office/drawing/2014/main" id="{00000000-0008-0000-1100-00000B000000}"/>
                </a:ext>
              </a:extLst>
            </xdr:cNvPr>
            <xdr:cNvGrpSpPr>
              <a:grpSpLocks/>
            </xdr:cNvGrpSpPr>
          </xdr:nvGrpSpPr>
          <xdr:grpSpPr bwMode="auto">
            <a:xfrm>
              <a:off x="3514725" y="8486775"/>
              <a:ext cx="1162050" cy="200025"/>
              <a:chOff x="31496" y="26961"/>
              <a:chExt cx="11626" cy="2028"/>
            </a:xfrm>
          </xdr:grpSpPr>
          <xdr:sp macro="" textlink="">
            <xdr:nvSpPr>
              <xdr:cNvPr id="1233949" name="Check Box 29" hidden="1">
                <a:extLst>
                  <a:ext uri="{63B3BB69-23CF-44E3-9099-C40C66FF867C}">
                    <a14:compatExt spid="_x0000_s1233949"/>
                  </a:ext>
                  <a:ext uri="{FF2B5EF4-FFF2-40B4-BE49-F238E27FC236}">
                    <a16:creationId xmlns:a16="http://schemas.microsoft.com/office/drawing/2014/main" id="{00000000-0008-0000-1100-00001D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50" name="Check Box 30" hidden="1">
                <a:extLst>
                  <a:ext uri="{63B3BB69-23CF-44E3-9099-C40C66FF867C}">
                    <a14:compatExt spid="_x0000_s1233950"/>
                  </a:ext>
                  <a:ext uri="{FF2B5EF4-FFF2-40B4-BE49-F238E27FC236}">
                    <a16:creationId xmlns:a16="http://schemas.microsoft.com/office/drawing/2014/main" id="{00000000-0008-0000-1100-00001E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54</xdr:row>
          <xdr:rowOff>0</xdr:rowOff>
        </xdr:from>
        <xdr:to>
          <xdr:col>26</xdr:col>
          <xdr:colOff>47625</xdr:colOff>
          <xdr:row>55</xdr:row>
          <xdr:rowOff>47625</xdr:rowOff>
        </xdr:to>
        <xdr:grpSp>
          <xdr:nvGrpSpPr>
            <xdr:cNvPr id="12" name="Group 49">
              <a:extLst>
                <a:ext uri="{FF2B5EF4-FFF2-40B4-BE49-F238E27FC236}">
                  <a16:creationId xmlns:a16="http://schemas.microsoft.com/office/drawing/2014/main" id="{00000000-0008-0000-1100-00000C000000}"/>
                </a:ext>
              </a:extLst>
            </xdr:cNvPr>
            <xdr:cNvGrpSpPr>
              <a:grpSpLocks/>
            </xdr:cNvGrpSpPr>
          </xdr:nvGrpSpPr>
          <xdr:grpSpPr bwMode="auto">
            <a:xfrm>
              <a:off x="3514725" y="8943975"/>
              <a:ext cx="1162050" cy="200025"/>
              <a:chOff x="31496" y="26961"/>
              <a:chExt cx="11626" cy="2028"/>
            </a:xfrm>
          </xdr:grpSpPr>
          <xdr:sp macro="" textlink="">
            <xdr:nvSpPr>
              <xdr:cNvPr id="1233951" name="Check Box 31" hidden="1">
                <a:extLst>
                  <a:ext uri="{63B3BB69-23CF-44E3-9099-C40C66FF867C}">
                    <a14:compatExt spid="_x0000_s1233951"/>
                  </a:ext>
                  <a:ext uri="{FF2B5EF4-FFF2-40B4-BE49-F238E27FC236}">
                    <a16:creationId xmlns:a16="http://schemas.microsoft.com/office/drawing/2014/main" id="{00000000-0008-0000-1100-00001F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52" name="Check Box 32" hidden="1">
                <a:extLst>
                  <a:ext uri="{63B3BB69-23CF-44E3-9099-C40C66FF867C}">
                    <a14:compatExt spid="_x0000_s1233952"/>
                  </a:ext>
                  <a:ext uri="{FF2B5EF4-FFF2-40B4-BE49-F238E27FC236}">
                    <a16:creationId xmlns:a16="http://schemas.microsoft.com/office/drawing/2014/main" id="{00000000-0008-0000-1100-000020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59</xdr:row>
      <xdr:rowOff>0</xdr:rowOff>
    </xdr:from>
    <xdr:to>
      <xdr:col>36</xdr:col>
      <xdr:colOff>85724</xdr:colOff>
      <xdr:row>60</xdr:row>
      <xdr:rowOff>142875</xdr:rowOff>
    </xdr:to>
    <xdr:sp macro="" textlink="">
      <xdr:nvSpPr>
        <xdr:cNvPr id="13" name="AutoShape 3">
          <a:extLst>
            <a:ext uri="{FF2B5EF4-FFF2-40B4-BE49-F238E27FC236}">
              <a16:creationId xmlns:a16="http://schemas.microsoft.com/office/drawing/2014/main" id="{00000000-0008-0000-1100-00000D000000}"/>
            </a:ext>
          </a:extLst>
        </xdr:cNvPr>
        <xdr:cNvSpPr>
          <a:spLocks noChangeArrowheads="1"/>
        </xdr:cNvSpPr>
      </xdr:nvSpPr>
      <xdr:spPr bwMode="auto">
        <a:xfrm>
          <a:off x="552449" y="9582150"/>
          <a:ext cx="5972175" cy="295275"/>
        </a:xfrm>
        <a:prstGeom prst="bracketPair">
          <a:avLst>
            <a:gd name="adj" fmla="val 7792"/>
          </a:avLst>
        </a:prstGeom>
        <a:noFill/>
        <a:ln w="9525">
          <a:solidFill>
            <a:srgbClr val="000000"/>
          </a:solidFill>
          <a:round/>
          <a:headEnd/>
          <a:tailEnd/>
        </a:ln>
      </xdr:spPr>
    </xdr:sp>
    <xdr:clientData/>
  </xdr:twoCellAnchor>
  <xdr:twoCellAnchor>
    <xdr:from>
      <xdr:col>3</xdr:col>
      <xdr:colOff>85724</xdr:colOff>
      <xdr:row>63</xdr:row>
      <xdr:rowOff>0</xdr:rowOff>
    </xdr:from>
    <xdr:to>
      <xdr:col>36</xdr:col>
      <xdr:colOff>85724</xdr:colOff>
      <xdr:row>64</xdr:row>
      <xdr:rowOff>142875</xdr:rowOff>
    </xdr:to>
    <xdr:sp macro="" textlink="">
      <xdr:nvSpPr>
        <xdr:cNvPr id="14" name="AutoShape 3">
          <a:extLst>
            <a:ext uri="{FF2B5EF4-FFF2-40B4-BE49-F238E27FC236}">
              <a16:creationId xmlns:a16="http://schemas.microsoft.com/office/drawing/2014/main" id="{00000000-0008-0000-1100-00000E000000}"/>
            </a:ext>
          </a:extLst>
        </xdr:cNvPr>
        <xdr:cNvSpPr>
          <a:spLocks noChangeArrowheads="1"/>
        </xdr:cNvSpPr>
      </xdr:nvSpPr>
      <xdr:spPr bwMode="auto">
        <a:xfrm>
          <a:off x="552449" y="10191750"/>
          <a:ext cx="5972175" cy="295275"/>
        </a:xfrm>
        <a:prstGeom prst="bracketPair">
          <a:avLst>
            <a:gd name="adj" fmla="val 7792"/>
          </a:avLst>
        </a:prstGeom>
        <a:noFill/>
        <a:ln w="9525">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171450</xdr:colOff>
      <xdr:row>5</xdr:row>
      <xdr:rowOff>0</xdr:rowOff>
    </xdr:from>
    <xdr:to>
      <xdr:col>25</xdr:col>
      <xdr:colOff>66675</xdr:colOff>
      <xdr:row>6</xdr:row>
      <xdr:rowOff>19422</xdr:rowOff>
    </xdr:to>
    <xdr:grpSp>
      <xdr:nvGrpSpPr>
        <xdr:cNvPr id="3" name="グループ化 2">
          <a:extLst>
            <a:ext uri="{FF2B5EF4-FFF2-40B4-BE49-F238E27FC236}">
              <a16:creationId xmlns:a16="http://schemas.microsoft.com/office/drawing/2014/main" id="{00000000-0008-0000-1600-000003000000}"/>
            </a:ext>
          </a:extLst>
        </xdr:cNvPr>
        <xdr:cNvGrpSpPr/>
      </xdr:nvGrpSpPr>
      <xdr:grpSpPr>
        <a:xfrm>
          <a:off x="3276600" y="666750"/>
          <a:ext cx="1228725" cy="200397"/>
          <a:chOff x="3149602" y="2696140"/>
          <a:chExt cx="1162625" cy="202825"/>
        </a:xfrm>
      </xdr:grpSpPr>
      <xdr:sp macro="" textlink="">
        <xdr:nvSpPr>
          <xdr:cNvPr id="671745" name="Check Box 94" hidden="1">
            <a:extLst>
              <a:ext uri="{63B3BB69-23CF-44E3-9099-C40C66FF867C}">
                <a14:compatExt xmlns:a14="http://schemas.microsoft.com/office/drawing/2010/main" spid="_x0000_s671745"/>
              </a:ext>
              <a:ext uri="{FF2B5EF4-FFF2-40B4-BE49-F238E27FC236}">
                <a16:creationId xmlns:a16="http://schemas.microsoft.com/office/drawing/2014/main" id="{00000000-0008-0000-1600-000001400A00}"/>
              </a:ext>
            </a:extLst>
          </xdr:cNvPr>
          <xdr:cNvSpPr/>
        </xdr:nvSpPr>
        <xdr:spPr bwMode="auto">
          <a:xfrm>
            <a:off x="3149602"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6" name="Check Box 95" hidden="1">
            <a:extLst>
              <a:ext uri="{63B3BB69-23CF-44E3-9099-C40C66FF867C}">
                <a14:compatExt xmlns:a14="http://schemas.microsoft.com/office/drawing/2010/main" spid="_x0000_s671746"/>
              </a:ext>
              <a:ext uri="{FF2B5EF4-FFF2-40B4-BE49-F238E27FC236}">
                <a16:creationId xmlns:a16="http://schemas.microsoft.com/office/drawing/2014/main" id="{00000000-0008-0000-1600-000002400A00}"/>
              </a:ext>
            </a:extLst>
          </xdr:cNvPr>
          <xdr:cNvSpPr/>
        </xdr:nvSpPr>
        <xdr:spPr bwMode="auto">
          <a:xfrm>
            <a:off x="375473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4</xdr:row>
          <xdr:rowOff>171450</xdr:rowOff>
        </xdr:from>
        <xdr:to>
          <xdr:col>25</xdr:col>
          <xdr:colOff>66675</xdr:colOff>
          <xdr:row>6</xdr:row>
          <xdr:rowOff>9897</xdr:rowOff>
        </xdr:to>
        <xdr:grpSp>
          <xdr:nvGrpSpPr>
            <xdr:cNvPr id="6" name="グループ化 5">
              <a:extLst>
                <a:ext uri="{FF2B5EF4-FFF2-40B4-BE49-F238E27FC236}">
                  <a16:creationId xmlns:a16="http://schemas.microsoft.com/office/drawing/2014/main" id="{00000000-0008-0000-1600-000006000000}"/>
                </a:ext>
              </a:extLst>
            </xdr:cNvPr>
            <xdr:cNvGrpSpPr/>
          </xdr:nvGrpSpPr>
          <xdr:grpSpPr>
            <a:xfrm>
              <a:off x="3276600" y="657225"/>
              <a:ext cx="1228725" cy="200397"/>
              <a:chOff x="3149441" y="2696140"/>
              <a:chExt cx="1162613" cy="202825"/>
            </a:xfrm>
          </xdr:grpSpPr>
          <xdr:sp macro="" textlink="">
            <xdr:nvSpPr>
              <xdr:cNvPr id="671747" name="Check Box 3" hidden="1">
                <a:extLst>
                  <a:ext uri="{63B3BB69-23CF-44E3-9099-C40C66FF867C}">
                    <a14:compatExt spid="_x0000_s671747"/>
                  </a:ext>
                  <a:ext uri="{FF2B5EF4-FFF2-40B4-BE49-F238E27FC236}">
                    <a16:creationId xmlns:a16="http://schemas.microsoft.com/office/drawing/2014/main" id="{00000000-0008-0000-1600-000003400A00}"/>
                  </a:ext>
                </a:extLst>
              </xdr:cNvPr>
              <xdr:cNvSpPr/>
            </xdr:nvSpPr>
            <xdr:spPr bwMode="auto">
              <a:xfrm>
                <a:off x="3149441"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8" name="Check Box 4" hidden="1">
                <a:extLst>
                  <a:ext uri="{63B3BB69-23CF-44E3-9099-C40C66FF867C}">
                    <a14:compatExt spid="_x0000_s671748"/>
                  </a:ext>
                  <a:ext uri="{FF2B5EF4-FFF2-40B4-BE49-F238E27FC236}">
                    <a16:creationId xmlns:a16="http://schemas.microsoft.com/office/drawing/2014/main" id="{00000000-0008-0000-1600-000004400A00}"/>
                  </a:ext>
                </a:extLst>
              </xdr:cNvPr>
              <xdr:cNvSpPr/>
            </xdr:nvSpPr>
            <xdr:spPr bwMode="auto">
              <a:xfrm>
                <a:off x="375456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7</xdr:row>
          <xdr:rowOff>171450</xdr:rowOff>
        </xdr:from>
        <xdr:to>
          <xdr:col>25</xdr:col>
          <xdr:colOff>66675</xdr:colOff>
          <xdr:row>9</xdr:row>
          <xdr:rowOff>9897</xdr:rowOff>
        </xdr:to>
        <xdr:grpSp>
          <xdr:nvGrpSpPr>
            <xdr:cNvPr id="9" name="グループ化 8">
              <a:extLst>
                <a:ext uri="{FF2B5EF4-FFF2-40B4-BE49-F238E27FC236}">
                  <a16:creationId xmlns:a16="http://schemas.microsoft.com/office/drawing/2014/main" id="{00000000-0008-0000-1600-000009000000}"/>
                </a:ext>
              </a:extLst>
            </xdr:cNvPr>
            <xdr:cNvGrpSpPr/>
          </xdr:nvGrpSpPr>
          <xdr:grpSpPr>
            <a:xfrm>
              <a:off x="3276600" y="1200150"/>
              <a:ext cx="1228725" cy="200397"/>
              <a:chOff x="3149441" y="2696140"/>
              <a:chExt cx="1162613" cy="202825"/>
            </a:xfrm>
          </xdr:grpSpPr>
          <xdr:sp macro="" textlink="">
            <xdr:nvSpPr>
              <xdr:cNvPr id="671749" name="Check Box 5" hidden="1">
                <a:extLst>
                  <a:ext uri="{63B3BB69-23CF-44E3-9099-C40C66FF867C}">
                    <a14:compatExt spid="_x0000_s671749"/>
                  </a:ext>
                  <a:ext uri="{FF2B5EF4-FFF2-40B4-BE49-F238E27FC236}">
                    <a16:creationId xmlns:a16="http://schemas.microsoft.com/office/drawing/2014/main" id="{00000000-0008-0000-1600-000005400A00}"/>
                  </a:ext>
                </a:extLst>
              </xdr:cNvPr>
              <xdr:cNvSpPr/>
            </xdr:nvSpPr>
            <xdr:spPr bwMode="auto">
              <a:xfrm>
                <a:off x="3149441"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0" name="Check Box 6" hidden="1">
                <a:extLst>
                  <a:ext uri="{63B3BB69-23CF-44E3-9099-C40C66FF867C}">
                    <a14:compatExt spid="_x0000_s671750"/>
                  </a:ext>
                  <a:ext uri="{FF2B5EF4-FFF2-40B4-BE49-F238E27FC236}">
                    <a16:creationId xmlns:a16="http://schemas.microsoft.com/office/drawing/2014/main" id="{00000000-0008-0000-1600-000006400A00}"/>
                  </a:ext>
                </a:extLst>
              </xdr:cNvPr>
              <xdr:cNvSpPr/>
            </xdr:nvSpPr>
            <xdr:spPr bwMode="auto">
              <a:xfrm>
                <a:off x="375456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10</xdr:row>
          <xdr:rowOff>171450</xdr:rowOff>
        </xdr:from>
        <xdr:to>
          <xdr:col>25</xdr:col>
          <xdr:colOff>66675</xdr:colOff>
          <xdr:row>12</xdr:row>
          <xdr:rowOff>9897</xdr:rowOff>
        </xdr:to>
        <xdr:grpSp>
          <xdr:nvGrpSpPr>
            <xdr:cNvPr id="12" name="グループ化 11">
              <a:extLst>
                <a:ext uri="{FF2B5EF4-FFF2-40B4-BE49-F238E27FC236}">
                  <a16:creationId xmlns:a16="http://schemas.microsoft.com/office/drawing/2014/main" id="{00000000-0008-0000-1600-00000C000000}"/>
                </a:ext>
              </a:extLst>
            </xdr:cNvPr>
            <xdr:cNvGrpSpPr/>
          </xdr:nvGrpSpPr>
          <xdr:grpSpPr>
            <a:xfrm>
              <a:off x="3276600" y="1743075"/>
              <a:ext cx="1228725" cy="200397"/>
              <a:chOff x="3149441" y="2696140"/>
              <a:chExt cx="1162613" cy="202825"/>
            </a:xfrm>
          </xdr:grpSpPr>
          <xdr:sp macro="" textlink="">
            <xdr:nvSpPr>
              <xdr:cNvPr id="671751" name="Check Box 7" hidden="1">
                <a:extLst>
                  <a:ext uri="{63B3BB69-23CF-44E3-9099-C40C66FF867C}">
                    <a14:compatExt spid="_x0000_s671751"/>
                  </a:ext>
                  <a:ext uri="{FF2B5EF4-FFF2-40B4-BE49-F238E27FC236}">
                    <a16:creationId xmlns:a16="http://schemas.microsoft.com/office/drawing/2014/main" id="{00000000-0008-0000-1600-000007400A00}"/>
                  </a:ext>
                </a:extLst>
              </xdr:cNvPr>
              <xdr:cNvSpPr/>
            </xdr:nvSpPr>
            <xdr:spPr bwMode="auto">
              <a:xfrm>
                <a:off x="3149441"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2" name="Check Box 8" hidden="1">
                <a:extLst>
                  <a:ext uri="{63B3BB69-23CF-44E3-9099-C40C66FF867C}">
                    <a14:compatExt spid="_x0000_s671752"/>
                  </a:ext>
                  <a:ext uri="{FF2B5EF4-FFF2-40B4-BE49-F238E27FC236}">
                    <a16:creationId xmlns:a16="http://schemas.microsoft.com/office/drawing/2014/main" id="{00000000-0008-0000-1600-000008400A00}"/>
                  </a:ext>
                </a:extLst>
              </xdr:cNvPr>
              <xdr:cNvSpPr/>
            </xdr:nvSpPr>
            <xdr:spPr bwMode="auto">
              <a:xfrm>
                <a:off x="375456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13</xdr:row>
          <xdr:rowOff>171450</xdr:rowOff>
        </xdr:from>
        <xdr:to>
          <xdr:col>25</xdr:col>
          <xdr:colOff>66675</xdr:colOff>
          <xdr:row>15</xdr:row>
          <xdr:rowOff>9897</xdr:rowOff>
        </xdr:to>
        <xdr:grpSp>
          <xdr:nvGrpSpPr>
            <xdr:cNvPr id="15" name="グループ化 14">
              <a:extLst>
                <a:ext uri="{FF2B5EF4-FFF2-40B4-BE49-F238E27FC236}">
                  <a16:creationId xmlns:a16="http://schemas.microsoft.com/office/drawing/2014/main" id="{00000000-0008-0000-1600-00000F000000}"/>
                </a:ext>
              </a:extLst>
            </xdr:cNvPr>
            <xdr:cNvGrpSpPr/>
          </xdr:nvGrpSpPr>
          <xdr:grpSpPr>
            <a:xfrm>
              <a:off x="3276600" y="2286000"/>
              <a:ext cx="1228725" cy="200397"/>
              <a:chOff x="3149441" y="2696140"/>
              <a:chExt cx="1162613" cy="202825"/>
            </a:xfrm>
          </xdr:grpSpPr>
          <xdr:sp macro="" textlink="">
            <xdr:nvSpPr>
              <xdr:cNvPr id="671753" name="Check Box 9" hidden="1">
                <a:extLst>
                  <a:ext uri="{63B3BB69-23CF-44E3-9099-C40C66FF867C}">
                    <a14:compatExt spid="_x0000_s671753"/>
                  </a:ext>
                  <a:ext uri="{FF2B5EF4-FFF2-40B4-BE49-F238E27FC236}">
                    <a16:creationId xmlns:a16="http://schemas.microsoft.com/office/drawing/2014/main" id="{00000000-0008-0000-1600-000009400A00}"/>
                  </a:ext>
                </a:extLst>
              </xdr:cNvPr>
              <xdr:cNvSpPr/>
            </xdr:nvSpPr>
            <xdr:spPr bwMode="auto">
              <a:xfrm>
                <a:off x="3149441"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4" name="Check Box 10" hidden="1">
                <a:extLst>
                  <a:ext uri="{63B3BB69-23CF-44E3-9099-C40C66FF867C}">
                    <a14:compatExt spid="_x0000_s671754"/>
                  </a:ext>
                  <a:ext uri="{FF2B5EF4-FFF2-40B4-BE49-F238E27FC236}">
                    <a16:creationId xmlns:a16="http://schemas.microsoft.com/office/drawing/2014/main" id="{00000000-0008-0000-1600-00000A400A00}"/>
                  </a:ext>
                </a:extLst>
              </xdr:cNvPr>
              <xdr:cNvSpPr/>
            </xdr:nvSpPr>
            <xdr:spPr bwMode="auto">
              <a:xfrm>
                <a:off x="375456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4</xdr:col>
      <xdr:colOff>85725</xdr:colOff>
      <xdr:row>12</xdr:row>
      <xdr:rowOff>171450</xdr:rowOff>
    </xdr:from>
    <xdr:to>
      <xdr:col>28</xdr:col>
      <xdr:colOff>104775</xdr:colOff>
      <xdr:row>15</xdr:row>
      <xdr:rowOff>161925</xdr:rowOff>
    </xdr:to>
    <xdr:sp macro="" textlink="">
      <xdr:nvSpPr>
        <xdr:cNvPr id="2" name="AutoShape 3">
          <a:extLst>
            <a:ext uri="{FF2B5EF4-FFF2-40B4-BE49-F238E27FC236}">
              <a16:creationId xmlns:a16="http://schemas.microsoft.com/office/drawing/2014/main" id="{00000000-0008-0000-1700-000002000000}"/>
            </a:ext>
          </a:extLst>
        </xdr:cNvPr>
        <xdr:cNvSpPr>
          <a:spLocks noChangeArrowheads="1"/>
        </xdr:cNvSpPr>
      </xdr:nvSpPr>
      <xdr:spPr bwMode="auto">
        <a:xfrm>
          <a:off x="657225" y="2000250"/>
          <a:ext cx="43624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22</xdr:col>
          <xdr:colOff>38100</xdr:colOff>
          <xdr:row>3</xdr:row>
          <xdr:rowOff>66675</xdr:rowOff>
        </xdr:from>
        <xdr:to>
          <xdr:col>28</xdr:col>
          <xdr:colOff>114300</xdr:colOff>
          <xdr:row>5</xdr:row>
          <xdr:rowOff>372</xdr:rowOff>
        </xdr:to>
        <xdr:grpSp>
          <xdr:nvGrpSpPr>
            <xdr:cNvPr id="3" name="グループ化 2">
              <a:extLst>
                <a:ext uri="{FF2B5EF4-FFF2-40B4-BE49-F238E27FC236}">
                  <a16:creationId xmlns:a16="http://schemas.microsoft.com/office/drawing/2014/main" id="{00000000-0008-0000-1700-000003000000}"/>
                </a:ext>
              </a:extLst>
            </xdr:cNvPr>
            <xdr:cNvGrpSpPr/>
          </xdr:nvGrpSpPr>
          <xdr:grpSpPr>
            <a:xfrm>
              <a:off x="3867150" y="466725"/>
              <a:ext cx="1162050" cy="200397"/>
              <a:chOff x="3149263" y="2696137"/>
              <a:chExt cx="1162628" cy="202825"/>
            </a:xfrm>
          </xdr:grpSpPr>
          <xdr:sp macro="" textlink="">
            <xdr:nvSpPr>
              <xdr:cNvPr id="672769" name="Check Box 94" hidden="1">
                <a:extLst>
                  <a:ext uri="{63B3BB69-23CF-44E3-9099-C40C66FF867C}">
                    <a14:compatExt spid="_x0000_s672769"/>
                  </a:ext>
                  <a:ext uri="{FF2B5EF4-FFF2-40B4-BE49-F238E27FC236}">
                    <a16:creationId xmlns:a16="http://schemas.microsoft.com/office/drawing/2014/main" id="{00000000-0008-0000-1700-000001440A00}"/>
                  </a:ext>
                </a:extLst>
              </xdr:cNvPr>
              <xdr:cNvSpPr/>
            </xdr:nvSpPr>
            <xdr:spPr bwMode="auto">
              <a:xfrm>
                <a:off x="3149263"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0" name="Check Box 95" hidden="1">
                <a:extLst>
                  <a:ext uri="{63B3BB69-23CF-44E3-9099-C40C66FF867C}">
                    <a14:compatExt spid="_x0000_s672770"/>
                  </a:ext>
                  <a:ext uri="{FF2B5EF4-FFF2-40B4-BE49-F238E27FC236}">
                    <a16:creationId xmlns:a16="http://schemas.microsoft.com/office/drawing/2014/main" id="{00000000-0008-0000-1700-000002440A00}"/>
                  </a:ext>
                </a:extLst>
              </xdr:cNvPr>
              <xdr:cNvSpPr/>
            </xdr:nvSpPr>
            <xdr:spPr bwMode="auto">
              <a:xfrm>
                <a:off x="375439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17</xdr:row>
          <xdr:rowOff>0</xdr:rowOff>
        </xdr:from>
        <xdr:to>
          <xdr:col>28</xdr:col>
          <xdr:colOff>114300</xdr:colOff>
          <xdr:row>18</xdr:row>
          <xdr:rowOff>19422</xdr:rowOff>
        </xdr:to>
        <xdr:grpSp>
          <xdr:nvGrpSpPr>
            <xdr:cNvPr id="6" name="グループ化 5">
              <a:extLst>
                <a:ext uri="{FF2B5EF4-FFF2-40B4-BE49-F238E27FC236}">
                  <a16:creationId xmlns:a16="http://schemas.microsoft.com/office/drawing/2014/main" id="{00000000-0008-0000-1700-000006000000}"/>
                </a:ext>
              </a:extLst>
            </xdr:cNvPr>
            <xdr:cNvGrpSpPr/>
          </xdr:nvGrpSpPr>
          <xdr:grpSpPr>
            <a:xfrm>
              <a:off x="3867150" y="2733675"/>
              <a:ext cx="1162050" cy="200397"/>
              <a:chOff x="3149263" y="2696137"/>
              <a:chExt cx="1162628" cy="202825"/>
            </a:xfrm>
          </xdr:grpSpPr>
          <xdr:sp macro="" textlink="">
            <xdr:nvSpPr>
              <xdr:cNvPr id="672771" name="Check Box 3" hidden="1">
                <a:extLst>
                  <a:ext uri="{63B3BB69-23CF-44E3-9099-C40C66FF867C}">
                    <a14:compatExt spid="_x0000_s672771"/>
                  </a:ext>
                  <a:ext uri="{FF2B5EF4-FFF2-40B4-BE49-F238E27FC236}">
                    <a16:creationId xmlns:a16="http://schemas.microsoft.com/office/drawing/2014/main" id="{00000000-0008-0000-1700-000003440A00}"/>
                  </a:ext>
                </a:extLst>
              </xdr:cNvPr>
              <xdr:cNvSpPr/>
            </xdr:nvSpPr>
            <xdr:spPr bwMode="auto">
              <a:xfrm>
                <a:off x="3149263"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2" name="Check Box 4" hidden="1">
                <a:extLst>
                  <a:ext uri="{63B3BB69-23CF-44E3-9099-C40C66FF867C}">
                    <a14:compatExt spid="_x0000_s672772"/>
                  </a:ext>
                  <a:ext uri="{FF2B5EF4-FFF2-40B4-BE49-F238E27FC236}">
                    <a16:creationId xmlns:a16="http://schemas.microsoft.com/office/drawing/2014/main" id="{00000000-0008-0000-1700-000004440A00}"/>
                  </a:ext>
                </a:extLst>
              </xdr:cNvPr>
              <xdr:cNvSpPr/>
            </xdr:nvSpPr>
            <xdr:spPr bwMode="auto">
              <a:xfrm>
                <a:off x="375439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10</xdr:row>
          <xdr:rowOff>0</xdr:rowOff>
        </xdr:from>
        <xdr:to>
          <xdr:col>28</xdr:col>
          <xdr:colOff>114300</xdr:colOff>
          <xdr:row>11</xdr:row>
          <xdr:rowOff>19422</xdr:rowOff>
        </xdr:to>
        <xdr:grpSp>
          <xdr:nvGrpSpPr>
            <xdr:cNvPr id="15" name="グループ化 14">
              <a:extLst>
                <a:ext uri="{FF2B5EF4-FFF2-40B4-BE49-F238E27FC236}">
                  <a16:creationId xmlns:a16="http://schemas.microsoft.com/office/drawing/2014/main" id="{00000000-0008-0000-1700-00000F000000}"/>
                </a:ext>
              </a:extLst>
            </xdr:cNvPr>
            <xdr:cNvGrpSpPr/>
          </xdr:nvGrpSpPr>
          <xdr:grpSpPr>
            <a:xfrm>
              <a:off x="3867150" y="1562100"/>
              <a:ext cx="1162050" cy="200397"/>
              <a:chOff x="3149263" y="2696137"/>
              <a:chExt cx="1162628" cy="202825"/>
            </a:xfrm>
          </xdr:grpSpPr>
          <xdr:sp macro="" textlink="">
            <xdr:nvSpPr>
              <xdr:cNvPr id="672777" name="Check Box 9" hidden="1">
                <a:extLst>
                  <a:ext uri="{63B3BB69-23CF-44E3-9099-C40C66FF867C}">
                    <a14:compatExt spid="_x0000_s672777"/>
                  </a:ext>
                  <a:ext uri="{FF2B5EF4-FFF2-40B4-BE49-F238E27FC236}">
                    <a16:creationId xmlns:a16="http://schemas.microsoft.com/office/drawing/2014/main" id="{00000000-0008-0000-1700-000009440A00}"/>
                  </a:ext>
                </a:extLst>
              </xdr:cNvPr>
              <xdr:cNvSpPr/>
            </xdr:nvSpPr>
            <xdr:spPr bwMode="auto">
              <a:xfrm>
                <a:off x="3149263"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8" name="Check Box 10" hidden="1">
                <a:extLst>
                  <a:ext uri="{63B3BB69-23CF-44E3-9099-C40C66FF867C}">
                    <a14:compatExt spid="_x0000_s672778"/>
                  </a:ext>
                  <a:ext uri="{FF2B5EF4-FFF2-40B4-BE49-F238E27FC236}">
                    <a16:creationId xmlns:a16="http://schemas.microsoft.com/office/drawing/2014/main" id="{00000000-0008-0000-1700-00000A440A00}"/>
                  </a:ext>
                </a:extLst>
              </xdr:cNvPr>
              <xdr:cNvSpPr/>
            </xdr:nvSpPr>
            <xdr:spPr bwMode="auto">
              <a:xfrm>
                <a:off x="375439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29</xdr:row>
          <xdr:rowOff>171450</xdr:rowOff>
        </xdr:from>
        <xdr:to>
          <xdr:col>28</xdr:col>
          <xdr:colOff>114300</xdr:colOff>
          <xdr:row>31</xdr:row>
          <xdr:rowOff>9897</xdr:rowOff>
        </xdr:to>
        <xdr:grpSp>
          <xdr:nvGrpSpPr>
            <xdr:cNvPr id="27" name="グループ化 26">
              <a:extLst>
                <a:ext uri="{FF2B5EF4-FFF2-40B4-BE49-F238E27FC236}">
                  <a16:creationId xmlns:a16="http://schemas.microsoft.com/office/drawing/2014/main" id="{00000000-0008-0000-1700-00001B000000}"/>
                </a:ext>
              </a:extLst>
            </xdr:cNvPr>
            <xdr:cNvGrpSpPr/>
          </xdr:nvGrpSpPr>
          <xdr:grpSpPr>
            <a:xfrm>
              <a:off x="3867150" y="5076825"/>
              <a:ext cx="1162050" cy="200397"/>
              <a:chOff x="3149263" y="2696137"/>
              <a:chExt cx="1162628" cy="202825"/>
            </a:xfrm>
          </xdr:grpSpPr>
          <xdr:sp macro="" textlink="">
            <xdr:nvSpPr>
              <xdr:cNvPr id="672786" name="Check Box 18" hidden="1">
                <a:extLst>
                  <a:ext uri="{63B3BB69-23CF-44E3-9099-C40C66FF867C}">
                    <a14:compatExt spid="_x0000_s672786"/>
                  </a:ext>
                  <a:ext uri="{FF2B5EF4-FFF2-40B4-BE49-F238E27FC236}">
                    <a16:creationId xmlns:a16="http://schemas.microsoft.com/office/drawing/2014/main" id="{00000000-0008-0000-1700-000012440A00}"/>
                  </a:ext>
                </a:extLst>
              </xdr:cNvPr>
              <xdr:cNvSpPr/>
            </xdr:nvSpPr>
            <xdr:spPr bwMode="auto">
              <a:xfrm>
                <a:off x="3149263"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7" name="Check Box 19" hidden="1">
                <a:extLst>
                  <a:ext uri="{63B3BB69-23CF-44E3-9099-C40C66FF867C}">
                    <a14:compatExt spid="_x0000_s672787"/>
                  </a:ext>
                  <a:ext uri="{FF2B5EF4-FFF2-40B4-BE49-F238E27FC236}">
                    <a16:creationId xmlns:a16="http://schemas.microsoft.com/office/drawing/2014/main" id="{00000000-0008-0000-1700-000013440A00}"/>
                  </a:ext>
                </a:extLst>
              </xdr:cNvPr>
              <xdr:cNvSpPr/>
            </xdr:nvSpPr>
            <xdr:spPr bwMode="auto">
              <a:xfrm>
                <a:off x="375439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28</xdr:row>
          <xdr:rowOff>0</xdr:rowOff>
        </xdr:from>
        <xdr:to>
          <xdr:col>28</xdr:col>
          <xdr:colOff>114300</xdr:colOff>
          <xdr:row>29</xdr:row>
          <xdr:rowOff>19422</xdr:rowOff>
        </xdr:to>
        <xdr:grpSp>
          <xdr:nvGrpSpPr>
            <xdr:cNvPr id="30" name="グループ化 29">
              <a:extLst>
                <a:ext uri="{FF2B5EF4-FFF2-40B4-BE49-F238E27FC236}">
                  <a16:creationId xmlns:a16="http://schemas.microsoft.com/office/drawing/2014/main" id="{00000000-0008-0000-1700-00001E000000}"/>
                </a:ext>
              </a:extLst>
            </xdr:cNvPr>
            <xdr:cNvGrpSpPr/>
          </xdr:nvGrpSpPr>
          <xdr:grpSpPr>
            <a:xfrm>
              <a:off x="3867150" y="4724400"/>
              <a:ext cx="1162050" cy="200397"/>
              <a:chOff x="3149263" y="2696137"/>
              <a:chExt cx="1162628" cy="202825"/>
            </a:xfrm>
          </xdr:grpSpPr>
          <xdr:sp macro="" textlink="">
            <xdr:nvSpPr>
              <xdr:cNvPr id="672788" name="Check Box 20" hidden="1">
                <a:extLst>
                  <a:ext uri="{63B3BB69-23CF-44E3-9099-C40C66FF867C}">
                    <a14:compatExt spid="_x0000_s672788"/>
                  </a:ext>
                  <a:ext uri="{FF2B5EF4-FFF2-40B4-BE49-F238E27FC236}">
                    <a16:creationId xmlns:a16="http://schemas.microsoft.com/office/drawing/2014/main" id="{00000000-0008-0000-1700-000014440A00}"/>
                  </a:ext>
                </a:extLst>
              </xdr:cNvPr>
              <xdr:cNvSpPr/>
            </xdr:nvSpPr>
            <xdr:spPr bwMode="auto">
              <a:xfrm>
                <a:off x="3149263"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9" name="Check Box 21" hidden="1">
                <a:extLst>
                  <a:ext uri="{63B3BB69-23CF-44E3-9099-C40C66FF867C}">
                    <a14:compatExt spid="_x0000_s672789"/>
                  </a:ext>
                  <a:ext uri="{FF2B5EF4-FFF2-40B4-BE49-F238E27FC236}">
                    <a16:creationId xmlns:a16="http://schemas.microsoft.com/office/drawing/2014/main" id="{00000000-0008-0000-1700-000015440A00}"/>
                  </a:ext>
                </a:extLst>
              </xdr:cNvPr>
              <xdr:cNvSpPr/>
            </xdr:nvSpPr>
            <xdr:spPr bwMode="auto">
              <a:xfrm>
                <a:off x="375439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25</xdr:row>
          <xdr:rowOff>0</xdr:rowOff>
        </xdr:from>
        <xdr:to>
          <xdr:col>28</xdr:col>
          <xdr:colOff>114300</xdr:colOff>
          <xdr:row>26</xdr:row>
          <xdr:rowOff>19422</xdr:rowOff>
        </xdr:to>
        <xdr:grpSp>
          <xdr:nvGrpSpPr>
            <xdr:cNvPr id="33" name="グループ化 32">
              <a:extLst>
                <a:ext uri="{FF2B5EF4-FFF2-40B4-BE49-F238E27FC236}">
                  <a16:creationId xmlns:a16="http://schemas.microsoft.com/office/drawing/2014/main" id="{00000000-0008-0000-1700-000021000000}"/>
                </a:ext>
              </a:extLst>
            </xdr:cNvPr>
            <xdr:cNvGrpSpPr/>
          </xdr:nvGrpSpPr>
          <xdr:grpSpPr>
            <a:xfrm>
              <a:off x="3867150" y="4181475"/>
              <a:ext cx="1162050" cy="200397"/>
              <a:chOff x="3149263" y="2696137"/>
              <a:chExt cx="1162628" cy="202825"/>
            </a:xfrm>
          </xdr:grpSpPr>
          <xdr:sp macro="" textlink="">
            <xdr:nvSpPr>
              <xdr:cNvPr id="672790" name="Check Box 22" hidden="1">
                <a:extLst>
                  <a:ext uri="{63B3BB69-23CF-44E3-9099-C40C66FF867C}">
                    <a14:compatExt spid="_x0000_s672790"/>
                  </a:ext>
                  <a:ext uri="{FF2B5EF4-FFF2-40B4-BE49-F238E27FC236}">
                    <a16:creationId xmlns:a16="http://schemas.microsoft.com/office/drawing/2014/main" id="{00000000-0008-0000-1700-000016440A00}"/>
                  </a:ext>
                </a:extLst>
              </xdr:cNvPr>
              <xdr:cNvSpPr/>
            </xdr:nvSpPr>
            <xdr:spPr bwMode="auto">
              <a:xfrm>
                <a:off x="3149263"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1" name="Check Box 23" hidden="1">
                <a:extLst>
                  <a:ext uri="{63B3BB69-23CF-44E3-9099-C40C66FF867C}">
                    <a14:compatExt spid="_x0000_s672791"/>
                  </a:ext>
                  <a:ext uri="{FF2B5EF4-FFF2-40B4-BE49-F238E27FC236}">
                    <a16:creationId xmlns:a16="http://schemas.microsoft.com/office/drawing/2014/main" id="{00000000-0008-0000-1700-000017440A00}"/>
                  </a:ext>
                </a:extLst>
              </xdr:cNvPr>
              <xdr:cNvSpPr/>
            </xdr:nvSpPr>
            <xdr:spPr bwMode="auto">
              <a:xfrm>
                <a:off x="375439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22</xdr:row>
          <xdr:rowOff>0</xdr:rowOff>
        </xdr:from>
        <xdr:to>
          <xdr:col>28</xdr:col>
          <xdr:colOff>114300</xdr:colOff>
          <xdr:row>23</xdr:row>
          <xdr:rowOff>19422</xdr:rowOff>
        </xdr:to>
        <xdr:grpSp>
          <xdr:nvGrpSpPr>
            <xdr:cNvPr id="36" name="グループ化 35">
              <a:extLst>
                <a:ext uri="{FF2B5EF4-FFF2-40B4-BE49-F238E27FC236}">
                  <a16:creationId xmlns:a16="http://schemas.microsoft.com/office/drawing/2014/main" id="{00000000-0008-0000-1700-000024000000}"/>
                </a:ext>
              </a:extLst>
            </xdr:cNvPr>
            <xdr:cNvGrpSpPr/>
          </xdr:nvGrpSpPr>
          <xdr:grpSpPr>
            <a:xfrm>
              <a:off x="3867150" y="3638550"/>
              <a:ext cx="1162050" cy="200397"/>
              <a:chOff x="3149263" y="2696137"/>
              <a:chExt cx="1162628" cy="202825"/>
            </a:xfrm>
          </xdr:grpSpPr>
          <xdr:sp macro="" textlink="">
            <xdr:nvSpPr>
              <xdr:cNvPr id="672792" name="Check Box 24" hidden="1">
                <a:extLst>
                  <a:ext uri="{63B3BB69-23CF-44E3-9099-C40C66FF867C}">
                    <a14:compatExt spid="_x0000_s672792"/>
                  </a:ext>
                  <a:ext uri="{FF2B5EF4-FFF2-40B4-BE49-F238E27FC236}">
                    <a16:creationId xmlns:a16="http://schemas.microsoft.com/office/drawing/2014/main" id="{00000000-0008-0000-1700-000018440A00}"/>
                  </a:ext>
                </a:extLst>
              </xdr:cNvPr>
              <xdr:cNvSpPr/>
            </xdr:nvSpPr>
            <xdr:spPr bwMode="auto">
              <a:xfrm>
                <a:off x="3149263"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3" name="Check Box 25" hidden="1">
                <a:extLst>
                  <a:ext uri="{63B3BB69-23CF-44E3-9099-C40C66FF867C}">
                    <a14:compatExt spid="_x0000_s672793"/>
                  </a:ext>
                  <a:ext uri="{FF2B5EF4-FFF2-40B4-BE49-F238E27FC236}">
                    <a16:creationId xmlns:a16="http://schemas.microsoft.com/office/drawing/2014/main" id="{00000000-0008-0000-1700-000019440A00}"/>
                  </a:ext>
                </a:extLst>
              </xdr:cNvPr>
              <xdr:cNvSpPr/>
            </xdr:nvSpPr>
            <xdr:spPr bwMode="auto">
              <a:xfrm>
                <a:off x="375439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20</xdr:row>
          <xdr:rowOff>0</xdr:rowOff>
        </xdr:from>
        <xdr:to>
          <xdr:col>28</xdr:col>
          <xdr:colOff>114300</xdr:colOff>
          <xdr:row>21</xdr:row>
          <xdr:rowOff>19422</xdr:rowOff>
        </xdr:to>
        <xdr:grpSp>
          <xdr:nvGrpSpPr>
            <xdr:cNvPr id="39" name="グループ化 38">
              <a:extLst>
                <a:ext uri="{FF2B5EF4-FFF2-40B4-BE49-F238E27FC236}">
                  <a16:creationId xmlns:a16="http://schemas.microsoft.com/office/drawing/2014/main" id="{00000000-0008-0000-1700-000027000000}"/>
                </a:ext>
              </a:extLst>
            </xdr:cNvPr>
            <xdr:cNvGrpSpPr/>
          </xdr:nvGrpSpPr>
          <xdr:grpSpPr>
            <a:xfrm>
              <a:off x="3867150" y="3276600"/>
              <a:ext cx="1162050" cy="200397"/>
              <a:chOff x="3149263" y="2696137"/>
              <a:chExt cx="1162628" cy="202825"/>
            </a:xfrm>
          </xdr:grpSpPr>
          <xdr:sp macro="" textlink="">
            <xdr:nvSpPr>
              <xdr:cNvPr id="672794" name="Check Box 26" hidden="1">
                <a:extLst>
                  <a:ext uri="{63B3BB69-23CF-44E3-9099-C40C66FF867C}">
                    <a14:compatExt spid="_x0000_s672794"/>
                  </a:ext>
                  <a:ext uri="{FF2B5EF4-FFF2-40B4-BE49-F238E27FC236}">
                    <a16:creationId xmlns:a16="http://schemas.microsoft.com/office/drawing/2014/main" id="{00000000-0008-0000-1700-00001A440A00}"/>
                  </a:ext>
                </a:extLst>
              </xdr:cNvPr>
              <xdr:cNvSpPr/>
            </xdr:nvSpPr>
            <xdr:spPr bwMode="auto">
              <a:xfrm>
                <a:off x="3149263"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5" name="Check Box 27" hidden="1">
                <a:extLst>
                  <a:ext uri="{63B3BB69-23CF-44E3-9099-C40C66FF867C}">
                    <a14:compatExt spid="_x0000_s672795"/>
                  </a:ext>
                  <a:ext uri="{FF2B5EF4-FFF2-40B4-BE49-F238E27FC236}">
                    <a16:creationId xmlns:a16="http://schemas.microsoft.com/office/drawing/2014/main" id="{00000000-0008-0000-1700-00001B440A00}"/>
                  </a:ext>
                </a:extLst>
              </xdr:cNvPr>
              <xdr:cNvSpPr/>
            </xdr:nvSpPr>
            <xdr:spPr bwMode="auto">
              <a:xfrm>
                <a:off x="3754398"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xdr:row>
      <xdr:rowOff>161925</xdr:rowOff>
    </xdr:from>
    <xdr:to>
      <xdr:col>28</xdr:col>
      <xdr:colOff>104775</xdr:colOff>
      <xdr:row>8</xdr:row>
      <xdr:rowOff>19050</xdr:rowOff>
    </xdr:to>
    <xdr:sp macro="" textlink="">
      <xdr:nvSpPr>
        <xdr:cNvPr id="42" name="AutoShape 3">
          <a:extLst>
            <a:ext uri="{FF2B5EF4-FFF2-40B4-BE49-F238E27FC236}">
              <a16:creationId xmlns:a16="http://schemas.microsoft.com/office/drawing/2014/main" id="{00000000-0008-0000-1700-00002A000000}"/>
            </a:ext>
          </a:extLst>
        </xdr:cNvPr>
        <xdr:cNvSpPr>
          <a:spLocks noChangeArrowheads="1"/>
        </xdr:cNvSpPr>
      </xdr:nvSpPr>
      <xdr:spPr bwMode="auto">
        <a:xfrm>
          <a:off x="476249" y="828675"/>
          <a:ext cx="4543426" cy="400050"/>
        </a:xfrm>
        <a:prstGeom prst="bracketPair">
          <a:avLst>
            <a:gd name="adj" fmla="val 11403"/>
          </a:avLst>
        </a:prstGeom>
        <a:noFill/>
        <a:ln w="952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57150</xdr:colOff>
      <xdr:row>9</xdr:row>
      <xdr:rowOff>0</xdr:rowOff>
    </xdr:from>
    <xdr:to>
      <xdr:col>26</xdr:col>
      <xdr:colOff>85725</xdr:colOff>
      <xdr:row>12</xdr:row>
      <xdr:rowOff>85725</xdr:rowOff>
    </xdr:to>
    <xdr:sp macro="" textlink="">
      <xdr:nvSpPr>
        <xdr:cNvPr id="2" name="AutoShape 3">
          <a:extLst>
            <a:ext uri="{FF2B5EF4-FFF2-40B4-BE49-F238E27FC236}">
              <a16:creationId xmlns:a16="http://schemas.microsoft.com/office/drawing/2014/main" id="{00000000-0008-0000-1900-000002000000}"/>
            </a:ext>
          </a:extLst>
        </xdr:cNvPr>
        <xdr:cNvSpPr>
          <a:spLocks noChangeArrowheads="1"/>
        </xdr:cNvSpPr>
      </xdr:nvSpPr>
      <xdr:spPr bwMode="auto">
        <a:xfrm>
          <a:off x="466725" y="1428750"/>
          <a:ext cx="3829050" cy="600075"/>
        </a:xfrm>
        <a:prstGeom prst="bracketPair">
          <a:avLst>
            <a:gd name="adj" fmla="val 7144"/>
          </a:avLst>
        </a:prstGeom>
        <a:noFill/>
        <a:ln w="9525">
          <a:solidFill>
            <a:srgbClr val="000000"/>
          </a:solidFill>
          <a:round/>
          <a:headEnd/>
          <a:tailEnd/>
        </a:ln>
      </xdr:spPr>
    </xdr:sp>
    <xdr:clientData/>
  </xdr:twoCellAnchor>
  <xdr:twoCellAnchor>
    <xdr:from>
      <xdr:col>3</xdr:col>
      <xdr:colOff>66675</xdr:colOff>
      <xdr:row>14</xdr:row>
      <xdr:rowOff>161925</xdr:rowOff>
    </xdr:from>
    <xdr:to>
      <xdr:col>26</xdr:col>
      <xdr:colOff>76200</xdr:colOff>
      <xdr:row>17</xdr:row>
      <xdr:rowOff>152400</xdr:rowOff>
    </xdr:to>
    <xdr:sp macro="" textlink="">
      <xdr:nvSpPr>
        <xdr:cNvPr id="3" name="AutoShape 4">
          <a:extLst>
            <a:ext uri="{FF2B5EF4-FFF2-40B4-BE49-F238E27FC236}">
              <a16:creationId xmlns:a16="http://schemas.microsoft.com/office/drawing/2014/main" id="{00000000-0008-0000-1900-000003000000}"/>
            </a:ext>
          </a:extLst>
        </xdr:cNvPr>
        <xdr:cNvSpPr>
          <a:spLocks noChangeArrowheads="1"/>
        </xdr:cNvSpPr>
      </xdr:nvSpPr>
      <xdr:spPr bwMode="auto">
        <a:xfrm>
          <a:off x="476250" y="2447925"/>
          <a:ext cx="3810000" cy="504825"/>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38</xdr:row>
          <xdr:rowOff>0</xdr:rowOff>
        </xdr:from>
        <xdr:to>
          <xdr:col>25</xdr:col>
          <xdr:colOff>47625</xdr:colOff>
          <xdr:row>39</xdr:row>
          <xdr:rowOff>9525</xdr:rowOff>
        </xdr:to>
        <xdr:grpSp>
          <xdr:nvGrpSpPr>
            <xdr:cNvPr id="45" name="グループ化 44">
              <a:extLst>
                <a:ext uri="{FF2B5EF4-FFF2-40B4-BE49-F238E27FC236}">
                  <a16:creationId xmlns:a16="http://schemas.microsoft.com/office/drawing/2014/main" id="{00000000-0008-0000-1900-00002D000000}"/>
                </a:ext>
              </a:extLst>
            </xdr:cNvPr>
            <xdr:cNvGrpSpPr/>
          </xdr:nvGrpSpPr>
          <xdr:grpSpPr>
            <a:xfrm>
              <a:off x="3276600" y="6248400"/>
              <a:ext cx="1162050" cy="180975"/>
              <a:chOff x="3149670" y="2697112"/>
              <a:chExt cx="1162624" cy="202824"/>
            </a:xfrm>
          </xdr:grpSpPr>
          <xdr:sp macro="" textlink="">
            <xdr:nvSpPr>
              <xdr:cNvPr id="945179" name="Check Box 27" hidden="1">
                <a:extLst>
                  <a:ext uri="{63B3BB69-23CF-44E3-9099-C40C66FF867C}">
                    <a14:compatExt spid="_x0000_s945179"/>
                  </a:ext>
                  <a:ext uri="{FF2B5EF4-FFF2-40B4-BE49-F238E27FC236}">
                    <a16:creationId xmlns:a16="http://schemas.microsoft.com/office/drawing/2014/main" id="{00000000-0008-0000-1900-00001B6C0E00}"/>
                  </a:ext>
                </a:extLst>
              </xdr:cNvPr>
              <xdr:cNvSpPr/>
            </xdr:nvSpPr>
            <xdr:spPr bwMode="auto">
              <a:xfrm>
                <a:off x="3149670" y="269711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0" name="Check Box 28" hidden="1">
                <a:extLst>
                  <a:ext uri="{63B3BB69-23CF-44E3-9099-C40C66FF867C}">
                    <a14:compatExt spid="_x0000_s945180"/>
                  </a:ext>
                  <a:ext uri="{FF2B5EF4-FFF2-40B4-BE49-F238E27FC236}">
                    <a16:creationId xmlns:a16="http://schemas.microsoft.com/office/drawing/2014/main" id="{00000000-0008-0000-1900-00001C6C0E00}"/>
                  </a:ext>
                </a:extLst>
              </xdr:cNvPr>
              <xdr:cNvSpPr/>
            </xdr:nvSpPr>
            <xdr:spPr bwMode="auto">
              <a:xfrm>
                <a:off x="3754801" y="2697113"/>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30</xdr:row>
          <xdr:rowOff>152400</xdr:rowOff>
        </xdr:from>
        <xdr:to>
          <xdr:col>25</xdr:col>
          <xdr:colOff>47625</xdr:colOff>
          <xdr:row>32</xdr:row>
          <xdr:rowOff>9897</xdr:rowOff>
        </xdr:to>
        <xdr:grpSp>
          <xdr:nvGrpSpPr>
            <xdr:cNvPr id="54" name="グループ化 53">
              <a:extLst>
                <a:ext uri="{FF2B5EF4-FFF2-40B4-BE49-F238E27FC236}">
                  <a16:creationId xmlns:a16="http://schemas.microsoft.com/office/drawing/2014/main" id="{00000000-0008-0000-1900-000036000000}"/>
                </a:ext>
              </a:extLst>
            </xdr:cNvPr>
            <xdr:cNvGrpSpPr/>
          </xdr:nvGrpSpPr>
          <xdr:grpSpPr>
            <a:xfrm>
              <a:off x="3276600" y="5029200"/>
              <a:ext cx="1162050" cy="200397"/>
              <a:chOff x="3149670" y="2696140"/>
              <a:chExt cx="1162624" cy="202825"/>
            </a:xfrm>
          </xdr:grpSpPr>
          <xdr:sp macro="" textlink="">
            <xdr:nvSpPr>
              <xdr:cNvPr id="945185" name="Check Box 33" hidden="1">
                <a:extLst>
                  <a:ext uri="{63B3BB69-23CF-44E3-9099-C40C66FF867C}">
                    <a14:compatExt spid="_x0000_s945185"/>
                  </a:ext>
                  <a:ext uri="{FF2B5EF4-FFF2-40B4-BE49-F238E27FC236}">
                    <a16:creationId xmlns:a16="http://schemas.microsoft.com/office/drawing/2014/main" id="{00000000-0008-0000-1900-0000216C0E00}"/>
                  </a:ext>
                </a:extLst>
              </xdr:cNvPr>
              <xdr:cNvSpPr/>
            </xdr:nvSpPr>
            <xdr:spPr bwMode="auto">
              <a:xfrm>
                <a:off x="3149670"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6" name="Check Box 34" hidden="1">
                <a:extLst>
                  <a:ext uri="{63B3BB69-23CF-44E3-9099-C40C66FF867C}">
                    <a14:compatExt spid="_x0000_s945186"/>
                  </a:ext>
                  <a:ext uri="{FF2B5EF4-FFF2-40B4-BE49-F238E27FC236}">
                    <a16:creationId xmlns:a16="http://schemas.microsoft.com/office/drawing/2014/main" id="{00000000-0008-0000-1900-0000226C0E00}"/>
                  </a:ext>
                </a:extLst>
              </xdr:cNvPr>
              <xdr:cNvSpPr/>
            </xdr:nvSpPr>
            <xdr:spPr bwMode="auto">
              <a:xfrm>
                <a:off x="375480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33</xdr:row>
          <xdr:rowOff>133350</xdr:rowOff>
        </xdr:from>
        <xdr:to>
          <xdr:col>25</xdr:col>
          <xdr:colOff>47625</xdr:colOff>
          <xdr:row>34</xdr:row>
          <xdr:rowOff>162297</xdr:rowOff>
        </xdr:to>
        <xdr:grpSp>
          <xdr:nvGrpSpPr>
            <xdr:cNvPr id="57" name="グループ化 56">
              <a:extLst>
                <a:ext uri="{FF2B5EF4-FFF2-40B4-BE49-F238E27FC236}">
                  <a16:creationId xmlns:a16="http://schemas.microsoft.com/office/drawing/2014/main" id="{00000000-0008-0000-1900-000039000000}"/>
                </a:ext>
              </a:extLst>
            </xdr:cNvPr>
            <xdr:cNvGrpSpPr/>
          </xdr:nvGrpSpPr>
          <xdr:grpSpPr>
            <a:xfrm>
              <a:off x="3276600" y="5524500"/>
              <a:ext cx="1162050" cy="200397"/>
              <a:chOff x="3149670" y="2696140"/>
              <a:chExt cx="1162624" cy="202825"/>
            </a:xfrm>
          </xdr:grpSpPr>
          <xdr:sp macro="" textlink="">
            <xdr:nvSpPr>
              <xdr:cNvPr id="945187" name="Check Box 35" hidden="1">
                <a:extLst>
                  <a:ext uri="{63B3BB69-23CF-44E3-9099-C40C66FF867C}">
                    <a14:compatExt spid="_x0000_s945187"/>
                  </a:ext>
                  <a:ext uri="{FF2B5EF4-FFF2-40B4-BE49-F238E27FC236}">
                    <a16:creationId xmlns:a16="http://schemas.microsoft.com/office/drawing/2014/main" id="{00000000-0008-0000-1900-0000236C0E00}"/>
                  </a:ext>
                </a:extLst>
              </xdr:cNvPr>
              <xdr:cNvSpPr/>
            </xdr:nvSpPr>
            <xdr:spPr bwMode="auto">
              <a:xfrm>
                <a:off x="3149670"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8" name="Check Box 36" hidden="1">
                <a:extLst>
                  <a:ext uri="{63B3BB69-23CF-44E3-9099-C40C66FF867C}">
                    <a14:compatExt spid="_x0000_s945188"/>
                  </a:ext>
                  <a:ext uri="{FF2B5EF4-FFF2-40B4-BE49-F238E27FC236}">
                    <a16:creationId xmlns:a16="http://schemas.microsoft.com/office/drawing/2014/main" id="{00000000-0008-0000-1900-0000246C0E00}"/>
                  </a:ext>
                </a:extLst>
              </xdr:cNvPr>
              <xdr:cNvSpPr/>
            </xdr:nvSpPr>
            <xdr:spPr bwMode="auto">
              <a:xfrm>
                <a:off x="375480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19050</xdr:colOff>
          <xdr:row>4</xdr:row>
          <xdr:rowOff>152400</xdr:rowOff>
        </xdr:from>
        <xdr:to>
          <xdr:col>26</xdr:col>
          <xdr:colOff>161925</xdr:colOff>
          <xdr:row>6</xdr:row>
          <xdr:rowOff>19422</xdr:rowOff>
        </xdr:to>
        <xdr:grpSp>
          <xdr:nvGrpSpPr>
            <xdr:cNvPr id="60" name="グループ化 59">
              <a:extLst>
                <a:ext uri="{FF2B5EF4-FFF2-40B4-BE49-F238E27FC236}">
                  <a16:creationId xmlns:a16="http://schemas.microsoft.com/office/drawing/2014/main" id="{00000000-0008-0000-1900-00003C000000}"/>
                </a:ext>
              </a:extLst>
            </xdr:cNvPr>
            <xdr:cNvGrpSpPr/>
          </xdr:nvGrpSpPr>
          <xdr:grpSpPr>
            <a:xfrm>
              <a:off x="2781300" y="638175"/>
              <a:ext cx="1952625" cy="209922"/>
              <a:chOff x="2447730" y="723900"/>
              <a:chExt cx="1952620" cy="209922"/>
            </a:xfrm>
          </xdr:grpSpPr>
          <xdr:sp macro="" textlink="">
            <xdr:nvSpPr>
              <xdr:cNvPr id="945189" name="Check Box 94" hidden="1">
                <a:extLst>
                  <a:ext uri="{63B3BB69-23CF-44E3-9099-C40C66FF867C}">
                    <a14:compatExt spid="_x0000_s945189"/>
                  </a:ext>
                  <a:ext uri="{FF2B5EF4-FFF2-40B4-BE49-F238E27FC236}">
                    <a16:creationId xmlns:a16="http://schemas.microsoft.com/office/drawing/2014/main" id="{00000000-0008-0000-1900-0000256C0E00}"/>
                  </a:ext>
                </a:extLst>
              </xdr:cNvPr>
              <xdr:cNvSpPr/>
            </xdr:nvSpPr>
            <xdr:spPr bwMode="auto">
              <a:xfrm>
                <a:off x="2447730" y="733425"/>
                <a:ext cx="557221" cy="2003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90" name="Check Box 95" hidden="1">
                <a:extLst>
                  <a:ext uri="{63B3BB69-23CF-44E3-9099-C40C66FF867C}">
                    <a14:compatExt spid="_x0000_s945190"/>
                  </a:ext>
                  <a:ext uri="{FF2B5EF4-FFF2-40B4-BE49-F238E27FC236}">
                    <a16:creationId xmlns:a16="http://schemas.microsoft.com/office/drawing/2014/main" id="{00000000-0008-0000-1900-0000266C0E00}"/>
                  </a:ext>
                </a:extLst>
              </xdr:cNvPr>
              <xdr:cNvSpPr/>
            </xdr:nvSpPr>
            <xdr:spPr bwMode="auto">
              <a:xfrm>
                <a:off x="3052755" y="742950"/>
                <a:ext cx="633421" cy="1618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45191" name="Check Box 39" hidden="1">
                <a:extLst>
                  <a:ext uri="{63B3BB69-23CF-44E3-9099-C40C66FF867C}">
                    <a14:compatExt spid="_x0000_s945191"/>
                  </a:ext>
                  <a:ext uri="{FF2B5EF4-FFF2-40B4-BE49-F238E27FC236}">
                    <a16:creationId xmlns:a16="http://schemas.microsoft.com/office/drawing/2014/main" id="{00000000-0008-0000-1900-0000276C0E00}"/>
                  </a:ext>
                </a:extLst>
              </xdr:cNvPr>
              <xdr:cNvSpPr/>
            </xdr:nvSpPr>
            <xdr:spPr bwMode="auto">
              <a:xfrm>
                <a:off x="3705223" y="723900"/>
                <a:ext cx="695127" cy="209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114300</xdr:colOff>
      <xdr:row>43</xdr:row>
      <xdr:rowOff>0</xdr:rowOff>
    </xdr:from>
    <xdr:to>
      <xdr:col>26</xdr:col>
      <xdr:colOff>104774</xdr:colOff>
      <xdr:row>45</xdr:row>
      <xdr:rowOff>0</xdr:rowOff>
    </xdr:to>
    <xdr:sp macro="" textlink="">
      <xdr:nvSpPr>
        <xdr:cNvPr id="53" name="AutoShape 4">
          <a:extLst>
            <a:ext uri="{FF2B5EF4-FFF2-40B4-BE49-F238E27FC236}">
              <a16:creationId xmlns:a16="http://schemas.microsoft.com/office/drawing/2014/main" id="{00000000-0008-0000-1900-000035000000}"/>
            </a:ext>
          </a:extLst>
        </xdr:cNvPr>
        <xdr:cNvSpPr>
          <a:spLocks noChangeArrowheads="1"/>
        </xdr:cNvSpPr>
      </xdr:nvSpPr>
      <xdr:spPr bwMode="auto">
        <a:xfrm>
          <a:off x="523875" y="6762750"/>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9</xdr:col>
          <xdr:colOff>152400</xdr:colOff>
          <xdr:row>22</xdr:row>
          <xdr:rowOff>161925</xdr:rowOff>
        </xdr:from>
        <xdr:to>
          <xdr:col>11</xdr:col>
          <xdr:colOff>161925</xdr:colOff>
          <xdr:row>24</xdr:row>
          <xdr:rowOff>0</xdr:rowOff>
        </xdr:to>
        <xdr:sp macro="" textlink="">
          <xdr:nvSpPr>
            <xdr:cNvPr id="945202" name="Check Box 50" hidden="1">
              <a:extLst>
                <a:ext uri="{63B3BB69-23CF-44E3-9099-C40C66FF867C}">
                  <a14:compatExt spid="_x0000_s945202"/>
                </a:ext>
                <a:ext uri="{FF2B5EF4-FFF2-40B4-BE49-F238E27FC236}">
                  <a16:creationId xmlns:a16="http://schemas.microsoft.com/office/drawing/2014/main" id="{00000000-0008-0000-1900-000032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22</xdr:row>
          <xdr:rowOff>161925</xdr:rowOff>
        </xdr:from>
        <xdr:to>
          <xdr:col>17</xdr:col>
          <xdr:colOff>161925</xdr:colOff>
          <xdr:row>24</xdr:row>
          <xdr:rowOff>0</xdr:rowOff>
        </xdr:to>
        <xdr:sp macro="" textlink="">
          <xdr:nvSpPr>
            <xdr:cNvPr id="945203" name="Check Box 51" hidden="1">
              <a:extLst>
                <a:ext uri="{63B3BB69-23CF-44E3-9099-C40C66FF867C}">
                  <a14:compatExt spid="_x0000_s945203"/>
                </a:ext>
                <a:ext uri="{FF2B5EF4-FFF2-40B4-BE49-F238E27FC236}">
                  <a16:creationId xmlns:a16="http://schemas.microsoft.com/office/drawing/2014/main" id="{00000000-0008-0000-1900-000033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152400</xdr:colOff>
      <xdr:row>45</xdr:row>
      <xdr:rowOff>152400</xdr:rowOff>
    </xdr:from>
    <xdr:to>
      <xdr:col>25</xdr:col>
      <xdr:colOff>47625</xdr:colOff>
      <xdr:row>47</xdr:row>
      <xdr:rowOff>9897</xdr:rowOff>
    </xdr:to>
    <xdr:grpSp>
      <xdr:nvGrpSpPr>
        <xdr:cNvPr id="67" name="グループ化 66">
          <a:extLst>
            <a:ext uri="{FF2B5EF4-FFF2-40B4-BE49-F238E27FC236}">
              <a16:creationId xmlns:a16="http://schemas.microsoft.com/office/drawing/2014/main" id="{00000000-0008-0000-1900-000043000000}"/>
            </a:ext>
          </a:extLst>
        </xdr:cNvPr>
        <xdr:cNvGrpSpPr/>
      </xdr:nvGrpSpPr>
      <xdr:grpSpPr>
        <a:xfrm>
          <a:off x="3276600" y="7600950"/>
          <a:ext cx="1162050" cy="200397"/>
          <a:chOff x="3149651" y="2696140"/>
          <a:chExt cx="1162622" cy="202825"/>
        </a:xfrm>
      </xdr:grpSpPr>
      <xdr:sp macro="" textlink="">
        <xdr:nvSpPr>
          <xdr:cNvPr id="945204" name="Check Box 52" hidden="1">
            <a:extLst>
              <a:ext uri="{63B3BB69-23CF-44E3-9099-C40C66FF867C}">
                <a14:compatExt xmlns:a14="http://schemas.microsoft.com/office/drawing/2010/main" spid="_x0000_s945204"/>
              </a:ext>
              <a:ext uri="{FF2B5EF4-FFF2-40B4-BE49-F238E27FC236}">
                <a16:creationId xmlns:a16="http://schemas.microsoft.com/office/drawing/2014/main" id="{00000000-0008-0000-1900-0000346C0E00}"/>
              </a:ext>
            </a:extLst>
          </xdr:cNvPr>
          <xdr:cNvSpPr/>
        </xdr:nvSpPr>
        <xdr:spPr bwMode="auto">
          <a:xfrm>
            <a:off x="3149651"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5" name="Check Box 53" hidden="1">
            <a:extLst>
              <a:ext uri="{63B3BB69-23CF-44E3-9099-C40C66FF867C}">
                <a14:compatExt xmlns:a14="http://schemas.microsoft.com/office/drawing/2010/main" spid="_x0000_s945205"/>
              </a:ext>
              <a:ext uri="{FF2B5EF4-FFF2-40B4-BE49-F238E27FC236}">
                <a16:creationId xmlns:a16="http://schemas.microsoft.com/office/drawing/2014/main" id="{00000000-0008-0000-1900-0000356C0E00}"/>
              </a:ext>
            </a:extLst>
          </xdr:cNvPr>
          <xdr:cNvSpPr/>
        </xdr:nvSpPr>
        <xdr:spPr bwMode="auto">
          <a:xfrm>
            <a:off x="3754780"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152400</xdr:colOff>
          <xdr:row>25</xdr:row>
          <xdr:rowOff>0</xdr:rowOff>
        </xdr:from>
        <xdr:to>
          <xdr:col>25</xdr:col>
          <xdr:colOff>47625</xdr:colOff>
          <xdr:row>26</xdr:row>
          <xdr:rowOff>28947</xdr:rowOff>
        </xdr:to>
        <xdr:grpSp>
          <xdr:nvGrpSpPr>
            <xdr:cNvPr id="70" name="グループ化 69">
              <a:extLst>
                <a:ext uri="{FF2B5EF4-FFF2-40B4-BE49-F238E27FC236}">
                  <a16:creationId xmlns:a16="http://schemas.microsoft.com/office/drawing/2014/main" id="{00000000-0008-0000-1900-000046000000}"/>
                </a:ext>
              </a:extLst>
            </xdr:cNvPr>
            <xdr:cNvGrpSpPr/>
          </xdr:nvGrpSpPr>
          <xdr:grpSpPr>
            <a:xfrm>
              <a:off x="3276600" y="4019550"/>
              <a:ext cx="1162050" cy="200397"/>
              <a:chOff x="3149670" y="2696140"/>
              <a:chExt cx="1162624" cy="202825"/>
            </a:xfrm>
          </xdr:grpSpPr>
          <xdr:sp macro="" textlink="">
            <xdr:nvSpPr>
              <xdr:cNvPr id="945206" name="Check Box 54" hidden="1">
                <a:extLst>
                  <a:ext uri="{63B3BB69-23CF-44E3-9099-C40C66FF867C}">
                    <a14:compatExt spid="_x0000_s945206"/>
                  </a:ext>
                  <a:ext uri="{FF2B5EF4-FFF2-40B4-BE49-F238E27FC236}">
                    <a16:creationId xmlns:a16="http://schemas.microsoft.com/office/drawing/2014/main" id="{00000000-0008-0000-1900-0000366C0E00}"/>
                  </a:ext>
                </a:extLst>
              </xdr:cNvPr>
              <xdr:cNvSpPr/>
            </xdr:nvSpPr>
            <xdr:spPr bwMode="auto">
              <a:xfrm>
                <a:off x="3149670"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45207" name="Check Box 55" hidden="1">
                <a:extLst>
                  <a:ext uri="{63B3BB69-23CF-44E3-9099-C40C66FF867C}">
                    <a14:compatExt spid="_x0000_s945207"/>
                  </a:ext>
                  <a:ext uri="{FF2B5EF4-FFF2-40B4-BE49-F238E27FC236}">
                    <a16:creationId xmlns:a16="http://schemas.microsoft.com/office/drawing/2014/main" id="{00000000-0008-0000-1900-0000376C0E00}"/>
                  </a:ext>
                </a:extLst>
              </xdr:cNvPr>
              <xdr:cNvSpPr/>
            </xdr:nvSpPr>
            <xdr:spPr bwMode="auto">
              <a:xfrm>
                <a:off x="375480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54</xdr:row>
          <xdr:rowOff>161925</xdr:rowOff>
        </xdr:from>
        <xdr:to>
          <xdr:col>25</xdr:col>
          <xdr:colOff>47625</xdr:colOff>
          <xdr:row>56</xdr:row>
          <xdr:rowOff>19422</xdr:rowOff>
        </xdr:to>
        <xdr:grpSp>
          <xdr:nvGrpSpPr>
            <xdr:cNvPr id="73" name="グループ化 72">
              <a:extLst>
                <a:ext uri="{FF2B5EF4-FFF2-40B4-BE49-F238E27FC236}">
                  <a16:creationId xmlns:a16="http://schemas.microsoft.com/office/drawing/2014/main" id="{00000000-0008-0000-1900-000049000000}"/>
                </a:ext>
              </a:extLst>
            </xdr:cNvPr>
            <xdr:cNvGrpSpPr/>
          </xdr:nvGrpSpPr>
          <xdr:grpSpPr>
            <a:xfrm>
              <a:off x="3276600" y="9220200"/>
              <a:ext cx="1162050" cy="200397"/>
              <a:chOff x="3149670" y="2696140"/>
              <a:chExt cx="1162624" cy="202825"/>
            </a:xfrm>
          </xdr:grpSpPr>
          <xdr:sp macro="" textlink="">
            <xdr:nvSpPr>
              <xdr:cNvPr id="945208" name="Check Box 56" hidden="1">
                <a:extLst>
                  <a:ext uri="{63B3BB69-23CF-44E3-9099-C40C66FF867C}">
                    <a14:compatExt spid="_x0000_s945208"/>
                  </a:ext>
                  <a:ext uri="{FF2B5EF4-FFF2-40B4-BE49-F238E27FC236}">
                    <a16:creationId xmlns:a16="http://schemas.microsoft.com/office/drawing/2014/main" id="{00000000-0008-0000-1900-0000386C0E00}"/>
                  </a:ext>
                </a:extLst>
              </xdr:cNvPr>
              <xdr:cNvSpPr/>
            </xdr:nvSpPr>
            <xdr:spPr bwMode="auto">
              <a:xfrm>
                <a:off x="3149670"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9" name="Check Box 57" hidden="1">
                <a:extLst>
                  <a:ext uri="{63B3BB69-23CF-44E3-9099-C40C66FF867C}">
                    <a14:compatExt spid="_x0000_s945209"/>
                  </a:ext>
                  <a:ext uri="{FF2B5EF4-FFF2-40B4-BE49-F238E27FC236}">
                    <a16:creationId xmlns:a16="http://schemas.microsoft.com/office/drawing/2014/main" id="{00000000-0008-0000-1900-0000396C0E00}"/>
                  </a:ext>
                </a:extLst>
              </xdr:cNvPr>
              <xdr:cNvSpPr/>
            </xdr:nvSpPr>
            <xdr:spPr bwMode="auto">
              <a:xfrm>
                <a:off x="375480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21</xdr:row>
          <xdr:rowOff>0</xdr:rowOff>
        </xdr:from>
        <xdr:to>
          <xdr:col>25</xdr:col>
          <xdr:colOff>47625</xdr:colOff>
          <xdr:row>22</xdr:row>
          <xdr:rowOff>28575</xdr:rowOff>
        </xdr:to>
        <xdr:grpSp>
          <xdr:nvGrpSpPr>
            <xdr:cNvPr id="945215" name="グループ化 66">
              <a:extLst>
                <a:ext uri="{FF2B5EF4-FFF2-40B4-BE49-F238E27FC236}">
                  <a16:creationId xmlns:a16="http://schemas.microsoft.com/office/drawing/2014/main" id="{00000000-0008-0000-1900-00003F6C0E00}"/>
                </a:ext>
              </a:extLst>
            </xdr:cNvPr>
            <xdr:cNvGrpSpPr>
              <a:grpSpLocks/>
            </xdr:cNvGrpSpPr>
          </xdr:nvGrpSpPr>
          <xdr:grpSpPr bwMode="auto">
            <a:xfrm>
              <a:off x="3276600" y="3400425"/>
              <a:ext cx="1162050" cy="200025"/>
              <a:chOff x="3149670" y="2696219"/>
              <a:chExt cx="1162624" cy="202820"/>
            </a:xfrm>
          </xdr:grpSpPr>
          <xdr:sp macro="" textlink="">
            <xdr:nvSpPr>
              <xdr:cNvPr id="945216" name="Check Box 64" hidden="1">
                <a:extLst>
                  <a:ext uri="{63B3BB69-23CF-44E3-9099-C40C66FF867C}">
                    <a14:compatExt spid="_x0000_s945216"/>
                  </a:ext>
                  <a:ext uri="{FF2B5EF4-FFF2-40B4-BE49-F238E27FC236}">
                    <a16:creationId xmlns:a16="http://schemas.microsoft.com/office/drawing/2014/main" id="{00000000-0008-0000-1900-0000406C0E00}"/>
                  </a:ext>
                </a:extLst>
              </xdr:cNvPr>
              <xdr:cNvSpPr/>
            </xdr:nvSpPr>
            <xdr:spPr bwMode="auto">
              <a:xfrm>
                <a:off x="3149670" y="2696221"/>
                <a:ext cx="557493" cy="202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17" name="Check Box 65" hidden="1">
                <a:extLst>
                  <a:ext uri="{63B3BB69-23CF-44E3-9099-C40C66FF867C}">
                    <a14:compatExt spid="_x0000_s945217"/>
                  </a:ext>
                  <a:ext uri="{FF2B5EF4-FFF2-40B4-BE49-F238E27FC236}">
                    <a16:creationId xmlns:a16="http://schemas.microsoft.com/office/drawing/2014/main" id="{00000000-0008-0000-1900-0000416C0E00}"/>
                  </a:ext>
                </a:extLst>
              </xdr:cNvPr>
              <xdr:cNvSpPr/>
            </xdr:nvSpPr>
            <xdr:spPr bwMode="auto">
              <a:xfrm>
                <a:off x="3754801" y="2696219"/>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37</xdr:row>
      <xdr:rowOff>142875</xdr:rowOff>
    </xdr:from>
    <xdr:to>
      <xdr:col>26</xdr:col>
      <xdr:colOff>76200</xdr:colOff>
      <xdr:row>40</xdr:row>
      <xdr:rowOff>47625</xdr:rowOff>
    </xdr:to>
    <xdr:grpSp>
      <xdr:nvGrpSpPr>
        <xdr:cNvPr id="4" name="グループ化 3">
          <a:extLst>
            <a:ext uri="{FF2B5EF4-FFF2-40B4-BE49-F238E27FC236}">
              <a16:creationId xmlns:a16="http://schemas.microsoft.com/office/drawing/2014/main" id="{00000000-0008-0000-1900-000004000000}"/>
            </a:ext>
          </a:extLst>
        </xdr:cNvPr>
        <xdr:cNvGrpSpPr/>
      </xdr:nvGrpSpPr>
      <xdr:grpSpPr>
        <a:xfrm>
          <a:off x="3295650" y="6219825"/>
          <a:ext cx="1352550" cy="419100"/>
          <a:chOff x="3371664" y="2457450"/>
          <a:chExt cx="1371584" cy="200025"/>
        </a:xfrm>
      </xdr:grpSpPr>
      <xdr:sp macro="" textlink="">
        <xdr:nvSpPr>
          <xdr:cNvPr id="5"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900-000005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900-000006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37</xdr:row>
      <xdr:rowOff>142875</xdr:rowOff>
    </xdr:from>
    <xdr:to>
      <xdr:col>26</xdr:col>
      <xdr:colOff>76200</xdr:colOff>
      <xdr:row>40</xdr:row>
      <xdr:rowOff>47625</xdr:rowOff>
    </xdr:to>
    <xdr:grpSp>
      <xdr:nvGrpSpPr>
        <xdr:cNvPr id="7" name="グループ化 38">
          <a:extLst>
            <a:ext uri="{FF2B5EF4-FFF2-40B4-BE49-F238E27FC236}">
              <a16:creationId xmlns:a16="http://schemas.microsoft.com/office/drawing/2014/main" id="{00000000-0008-0000-1900-000007000000}"/>
            </a:ext>
          </a:extLst>
        </xdr:cNvPr>
        <xdr:cNvGrpSpPr>
          <a:grpSpLocks/>
        </xdr:cNvGrpSpPr>
      </xdr:nvGrpSpPr>
      <xdr:grpSpPr bwMode="auto">
        <a:xfrm>
          <a:off x="3295650" y="6219825"/>
          <a:ext cx="1352550" cy="419100"/>
          <a:chOff x="33716" y="24574"/>
          <a:chExt cx="13716" cy="2000"/>
        </a:xfrm>
      </xdr:grpSpPr>
      <xdr:sp macro="" textlink="">
        <xdr:nvSpPr>
          <xdr:cNvPr id="8"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900-000008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900-000009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45</xdr:row>
      <xdr:rowOff>142875</xdr:rowOff>
    </xdr:from>
    <xdr:to>
      <xdr:col>26</xdr:col>
      <xdr:colOff>76200</xdr:colOff>
      <xdr:row>47</xdr:row>
      <xdr:rowOff>47625</xdr:rowOff>
    </xdr:to>
    <xdr:grpSp>
      <xdr:nvGrpSpPr>
        <xdr:cNvPr id="10" name="グループ化 9">
          <a:extLst>
            <a:ext uri="{FF2B5EF4-FFF2-40B4-BE49-F238E27FC236}">
              <a16:creationId xmlns:a16="http://schemas.microsoft.com/office/drawing/2014/main" id="{00000000-0008-0000-1900-00000A000000}"/>
            </a:ext>
          </a:extLst>
        </xdr:cNvPr>
        <xdr:cNvGrpSpPr/>
      </xdr:nvGrpSpPr>
      <xdr:grpSpPr>
        <a:xfrm>
          <a:off x="3295650" y="7591425"/>
          <a:ext cx="1352550" cy="247650"/>
          <a:chOff x="3371569" y="2457450"/>
          <a:chExt cx="1371584" cy="200025"/>
        </a:xfrm>
      </xdr:grpSpPr>
      <xdr:sp macro="" textlink="">
        <xdr:nvSpPr>
          <xdr:cNvPr id="11"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900-00000B0000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900-00000C0000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104775</xdr:colOff>
      <xdr:row>57</xdr:row>
      <xdr:rowOff>0</xdr:rowOff>
    </xdr:from>
    <xdr:to>
      <xdr:col>26</xdr:col>
      <xdr:colOff>95249</xdr:colOff>
      <xdr:row>59</xdr:row>
      <xdr:rowOff>0</xdr:rowOff>
    </xdr:to>
    <xdr:sp macro="" textlink="">
      <xdr:nvSpPr>
        <xdr:cNvPr id="13" name="AutoShape 4">
          <a:extLst>
            <a:ext uri="{FF2B5EF4-FFF2-40B4-BE49-F238E27FC236}">
              <a16:creationId xmlns:a16="http://schemas.microsoft.com/office/drawing/2014/main" id="{00000000-0008-0000-1900-00000D000000}"/>
            </a:ext>
          </a:extLst>
        </xdr:cNvPr>
        <xdr:cNvSpPr>
          <a:spLocks noChangeArrowheads="1"/>
        </xdr:cNvSpPr>
      </xdr:nvSpPr>
      <xdr:spPr bwMode="auto">
        <a:xfrm>
          <a:off x="514350" y="9229725"/>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46</xdr:row>
          <xdr:rowOff>0</xdr:rowOff>
        </xdr:from>
        <xdr:to>
          <xdr:col>25</xdr:col>
          <xdr:colOff>47625</xdr:colOff>
          <xdr:row>47</xdr:row>
          <xdr:rowOff>9525</xdr:rowOff>
        </xdr:to>
        <xdr:grpSp>
          <xdr:nvGrpSpPr>
            <xdr:cNvPr id="14" name="グループ化 13">
              <a:extLst>
                <a:ext uri="{FF2B5EF4-FFF2-40B4-BE49-F238E27FC236}">
                  <a16:creationId xmlns:a16="http://schemas.microsoft.com/office/drawing/2014/main" id="{00000000-0008-0000-1900-00000E000000}"/>
                </a:ext>
              </a:extLst>
            </xdr:cNvPr>
            <xdr:cNvGrpSpPr/>
          </xdr:nvGrpSpPr>
          <xdr:grpSpPr>
            <a:xfrm>
              <a:off x="3276600" y="7620000"/>
              <a:ext cx="1162050" cy="180975"/>
              <a:chOff x="3149670" y="2697112"/>
              <a:chExt cx="1162624" cy="202824"/>
            </a:xfrm>
          </xdr:grpSpPr>
          <xdr:sp macro="" textlink="">
            <xdr:nvSpPr>
              <xdr:cNvPr id="945219" name="Check Box 67" hidden="1">
                <a:extLst>
                  <a:ext uri="{63B3BB69-23CF-44E3-9099-C40C66FF867C}">
                    <a14:compatExt spid="_x0000_s945219"/>
                  </a:ext>
                  <a:ext uri="{FF2B5EF4-FFF2-40B4-BE49-F238E27FC236}">
                    <a16:creationId xmlns:a16="http://schemas.microsoft.com/office/drawing/2014/main" id="{00000000-0008-0000-1900-0000436C0E00}"/>
                  </a:ext>
                </a:extLst>
              </xdr:cNvPr>
              <xdr:cNvSpPr/>
            </xdr:nvSpPr>
            <xdr:spPr bwMode="auto">
              <a:xfrm>
                <a:off x="3149670" y="269711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20" name="Check Box 68" hidden="1">
                <a:extLst>
                  <a:ext uri="{63B3BB69-23CF-44E3-9099-C40C66FF867C}">
                    <a14:compatExt spid="_x0000_s945220"/>
                  </a:ext>
                  <a:ext uri="{FF2B5EF4-FFF2-40B4-BE49-F238E27FC236}">
                    <a16:creationId xmlns:a16="http://schemas.microsoft.com/office/drawing/2014/main" id="{00000000-0008-0000-1900-0000446C0E00}"/>
                  </a:ext>
                </a:extLst>
              </xdr:cNvPr>
              <xdr:cNvSpPr/>
            </xdr:nvSpPr>
            <xdr:spPr bwMode="auto">
              <a:xfrm>
                <a:off x="3754801" y="2697113"/>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104757</xdr:colOff>
          <xdr:row>27</xdr:row>
          <xdr:rowOff>152400</xdr:rowOff>
        </xdr:from>
        <xdr:to>
          <xdr:col>26</xdr:col>
          <xdr:colOff>19050</xdr:colOff>
          <xdr:row>29</xdr:row>
          <xdr:rowOff>19422</xdr:rowOff>
        </xdr:to>
        <xdr:grpSp>
          <xdr:nvGrpSpPr>
            <xdr:cNvPr id="15" name="グループ化 14">
              <a:extLst>
                <a:ext uri="{FF2B5EF4-FFF2-40B4-BE49-F238E27FC236}">
                  <a16:creationId xmlns:a16="http://schemas.microsoft.com/office/drawing/2014/main" id="{00000000-0008-0000-1900-00000F000000}"/>
                </a:ext>
              </a:extLst>
            </xdr:cNvPr>
            <xdr:cNvGrpSpPr/>
          </xdr:nvGrpSpPr>
          <xdr:grpSpPr>
            <a:xfrm>
              <a:off x="2686032" y="4514850"/>
              <a:ext cx="1905018" cy="209922"/>
              <a:chOff x="2686032" y="4505325"/>
              <a:chExt cx="1905018" cy="209922"/>
            </a:xfrm>
          </xdr:grpSpPr>
          <xdr:grpSp>
            <xdr:nvGrpSpPr>
              <xdr:cNvPr id="16" name="グループ化 15">
                <a:extLst>
                  <a:ext uri="{FF2B5EF4-FFF2-40B4-BE49-F238E27FC236}">
                    <a16:creationId xmlns:a16="http://schemas.microsoft.com/office/drawing/2014/main" id="{00000000-0008-0000-1900-000010000000}"/>
                  </a:ext>
                </a:extLst>
              </xdr:cNvPr>
              <xdr:cNvGrpSpPr/>
            </xdr:nvGrpSpPr>
            <xdr:grpSpPr>
              <a:xfrm>
                <a:off x="2686032" y="4514850"/>
                <a:ext cx="1162055" cy="200397"/>
                <a:chOff x="3149663" y="2696140"/>
                <a:chExt cx="1162631" cy="202825"/>
              </a:xfrm>
            </xdr:grpSpPr>
            <xdr:sp macro="" textlink="">
              <xdr:nvSpPr>
                <xdr:cNvPr id="945222" name="Check Box 70" hidden="1">
                  <a:extLst>
                    <a:ext uri="{63B3BB69-23CF-44E3-9099-C40C66FF867C}">
                      <a14:compatExt spid="_x0000_s945222"/>
                    </a:ext>
                    <a:ext uri="{FF2B5EF4-FFF2-40B4-BE49-F238E27FC236}">
                      <a16:creationId xmlns:a16="http://schemas.microsoft.com/office/drawing/2014/main" id="{00000000-0008-0000-1900-0000466C0E00}"/>
                    </a:ext>
                  </a:extLst>
                </xdr:cNvPr>
                <xdr:cNvSpPr/>
              </xdr:nvSpPr>
              <xdr:spPr bwMode="auto">
                <a:xfrm>
                  <a:off x="3149663"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23" name="Check Box 71" hidden="1">
                  <a:extLst>
                    <a:ext uri="{63B3BB69-23CF-44E3-9099-C40C66FF867C}">
                      <a14:compatExt spid="_x0000_s945223"/>
                    </a:ext>
                    <a:ext uri="{FF2B5EF4-FFF2-40B4-BE49-F238E27FC236}">
                      <a16:creationId xmlns:a16="http://schemas.microsoft.com/office/drawing/2014/main" id="{00000000-0008-0000-1900-0000476C0E00}"/>
                    </a:ext>
                  </a:extLst>
                </xdr:cNvPr>
                <xdr:cNvSpPr/>
              </xdr:nvSpPr>
              <xdr:spPr bwMode="auto">
                <a:xfrm>
                  <a:off x="375480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sp macro="" textlink="">
            <xdr:nvSpPr>
              <xdr:cNvPr id="945224" name="Check Box 72" hidden="1">
                <a:extLst>
                  <a:ext uri="{63B3BB69-23CF-44E3-9099-C40C66FF867C}">
                    <a14:compatExt spid="_x0000_s945224"/>
                  </a:ext>
                  <a:ext uri="{FF2B5EF4-FFF2-40B4-BE49-F238E27FC236}">
                    <a16:creationId xmlns:a16="http://schemas.microsoft.com/office/drawing/2014/main" id="{00000000-0008-0000-1900-0000486C0E00}"/>
                  </a:ext>
                </a:extLst>
              </xdr:cNvPr>
              <xdr:cNvSpPr/>
            </xdr:nvSpPr>
            <xdr:spPr bwMode="auto">
              <a:xfrm>
                <a:off x="3895725" y="4505325"/>
                <a:ext cx="6953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18</xdr:col>
      <xdr:colOff>171450</xdr:colOff>
      <xdr:row>4</xdr:row>
      <xdr:rowOff>133350</xdr:rowOff>
    </xdr:from>
    <xdr:to>
      <xdr:col>26</xdr:col>
      <xdr:colOff>76200</xdr:colOff>
      <xdr:row>6</xdr:row>
      <xdr:rowOff>38100</xdr:rowOff>
    </xdr:to>
    <xdr:grpSp>
      <xdr:nvGrpSpPr>
        <xdr:cNvPr id="35" name="グループ化 34">
          <a:extLst>
            <a:ext uri="{FF2B5EF4-FFF2-40B4-BE49-F238E27FC236}">
              <a16:creationId xmlns:a16="http://schemas.microsoft.com/office/drawing/2014/main" id="{00000000-0008-0000-1A00-000023000000}"/>
            </a:ext>
          </a:extLst>
        </xdr:cNvPr>
        <xdr:cNvGrpSpPr/>
      </xdr:nvGrpSpPr>
      <xdr:grpSpPr>
        <a:xfrm>
          <a:off x="3295650" y="619125"/>
          <a:ext cx="1371600" cy="247650"/>
          <a:chOff x="3371664" y="2457450"/>
          <a:chExt cx="1371584" cy="200025"/>
        </a:xfrm>
      </xdr:grpSpPr>
      <xdr:sp macro="" textlink="">
        <xdr:nvSpPr>
          <xdr:cNvPr id="36" name="Check Box 25" hidden="1">
            <a:extLst>
              <a:ext uri="{63B3BB69-23CF-44E3-9099-C40C66FF867C}">
                <a14:compatExt xmlns:a14="http://schemas.microsoft.com/office/drawing/2010/main" spid="_x0000_s674841"/>
              </a:ext>
              <a:ext uri="{FF2B5EF4-FFF2-40B4-BE49-F238E27FC236}">
                <a16:creationId xmlns:a16="http://schemas.microsoft.com/office/drawing/2014/main" id="{00000000-0008-0000-1A00-000024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7" name="Check Box 26" hidden="1">
            <a:extLst>
              <a:ext uri="{63B3BB69-23CF-44E3-9099-C40C66FF867C}">
                <a14:compatExt xmlns:a14="http://schemas.microsoft.com/office/drawing/2010/main" spid="_x0000_s674842"/>
              </a:ext>
              <a:ext uri="{FF2B5EF4-FFF2-40B4-BE49-F238E27FC236}">
                <a16:creationId xmlns:a16="http://schemas.microsoft.com/office/drawing/2014/main" id="{00000000-0008-0000-1A00-000025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38" name="グループ化 37">
          <a:extLst>
            <a:ext uri="{FF2B5EF4-FFF2-40B4-BE49-F238E27FC236}">
              <a16:creationId xmlns:a16="http://schemas.microsoft.com/office/drawing/2014/main" id="{00000000-0008-0000-1A00-000026000000}"/>
            </a:ext>
          </a:extLst>
        </xdr:cNvPr>
        <xdr:cNvGrpSpPr/>
      </xdr:nvGrpSpPr>
      <xdr:grpSpPr>
        <a:xfrm>
          <a:off x="3295650" y="1143000"/>
          <a:ext cx="1371600" cy="247650"/>
          <a:chOff x="3371664" y="2457450"/>
          <a:chExt cx="1371584" cy="200025"/>
        </a:xfrm>
      </xdr:grpSpPr>
      <xdr:sp macro="" textlink="">
        <xdr:nvSpPr>
          <xdr:cNvPr id="39"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A00-000027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0"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A00-000028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14</xdr:row>
      <xdr:rowOff>142875</xdr:rowOff>
    </xdr:from>
    <xdr:to>
      <xdr:col>26</xdr:col>
      <xdr:colOff>76200</xdr:colOff>
      <xdr:row>16</xdr:row>
      <xdr:rowOff>47625</xdr:rowOff>
    </xdr:to>
    <xdr:grpSp>
      <xdr:nvGrpSpPr>
        <xdr:cNvPr id="41" name="グループ化 40">
          <a:extLst>
            <a:ext uri="{FF2B5EF4-FFF2-40B4-BE49-F238E27FC236}">
              <a16:creationId xmlns:a16="http://schemas.microsoft.com/office/drawing/2014/main" id="{00000000-0008-0000-1A00-000029000000}"/>
            </a:ext>
          </a:extLst>
        </xdr:cNvPr>
        <xdr:cNvGrpSpPr/>
      </xdr:nvGrpSpPr>
      <xdr:grpSpPr>
        <a:xfrm>
          <a:off x="3295650" y="2343150"/>
          <a:ext cx="1371600" cy="247650"/>
          <a:chOff x="3371569" y="2457450"/>
          <a:chExt cx="1371584" cy="200025"/>
        </a:xfrm>
      </xdr:grpSpPr>
      <xdr:sp macro="" textlink="">
        <xdr:nvSpPr>
          <xdr:cNvPr id="969745"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A00-000011CC0E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46"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A00-000012CC0E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44</xdr:col>
      <xdr:colOff>95250</xdr:colOff>
      <xdr:row>4</xdr:row>
      <xdr:rowOff>133350</xdr:rowOff>
    </xdr:from>
    <xdr:to>
      <xdr:col>52</xdr:col>
      <xdr:colOff>19050</xdr:colOff>
      <xdr:row>6</xdr:row>
      <xdr:rowOff>38100</xdr:rowOff>
    </xdr:to>
    <xdr:grpSp>
      <xdr:nvGrpSpPr>
        <xdr:cNvPr id="56" name="グループ化 35">
          <a:extLst>
            <a:ext uri="{FF2B5EF4-FFF2-40B4-BE49-F238E27FC236}">
              <a16:creationId xmlns:a16="http://schemas.microsoft.com/office/drawing/2014/main" id="{00000000-0008-0000-1A00-000038000000}"/>
            </a:ext>
          </a:extLst>
        </xdr:cNvPr>
        <xdr:cNvGrpSpPr>
          <a:grpSpLocks/>
        </xdr:cNvGrpSpPr>
      </xdr:nvGrpSpPr>
      <xdr:grpSpPr bwMode="auto">
        <a:xfrm>
          <a:off x="7924800" y="619125"/>
          <a:ext cx="1371600" cy="247650"/>
          <a:chOff x="33716" y="24574"/>
          <a:chExt cx="13716" cy="2000"/>
        </a:xfrm>
      </xdr:grpSpPr>
      <xdr:sp macro="" textlink="">
        <xdr:nvSpPr>
          <xdr:cNvPr id="969755" name="Check Box 27" hidden="1">
            <a:extLst>
              <a:ext uri="{63B3BB69-23CF-44E3-9099-C40C66FF867C}">
                <a14:compatExt xmlns:a14="http://schemas.microsoft.com/office/drawing/2010/main" spid="_x0000_s969755"/>
              </a:ext>
              <a:ext uri="{FF2B5EF4-FFF2-40B4-BE49-F238E27FC236}">
                <a16:creationId xmlns:a16="http://schemas.microsoft.com/office/drawing/2014/main" id="{00000000-0008-0000-1A00-00001B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56" name="Check Box 28" hidden="1">
            <a:extLst>
              <a:ext uri="{63B3BB69-23CF-44E3-9099-C40C66FF867C}">
                <a14:compatExt xmlns:a14="http://schemas.microsoft.com/office/drawing/2010/main" spid="_x0000_s969756"/>
              </a:ext>
              <a:ext uri="{FF2B5EF4-FFF2-40B4-BE49-F238E27FC236}">
                <a16:creationId xmlns:a16="http://schemas.microsoft.com/office/drawing/2014/main" id="{00000000-0008-0000-1A00-00001C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71" name="グループ化 38">
          <a:extLst>
            <a:ext uri="{FF2B5EF4-FFF2-40B4-BE49-F238E27FC236}">
              <a16:creationId xmlns:a16="http://schemas.microsoft.com/office/drawing/2014/main" id="{00000000-0008-0000-1A00-000047000000}"/>
            </a:ext>
          </a:extLst>
        </xdr:cNvPr>
        <xdr:cNvGrpSpPr>
          <a:grpSpLocks/>
        </xdr:cNvGrpSpPr>
      </xdr:nvGrpSpPr>
      <xdr:grpSpPr bwMode="auto">
        <a:xfrm>
          <a:off x="3295650" y="1143000"/>
          <a:ext cx="1371600" cy="247650"/>
          <a:chOff x="33716" y="24574"/>
          <a:chExt cx="13716" cy="2000"/>
        </a:xfrm>
      </xdr:grpSpPr>
      <xdr:sp macro="" textlink="">
        <xdr:nvSpPr>
          <xdr:cNvPr id="969765"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A00-000025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66"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A00-000026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39</xdr:row>
          <xdr:rowOff>152400</xdr:rowOff>
        </xdr:from>
        <xdr:to>
          <xdr:col>26</xdr:col>
          <xdr:colOff>76200</xdr:colOff>
          <xdr:row>41</xdr:row>
          <xdr:rowOff>57150</xdr:rowOff>
        </xdr:to>
        <xdr:grpSp>
          <xdr:nvGrpSpPr>
            <xdr:cNvPr id="75" name="グループ化 38">
              <a:extLst>
                <a:ext uri="{FF2B5EF4-FFF2-40B4-BE49-F238E27FC236}">
                  <a16:creationId xmlns:a16="http://schemas.microsoft.com/office/drawing/2014/main" id="{00000000-0008-0000-1A00-00004B000000}"/>
                </a:ext>
              </a:extLst>
            </xdr:cNvPr>
            <xdr:cNvGrpSpPr>
              <a:grpSpLocks/>
            </xdr:cNvGrpSpPr>
          </xdr:nvGrpSpPr>
          <xdr:grpSpPr bwMode="auto">
            <a:xfrm>
              <a:off x="3295650" y="6610350"/>
              <a:ext cx="1371600" cy="247650"/>
              <a:chOff x="33716" y="24574"/>
              <a:chExt cx="13716" cy="2000"/>
            </a:xfrm>
          </xdr:grpSpPr>
          <xdr:sp macro="" textlink="">
            <xdr:nvSpPr>
              <xdr:cNvPr id="969770" name="Check Box 42" hidden="1">
                <a:extLst>
                  <a:ext uri="{63B3BB69-23CF-44E3-9099-C40C66FF867C}">
                    <a14:compatExt spid="_x0000_s969770"/>
                  </a:ext>
                  <a:ext uri="{FF2B5EF4-FFF2-40B4-BE49-F238E27FC236}">
                    <a16:creationId xmlns:a16="http://schemas.microsoft.com/office/drawing/2014/main" id="{00000000-0008-0000-1A00-00002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1" name="Check Box 43" hidden="1">
                <a:extLst>
                  <a:ext uri="{63B3BB69-23CF-44E3-9099-C40C66FF867C}">
                    <a14:compatExt spid="_x0000_s969771"/>
                  </a:ext>
                  <a:ext uri="{FF2B5EF4-FFF2-40B4-BE49-F238E27FC236}">
                    <a16:creationId xmlns:a16="http://schemas.microsoft.com/office/drawing/2014/main" id="{00000000-0008-0000-1A00-00002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5</xdr:row>
      <xdr:rowOff>123825</xdr:rowOff>
    </xdr:from>
    <xdr:to>
      <xdr:col>26</xdr:col>
      <xdr:colOff>76200</xdr:colOff>
      <xdr:row>7</xdr:row>
      <xdr:rowOff>28575</xdr:rowOff>
    </xdr:to>
    <xdr:grpSp>
      <xdr:nvGrpSpPr>
        <xdr:cNvPr id="81" name="グループ化 38">
          <a:extLst>
            <a:ext uri="{FF2B5EF4-FFF2-40B4-BE49-F238E27FC236}">
              <a16:creationId xmlns:a16="http://schemas.microsoft.com/office/drawing/2014/main" id="{00000000-0008-0000-1A00-000051000000}"/>
            </a:ext>
          </a:extLst>
        </xdr:cNvPr>
        <xdr:cNvGrpSpPr>
          <a:grpSpLocks/>
        </xdr:cNvGrpSpPr>
      </xdr:nvGrpSpPr>
      <xdr:grpSpPr bwMode="auto">
        <a:xfrm>
          <a:off x="3295650" y="781050"/>
          <a:ext cx="1371600" cy="247650"/>
          <a:chOff x="33716" y="24574"/>
          <a:chExt cx="13716" cy="2000"/>
        </a:xfrm>
      </xdr:grpSpPr>
      <xdr:sp macro="" textlink="">
        <xdr:nvSpPr>
          <xdr:cNvPr id="969775" name="Check Box 47" hidden="1">
            <a:extLst>
              <a:ext uri="{63B3BB69-23CF-44E3-9099-C40C66FF867C}">
                <a14:compatExt xmlns:a14="http://schemas.microsoft.com/office/drawing/2010/main" spid="_x0000_s969775"/>
              </a:ext>
              <a:ext uri="{FF2B5EF4-FFF2-40B4-BE49-F238E27FC236}">
                <a16:creationId xmlns:a16="http://schemas.microsoft.com/office/drawing/2014/main" id="{00000000-0008-0000-1A00-00002F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6" name="Check Box 48" hidden="1">
            <a:extLst>
              <a:ext uri="{63B3BB69-23CF-44E3-9099-C40C66FF867C}">
                <a14:compatExt xmlns:a14="http://schemas.microsoft.com/office/drawing/2010/main" spid="_x0000_s969776"/>
              </a:ext>
              <a:ext uri="{FF2B5EF4-FFF2-40B4-BE49-F238E27FC236}">
                <a16:creationId xmlns:a16="http://schemas.microsoft.com/office/drawing/2014/main" id="{00000000-0008-0000-1A00-000030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15</xdr:row>
          <xdr:rowOff>133350</xdr:rowOff>
        </xdr:from>
        <xdr:to>
          <xdr:col>26</xdr:col>
          <xdr:colOff>76200</xdr:colOff>
          <xdr:row>17</xdr:row>
          <xdr:rowOff>38100</xdr:rowOff>
        </xdr:to>
        <xdr:grpSp>
          <xdr:nvGrpSpPr>
            <xdr:cNvPr id="84" name="グループ化 38">
              <a:extLst>
                <a:ext uri="{FF2B5EF4-FFF2-40B4-BE49-F238E27FC236}">
                  <a16:creationId xmlns:a16="http://schemas.microsoft.com/office/drawing/2014/main" id="{00000000-0008-0000-1A00-000054000000}"/>
                </a:ext>
              </a:extLst>
            </xdr:cNvPr>
            <xdr:cNvGrpSpPr>
              <a:grpSpLocks/>
            </xdr:cNvGrpSpPr>
          </xdr:nvGrpSpPr>
          <xdr:grpSpPr bwMode="auto">
            <a:xfrm>
              <a:off x="3295650" y="2505075"/>
              <a:ext cx="1371600" cy="247650"/>
              <a:chOff x="33716" y="24574"/>
              <a:chExt cx="13716" cy="2000"/>
            </a:xfrm>
          </xdr:grpSpPr>
          <xdr:sp macro="" textlink="">
            <xdr:nvSpPr>
              <xdr:cNvPr id="969777" name="Check Box 49" hidden="1">
                <a:extLst>
                  <a:ext uri="{63B3BB69-23CF-44E3-9099-C40C66FF867C}">
                    <a14:compatExt spid="_x0000_s969777"/>
                  </a:ext>
                  <a:ext uri="{FF2B5EF4-FFF2-40B4-BE49-F238E27FC236}">
                    <a16:creationId xmlns:a16="http://schemas.microsoft.com/office/drawing/2014/main" id="{00000000-0008-0000-1A00-000031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8" name="Check Box 50" hidden="1">
                <a:extLst>
                  <a:ext uri="{63B3BB69-23CF-44E3-9099-C40C66FF867C}">
                    <a14:compatExt spid="_x0000_s969778"/>
                  </a:ext>
                  <a:ext uri="{FF2B5EF4-FFF2-40B4-BE49-F238E27FC236}">
                    <a16:creationId xmlns:a16="http://schemas.microsoft.com/office/drawing/2014/main" id="{00000000-0008-0000-1A00-000032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171450</xdr:colOff>
          <xdr:row>11</xdr:row>
          <xdr:rowOff>161925</xdr:rowOff>
        </xdr:from>
        <xdr:to>
          <xdr:col>24</xdr:col>
          <xdr:colOff>9525</xdr:colOff>
          <xdr:row>14</xdr:row>
          <xdr:rowOff>28575</xdr:rowOff>
        </xdr:to>
        <xdr:grpSp>
          <xdr:nvGrpSpPr>
            <xdr:cNvPr id="87" name="グループ化 86">
              <a:extLst>
                <a:ext uri="{FF2B5EF4-FFF2-40B4-BE49-F238E27FC236}">
                  <a16:creationId xmlns:a16="http://schemas.microsoft.com/office/drawing/2014/main" id="{00000000-0008-0000-1A00-000057000000}"/>
                </a:ext>
              </a:extLst>
            </xdr:cNvPr>
            <xdr:cNvGrpSpPr/>
          </xdr:nvGrpSpPr>
          <xdr:grpSpPr>
            <a:xfrm>
              <a:off x="1847850" y="1847850"/>
              <a:ext cx="2371725" cy="381000"/>
              <a:chOff x="1666875" y="4286250"/>
              <a:chExt cx="2371725" cy="381000"/>
            </a:xfrm>
          </xdr:grpSpPr>
          <xdr:sp macro="" textlink="">
            <xdr:nvSpPr>
              <xdr:cNvPr id="969779" name="Check Box 27" hidden="1">
                <a:extLst>
                  <a:ext uri="{63B3BB69-23CF-44E3-9099-C40C66FF867C}">
                    <a14:compatExt spid="_x0000_s969779"/>
                  </a:ext>
                  <a:ext uri="{FF2B5EF4-FFF2-40B4-BE49-F238E27FC236}">
                    <a16:creationId xmlns:a16="http://schemas.microsoft.com/office/drawing/2014/main" id="{00000000-0008-0000-1A00-000033CC0E00}"/>
                  </a:ext>
                </a:extLst>
              </xdr:cNvPr>
              <xdr:cNvSpPr/>
            </xdr:nvSpPr>
            <xdr:spPr bwMode="auto">
              <a:xfrm>
                <a:off x="166687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0" name="Check Box 52" hidden="1">
                <a:extLst>
                  <a:ext uri="{63B3BB69-23CF-44E3-9099-C40C66FF867C}">
                    <a14:compatExt spid="_x0000_s969780"/>
                  </a:ext>
                  <a:ext uri="{FF2B5EF4-FFF2-40B4-BE49-F238E27FC236}">
                    <a16:creationId xmlns:a16="http://schemas.microsoft.com/office/drawing/2014/main" id="{00000000-0008-0000-1A00-000034CC0E00}"/>
                  </a:ext>
                </a:extLst>
              </xdr:cNvPr>
              <xdr:cNvSpPr/>
            </xdr:nvSpPr>
            <xdr:spPr bwMode="auto">
              <a:xfrm>
                <a:off x="275272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1" name="Check Box 53" hidden="1">
                <a:extLst>
                  <a:ext uri="{63B3BB69-23CF-44E3-9099-C40C66FF867C}">
                    <a14:compatExt spid="_x0000_s969781"/>
                  </a:ext>
                  <a:ext uri="{FF2B5EF4-FFF2-40B4-BE49-F238E27FC236}">
                    <a16:creationId xmlns:a16="http://schemas.microsoft.com/office/drawing/2014/main" id="{00000000-0008-0000-1A00-000035CC0E00}"/>
                  </a:ext>
                </a:extLst>
              </xdr:cNvPr>
              <xdr:cNvSpPr/>
            </xdr:nvSpPr>
            <xdr:spPr bwMode="auto">
              <a:xfrm>
                <a:off x="3657600"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2" name="Check Box 54" hidden="1">
                <a:extLst>
                  <a:ext uri="{63B3BB69-23CF-44E3-9099-C40C66FF867C}">
                    <a14:compatExt spid="_x0000_s969782"/>
                  </a:ext>
                  <a:ext uri="{FF2B5EF4-FFF2-40B4-BE49-F238E27FC236}">
                    <a16:creationId xmlns:a16="http://schemas.microsoft.com/office/drawing/2014/main" id="{00000000-0008-0000-1A00-000036CC0E00}"/>
                  </a:ext>
                </a:extLst>
              </xdr:cNvPr>
              <xdr:cNvSpPr/>
            </xdr:nvSpPr>
            <xdr:spPr bwMode="auto">
              <a:xfrm>
                <a:off x="1666875" y="4448175"/>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3" name="Check Box 55" hidden="1">
                <a:extLst>
                  <a:ext uri="{63B3BB69-23CF-44E3-9099-C40C66FF867C}">
                    <a14:compatExt spid="_x0000_s969783"/>
                  </a:ext>
                  <a:ext uri="{FF2B5EF4-FFF2-40B4-BE49-F238E27FC236}">
                    <a16:creationId xmlns:a16="http://schemas.microsoft.com/office/drawing/2014/main" id="{00000000-0008-0000-1A00-000037CC0E00}"/>
                  </a:ext>
                </a:extLst>
              </xdr:cNvPr>
              <xdr:cNvSpPr/>
            </xdr:nvSpPr>
            <xdr:spPr bwMode="auto">
              <a:xfrm>
                <a:off x="2762250" y="4457700"/>
                <a:ext cx="4000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33</xdr:row>
          <xdr:rowOff>142875</xdr:rowOff>
        </xdr:from>
        <xdr:to>
          <xdr:col>26</xdr:col>
          <xdr:colOff>76200</xdr:colOff>
          <xdr:row>35</xdr:row>
          <xdr:rowOff>19050</xdr:rowOff>
        </xdr:to>
        <xdr:grpSp>
          <xdr:nvGrpSpPr>
            <xdr:cNvPr id="93" name="グループ化 38">
              <a:extLst>
                <a:ext uri="{FF2B5EF4-FFF2-40B4-BE49-F238E27FC236}">
                  <a16:creationId xmlns:a16="http://schemas.microsoft.com/office/drawing/2014/main" id="{00000000-0008-0000-1A00-00005D000000}"/>
                </a:ext>
              </a:extLst>
            </xdr:cNvPr>
            <xdr:cNvGrpSpPr>
              <a:grpSpLocks/>
            </xdr:cNvGrpSpPr>
          </xdr:nvGrpSpPr>
          <xdr:grpSpPr bwMode="auto">
            <a:xfrm>
              <a:off x="3295650" y="5572125"/>
              <a:ext cx="1371600" cy="219075"/>
              <a:chOff x="33716" y="24574"/>
              <a:chExt cx="13716" cy="2000"/>
            </a:xfrm>
          </xdr:grpSpPr>
          <xdr:sp macro="" textlink="">
            <xdr:nvSpPr>
              <xdr:cNvPr id="969784" name="Check Box 56" hidden="1">
                <a:extLst>
                  <a:ext uri="{63B3BB69-23CF-44E3-9099-C40C66FF867C}">
                    <a14:compatExt spid="_x0000_s969784"/>
                  </a:ext>
                  <a:ext uri="{FF2B5EF4-FFF2-40B4-BE49-F238E27FC236}">
                    <a16:creationId xmlns:a16="http://schemas.microsoft.com/office/drawing/2014/main" id="{00000000-0008-0000-1A00-000038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5" name="Check Box 57" hidden="1">
                <a:extLst>
                  <a:ext uri="{63B3BB69-23CF-44E3-9099-C40C66FF867C}">
                    <a14:compatExt spid="_x0000_s969785"/>
                  </a:ext>
                  <a:ext uri="{FF2B5EF4-FFF2-40B4-BE49-F238E27FC236}">
                    <a16:creationId xmlns:a16="http://schemas.microsoft.com/office/drawing/2014/main" id="{00000000-0008-0000-1A00-000039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18</xdr:row>
          <xdr:rowOff>133350</xdr:rowOff>
        </xdr:from>
        <xdr:to>
          <xdr:col>26</xdr:col>
          <xdr:colOff>76200</xdr:colOff>
          <xdr:row>20</xdr:row>
          <xdr:rowOff>38100</xdr:rowOff>
        </xdr:to>
        <xdr:grpSp>
          <xdr:nvGrpSpPr>
            <xdr:cNvPr id="66" name="グループ化 38">
              <a:extLst>
                <a:ext uri="{FF2B5EF4-FFF2-40B4-BE49-F238E27FC236}">
                  <a16:creationId xmlns:a16="http://schemas.microsoft.com/office/drawing/2014/main" id="{00000000-0008-0000-1A00-000042000000}"/>
                </a:ext>
              </a:extLst>
            </xdr:cNvPr>
            <xdr:cNvGrpSpPr>
              <a:grpSpLocks/>
            </xdr:cNvGrpSpPr>
          </xdr:nvGrpSpPr>
          <xdr:grpSpPr bwMode="auto">
            <a:xfrm>
              <a:off x="3295650" y="3019425"/>
              <a:ext cx="1371600" cy="247650"/>
              <a:chOff x="33716" y="24574"/>
              <a:chExt cx="13716" cy="2000"/>
            </a:xfrm>
          </xdr:grpSpPr>
          <xdr:sp macro="" textlink="">
            <xdr:nvSpPr>
              <xdr:cNvPr id="969786" name="Check Box 58" hidden="1">
                <a:extLst>
                  <a:ext uri="{63B3BB69-23CF-44E3-9099-C40C66FF867C}">
                    <a14:compatExt spid="_x0000_s969786"/>
                  </a:ext>
                  <a:ext uri="{FF2B5EF4-FFF2-40B4-BE49-F238E27FC236}">
                    <a16:creationId xmlns:a16="http://schemas.microsoft.com/office/drawing/2014/main" id="{00000000-0008-0000-1A00-00003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7" name="Check Box 59" hidden="1">
                <a:extLst>
                  <a:ext uri="{63B3BB69-23CF-44E3-9099-C40C66FF867C}">
                    <a14:compatExt spid="_x0000_s969787"/>
                  </a:ext>
                  <a:ext uri="{FF2B5EF4-FFF2-40B4-BE49-F238E27FC236}">
                    <a16:creationId xmlns:a16="http://schemas.microsoft.com/office/drawing/2014/main" id="{00000000-0008-0000-1A00-00003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22</xdr:row>
          <xdr:rowOff>142875</xdr:rowOff>
        </xdr:from>
        <xdr:to>
          <xdr:col>25</xdr:col>
          <xdr:colOff>66675</xdr:colOff>
          <xdr:row>24</xdr:row>
          <xdr:rowOff>47625</xdr:rowOff>
        </xdr:to>
        <xdr:grpSp>
          <xdr:nvGrpSpPr>
            <xdr:cNvPr id="4" name="グループ化 3">
              <a:extLst>
                <a:ext uri="{FF2B5EF4-FFF2-40B4-BE49-F238E27FC236}">
                  <a16:creationId xmlns:a16="http://schemas.microsoft.com/office/drawing/2014/main" id="{00000000-0008-0000-1A00-000004000000}"/>
                </a:ext>
              </a:extLst>
            </xdr:cNvPr>
            <xdr:cNvGrpSpPr/>
          </xdr:nvGrpSpPr>
          <xdr:grpSpPr>
            <a:xfrm>
              <a:off x="2343150" y="3714750"/>
              <a:ext cx="2114550" cy="247650"/>
              <a:chOff x="4591050" y="8343900"/>
              <a:chExt cx="2114550" cy="247650"/>
            </a:xfrm>
          </xdr:grpSpPr>
          <xdr:sp macro="" textlink="">
            <xdr:nvSpPr>
              <xdr:cNvPr id="969788" name="Check Box 60" hidden="1">
                <a:extLst>
                  <a:ext uri="{63B3BB69-23CF-44E3-9099-C40C66FF867C}">
                    <a14:compatExt spid="_x0000_s969788"/>
                  </a:ext>
                  <a:ext uri="{FF2B5EF4-FFF2-40B4-BE49-F238E27FC236}">
                    <a16:creationId xmlns:a16="http://schemas.microsoft.com/office/drawing/2014/main" id="{00000000-0008-0000-1A00-00003CCC0E00}"/>
                  </a:ext>
                </a:extLst>
              </xdr:cNvPr>
              <xdr:cNvSpPr/>
            </xdr:nvSpPr>
            <xdr:spPr bwMode="auto">
              <a:xfrm>
                <a:off x="4591050" y="8343900"/>
                <a:ext cx="666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9" name="Check Box 61" hidden="1">
                <a:extLst>
                  <a:ext uri="{63B3BB69-23CF-44E3-9099-C40C66FF867C}">
                    <a14:compatExt spid="_x0000_s969789"/>
                  </a:ext>
                  <a:ext uri="{FF2B5EF4-FFF2-40B4-BE49-F238E27FC236}">
                    <a16:creationId xmlns:a16="http://schemas.microsoft.com/office/drawing/2014/main" id="{00000000-0008-0000-1A00-00003DCC0E00}"/>
                  </a:ext>
                </a:extLst>
              </xdr:cNvPr>
              <xdr:cNvSpPr/>
            </xdr:nvSpPr>
            <xdr:spPr bwMode="auto">
              <a:xfrm>
                <a:off x="5286350" y="8343900"/>
                <a:ext cx="676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69790" name="Check Box 62" hidden="1">
                <a:extLst>
                  <a:ext uri="{63B3BB69-23CF-44E3-9099-C40C66FF867C}">
                    <a14:compatExt spid="_x0000_s969790"/>
                  </a:ext>
                  <a:ext uri="{FF2B5EF4-FFF2-40B4-BE49-F238E27FC236}">
                    <a16:creationId xmlns:a16="http://schemas.microsoft.com/office/drawing/2014/main" id="{00000000-0008-0000-1A00-00003ECC0E00}"/>
                  </a:ext>
                </a:extLst>
              </xdr:cNvPr>
              <xdr:cNvSpPr/>
            </xdr:nvSpPr>
            <xdr:spPr bwMode="auto">
              <a:xfrm>
                <a:off x="6029325" y="8343900"/>
                <a:ext cx="6762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Choice>
    <mc:Fallback/>
  </mc:AlternateContent>
  <xdr:twoCellAnchor>
    <xdr:from>
      <xdr:col>18</xdr:col>
      <xdr:colOff>171450</xdr:colOff>
      <xdr:row>27</xdr:row>
      <xdr:rowOff>142875</xdr:rowOff>
    </xdr:from>
    <xdr:to>
      <xdr:col>26</xdr:col>
      <xdr:colOff>76200</xdr:colOff>
      <xdr:row>30</xdr:row>
      <xdr:rowOff>47625</xdr:rowOff>
    </xdr:to>
    <xdr:grpSp>
      <xdr:nvGrpSpPr>
        <xdr:cNvPr id="48" name="グループ化 47">
          <a:extLst>
            <a:ext uri="{FF2B5EF4-FFF2-40B4-BE49-F238E27FC236}">
              <a16:creationId xmlns:a16="http://schemas.microsoft.com/office/drawing/2014/main" id="{00000000-0008-0000-1A00-000030000000}"/>
            </a:ext>
          </a:extLst>
        </xdr:cNvPr>
        <xdr:cNvGrpSpPr/>
      </xdr:nvGrpSpPr>
      <xdr:grpSpPr>
        <a:xfrm>
          <a:off x="3295650" y="4572000"/>
          <a:ext cx="1371600" cy="419100"/>
          <a:chOff x="3371659" y="2457450"/>
          <a:chExt cx="1371584" cy="200025"/>
        </a:xfrm>
      </xdr:grpSpPr>
      <xdr:sp macro="" textlink="">
        <xdr:nvSpPr>
          <xdr:cNvPr id="49" name="Check Box 68" hidden="1">
            <a:extLst>
              <a:ext uri="{63B3BB69-23CF-44E3-9099-C40C66FF867C}">
                <a14:compatExt xmlns:a14="http://schemas.microsoft.com/office/drawing/2010/main" spid="_x0000_s674884"/>
              </a:ext>
              <a:ext uri="{FF2B5EF4-FFF2-40B4-BE49-F238E27FC236}">
                <a16:creationId xmlns:a16="http://schemas.microsoft.com/office/drawing/2014/main" id="{00000000-0008-0000-1A00-000031000000}"/>
              </a:ext>
            </a:extLst>
          </xdr:cNvPr>
          <xdr:cNvSpPr/>
        </xdr:nvSpPr>
        <xdr:spPr bwMode="auto">
          <a:xfrm>
            <a:off x="33716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0" name="Check Box 69" hidden="1">
            <a:extLst>
              <a:ext uri="{63B3BB69-23CF-44E3-9099-C40C66FF867C}">
                <a14:compatExt xmlns:a14="http://schemas.microsoft.com/office/drawing/2010/main" spid="_x0000_s674885"/>
              </a:ext>
              <a:ext uri="{FF2B5EF4-FFF2-40B4-BE49-F238E27FC236}">
                <a16:creationId xmlns:a16="http://schemas.microsoft.com/office/drawing/2014/main" id="{00000000-0008-0000-1A00-000032000000}"/>
              </a:ext>
            </a:extLst>
          </xdr:cNvPr>
          <xdr:cNvSpPr/>
        </xdr:nvSpPr>
        <xdr:spPr bwMode="auto">
          <a:xfrm>
            <a:off x="406696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161925</xdr:colOff>
      <xdr:row>28</xdr:row>
      <xdr:rowOff>123828</xdr:rowOff>
    </xdr:from>
    <xdr:to>
      <xdr:col>25</xdr:col>
      <xdr:colOff>142875</xdr:colOff>
      <xdr:row>30</xdr:row>
      <xdr:rowOff>19050</xdr:rowOff>
    </xdr:to>
    <xdr:grpSp>
      <xdr:nvGrpSpPr>
        <xdr:cNvPr id="51" name="グループ化 50">
          <a:extLst>
            <a:ext uri="{FF2B5EF4-FFF2-40B4-BE49-F238E27FC236}">
              <a16:creationId xmlns:a16="http://schemas.microsoft.com/office/drawing/2014/main" id="{00000000-0008-0000-1A00-000033000000}"/>
            </a:ext>
          </a:extLst>
        </xdr:cNvPr>
        <xdr:cNvGrpSpPr/>
      </xdr:nvGrpSpPr>
      <xdr:grpSpPr>
        <a:xfrm>
          <a:off x="2381250" y="4724403"/>
          <a:ext cx="2152650" cy="238122"/>
          <a:chOff x="2447840" y="723900"/>
          <a:chExt cx="1952620" cy="209922"/>
        </a:xfrm>
      </xdr:grpSpPr>
      <xdr:sp macro="" textlink="">
        <xdr:nvSpPr>
          <xdr:cNvPr id="52" name="Check Box 94" hidden="1">
            <a:extLst>
              <a:ext uri="{63B3BB69-23CF-44E3-9099-C40C66FF867C}">
                <a14:compatExt xmlns:a14="http://schemas.microsoft.com/office/drawing/2010/main" spid="_x0000_s674892"/>
              </a:ext>
              <a:ext uri="{FF2B5EF4-FFF2-40B4-BE49-F238E27FC236}">
                <a16:creationId xmlns:a16="http://schemas.microsoft.com/office/drawing/2014/main" id="{00000000-0008-0000-1A00-000034000000}"/>
              </a:ext>
            </a:extLst>
          </xdr:cNvPr>
          <xdr:cNvSpPr/>
        </xdr:nvSpPr>
        <xdr:spPr bwMode="auto">
          <a:xfrm>
            <a:off x="2447840" y="733425"/>
            <a:ext cx="557221" cy="2003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 name="Check Box 95" hidden="1">
            <a:extLst>
              <a:ext uri="{63B3BB69-23CF-44E3-9099-C40C66FF867C}">
                <a14:compatExt xmlns:a14="http://schemas.microsoft.com/office/drawing/2010/main" spid="_x0000_s674893"/>
              </a:ext>
              <a:ext uri="{FF2B5EF4-FFF2-40B4-BE49-F238E27FC236}">
                <a16:creationId xmlns:a16="http://schemas.microsoft.com/office/drawing/2014/main" id="{00000000-0008-0000-1A00-000035000000}"/>
              </a:ext>
            </a:extLst>
          </xdr:cNvPr>
          <xdr:cNvSpPr/>
        </xdr:nvSpPr>
        <xdr:spPr bwMode="auto">
          <a:xfrm>
            <a:off x="3052755" y="728473"/>
            <a:ext cx="633421" cy="2053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54" name="Check Box 78" hidden="1">
            <a:extLst>
              <a:ext uri="{63B3BB69-23CF-44E3-9099-C40C66FF867C}">
                <a14:compatExt xmlns:a14="http://schemas.microsoft.com/office/drawing/2010/main" spid="_x0000_s674894"/>
              </a:ext>
              <a:ext uri="{FF2B5EF4-FFF2-40B4-BE49-F238E27FC236}">
                <a16:creationId xmlns:a16="http://schemas.microsoft.com/office/drawing/2014/main" id="{00000000-0008-0000-1A00-000036000000}"/>
              </a:ext>
            </a:extLst>
          </xdr:cNvPr>
          <xdr:cNvSpPr/>
        </xdr:nvSpPr>
        <xdr:spPr bwMode="auto">
          <a:xfrm>
            <a:off x="3705223" y="723900"/>
            <a:ext cx="695237" cy="2095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28</xdr:row>
          <xdr:rowOff>133350</xdr:rowOff>
        </xdr:from>
        <xdr:to>
          <xdr:col>26</xdr:col>
          <xdr:colOff>76200</xdr:colOff>
          <xdr:row>30</xdr:row>
          <xdr:rowOff>38100</xdr:rowOff>
        </xdr:to>
        <xdr:grpSp>
          <xdr:nvGrpSpPr>
            <xdr:cNvPr id="55" name="グループ化 54">
              <a:extLst>
                <a:ext uri="{FF2B5EF4-FFF2-40B4-BE49-F238E27FC236}">
                  <a16:creationId xmlns:a16="http://schemas.microsoft.com/office/drawing/2014/main" id="{00000000-0008-0000-1A00-000037000000}"/>
                </a:ext>
              </a:extLst>
            </xdr:cNvPr>
            <xdr:cNvGrpSpPr/>
          </xdr:nvGrpSpPr>
          <xdr:grpSpPr>
            <a:xfrm>
              <a:off x="3295650" y="4733925"/>
              <a:ext cx="1371600" cy="247650"/>
              <a:chOff x="3371528" y="2457450"/>
              <a:chExt cx="1371588" cy="200025"/>
            </a:xfrm>
          </xdr:grpSpPr>
          <xdr:sp macro="" textlink="">
            <xdr:nvSpPr>
              <xdr:cNvPr id="969791" name="Check Box 63" hidden="1">
                <a:extLst>
                  <a:ext uri="{63B3BB69-23CF-44E3-9099-C40C66FF867C}">
                    <a14:compatExt spid="_x0000_s969791"/>
                  </a:ext>
                  <a:ext uri="{FF2B5EF4-FFF2-40B4-BE49-F238E27FC236}">
                    <a16:creationId xmlns:a16="http://schemas.microsoft.com/office/drawing/2014/main" id="{00000000-0008-0000-1A00-00003FCC0E00}"/>
                  </a:ext>
                </a:extLst>
              </xdr:cNvPr>
              <xdr:cNvSpPr/>
            </xdr:nvSpPr>
            <xdr:spPr bwMode="auto">
              <a:xfrm>
                <a:off x="3371528"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2" name="Check Box 64" hidden="1">
                <a:extLst>
                  <a:ext uri="{63B3BB69-23CF-44E3-9099-C40C66FF867C}">
                    <a14:compatExt spid="_x0000_s969792"/>
                  </a:ext>
                  <a:ext uri="{FF2B5EF4-FFF2-40B4-BE49-F238E27FC236}">
                    <a16:creationId xmlns:a16="http://schemas.microsoft.com/office/drawing/2014/main" id="{00000000-0008-0000-1A00-000040CC0E00}"/>
                  </a:ext>
                </a:extLst>
              </xdr:cNvPr>
              <xdr:cNvSpPr/>
            </xdr:nvSpPr>
            <xdr:spPr bwMode="auto">
              <a:xfrm>
                <a:off x="4066839"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xdr:row>
          <xdr:rowOff>123825</xdr:rowOff>
        </xdr:from>
        <xdr:to>
          <xdr:col>26</xdr:col>
          <xdr:colOff>76200</xdr:colOff>
          <xdr:row>27</xdr:row>
          <xdr:rowOff>28575</xdr:rowOff>
        </xdr:to>
        <xdr:grpSp>
          <xdr:nvGrpSpPr>
            <xdr:cNvPr id="58" name="グループ化 70">
              <a:extLst>
                <a:ext uri="{FF2B5EF4-FFF2-40B4-BE49-F238E27FC236}">
                  <a16:creationId xmlns:a16="http://schemas.microsoft.com/office/drawing/2014/main" id="{00000000-0008-0000-1A00-00003A000000}"/>
                </a:ext>
              </a:extLst>
            </xdr:cNvPr>
            <xdr:cNvGrpSpPr>
              <a:grpSpLocks/>
            </xdr:cNvGrpSpPr>
          </xdr:nvGrpSpPr>
          <xdr:grpSpPr bwMode="auto">
            <a:xfrm>
              <a:off x="3295650" y="4210050"/>
              <a:ext cx="1371600" cy="247650"/>
              <a:chOff x="3371528" y="2457450"/>
              <a:chExt cx="1371588" cy="200025"/>
            </a:xfrm>
          </xdr:grpSpPr>
          <xdr:sp macro="" textlink="">
            <xdr:nvSpPr>
              <xdr:cNvPr id="969793" name="Check Box 65" hidden="1">
                <a:extLst>
                  <a:ext uri="{63B3BB69-23CF-44E3-9099-C40C66FF867C}">
                    <a14:compatExt spid="_x0000_s969793"/>
                  </a:ext>
                  <a:ext uri="{FF2B5EF4-FFF2-40B4-BE49-F238E27FC236}">
                    <a16:creationId xmlns:a16="http://schemas.microsoft.com/office/drawing/2014/main" id="{00000000-0008-0000-1A00-000041CC0E00}"/>
                  </a:ext>
                </a:extLst>
              </xdr:cNvPr>
              <xdr:cNvSpPr/>
            </xdr:nvSpPr>
            <xdr:spPr bwMode="auto">
              <a:xfrm>
                <a:off x="3371528"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4" name="Check Box 66" hidden="1">
                <a:extLst>
                  <a:ext uri="{63B3BB69-23CF-44E3-9099-C40C66FF867C}">
                    <a14:compatExt spid="_x0000_s969794"/>
                  </a:ext>
                  <a:ext uri="{FF2B5EF4-FFF2-40B4-BE49-F238E27FC236}">
                    <a16:creationId xmlns:a16="http://schemas.microsoft.com/office/drawing/2014/main" id="{00000000-0008-0000-1A00-000042CC0E00}"/>
                  </a:ext>
                </a:extLst>
              </xdr:cNvPr>
              <xdr:cNvSpPr/>
            </xdr:nvSpPr>
            <xdr:spPr bwMode="auto">
              <a:xfrm>
                <a:off x="4066839"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31</xdr:row>
      <xdr:rowOff>0</xdr:rowOff>
    </xdr:from>
    <xdr:to>
      <xdr:col>26</xdr:col>
      <xdr:colOff>104775</xdr:colOff>
      <xdr:row>33</xdr:row>
      <xdr:rowOff>19050</xdr:rowOff>
    </xdr:to>
    <xdr:sp macro="" textlink="">
      <xdr:nvSpPr>
        <xdr:cNvPr id="61" name="大かっこ 60">
          <a:extLst>
            <a:ext uri="{FF2B5EF4-FFF2-40B4-BE49-F238E27FC236}">
              <a16:creationId xmlns:a16="http://schemas.microsoft.com/office/drawing/2014/main" id="{00000000-0008-0000-1A00-00003D000000}"/>
            </a:ext>
          </a:extLst>
        </xdr:cNvPr>
        <xdr:cNvSpPr/>
      </xdr:nvSpPr>
      <xdr:spPr>
        <a:xfrm>
          <a:off x="695325" y="971550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41</xdr:row>
          <xdr:rowOff>142875</xdr:rowOff>
        </xdr:from>
        <xdr:to>
          <xdr:col>26</xdr:col>
          <xdr:colOff>76200</xdr:colOff>
          <xdr:row>43</xdr:row>
          <xdr:rowOff>47625</xdr:rowOff>
        </xdr:to>
        <xdr:grpSp>
          <xdr:nvGrpSpPr>
            <xdr:cNvPr id="969795" name="グループ化 40">
              <a:extLst>
                <a:ext uri="{FF2B5EF4-FFF2-40B4-BE49-F238E27FC236}">
                  <a16:creationId xmlns:a16="http://schemas.microsoft.com/office/drawing/2014/main" id="{00000000-0008-0000-1A00-000043CC0E00}"/>
                </a:ext>
              </a:extLst>
            </xdr:cNvPr>
            <xdr:cNvGrpSpPr>
              <a:grpSpLocks/>
            </xdr:cNvGrpSpPr>
          </xdr:nvGrpSpPr>
          <xdr:grpSpPr bwMode="auto">
            <a:xfrm>
              <a:off x="3295650" y="6943725"/>
              <a:ext cx="1371600" cy="247650"/>
              <a:chOff x="33715" y="24574"/>
              <a:chExt cx="13716" cy="2000"/>
            </a:xfrm>
          </xdr:grpSpPr>
          <xdr:sp macro="" textlink="">
            <xdr:nvSpPr>
              <xdr:cNvPr id="2" name="Check Box 17" hidden="1">
                <a:extLst>
                  <a:ext uri="{63B3BB69-23CF-44E3-9099-C40C66FF867C}">
                    <a14:compatExt spid="_x0000_s969745"/>
                  </a:ext>
                  <a:ext uri="{FF2B5EF4-FFF2-40B4-BE49-F238E27FC236}">
                    <a16:creationId xmlns:a16="http://schemas.microsoft.com/office/drawing/2014/main" id="{00000000-0008-0000-1A00-0000020000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18" hidden="1">
                <a:extLst>
                  <a:ext uri="{63B3BB69-23CF-44E3-9099-C40C66FF867C}">
                    <a14:compatExt spid="_x0000_s969746"/>
                  </a:ext>
                  <a:ext uri="{FF2B5EF4-FFF2-40B4-BE49-F238E27FC236}">
                    <a16:creationId xmlns:a16="http://schemas.microsoft.com/office/drawing/2014/main" id="{00000000-0008-0000-1A00-0000030000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0</xdr:rowOff>
        </xdr:from>
        <xdr:to>
          <xdr:col>26</xdr:col>
          <xdr:colOff>76200</xdr:colOff>
          <xdr:row>37</xdr:row>
          <xdr:rowOff>47625</xdr:rowOff>
        </xdr:to>
        <xdr:grpSp>
          <xdr:nvGrpSpPr>
            <xdr:cNvPr id="7" name="グループ化 38">
              <a:extLst>
                <a:ext uri="{FF2B5EF4-FFF2-40B4-BE49-F238E27FC236}">
                  <a16:creationId xmlns:a16="http://schemas.microsoft.com/office/drawing/2014/main" id="{00000000-0008-0000-1A00-000007000000}"/>
                </a:ext>
              </a:extLst>
            </xdr:cNvPr>
            <xdr:cNvGrpSpPr>
              <a:grpSpLocks/>
            </xdr:cNvGrpSpPr>
          </xdr:nvGrpSpPr>
          <xdr:grpSpPr bwMode="auto">
            <a:xfrm>
              <a:off x="3295650" y="5943600"/>
              <a:ext cx="1371600" cy="219075"/>
              <a:chOff x="33716" y="24574"/>
              <a:chExt cx="13716" cy="2000"/>
            </a:xfrm>
          </xdr:grpSpPr>
          <xdr:sp macro="" textlink="">
            <xdr:nvSpPr>
              <xdr:cNvPr id="5" name="Check Box 67" hidden="1">
                <a:extLst>
                  <a:ext uri="{63B3BB69-23CF-44E3-9099-C40C66FF867C}">
                    <a14:compatExt spid="_x0000_s969795"/>
                  </a:ext>
                  <a:ext uri="{FF2B5EF4-FFF2-40B4-BE49-F238E27FC236}">
                    <a16:creationId xmlns:a16="http://schemas.microsoft.com/office/drawing/2014/main" id="{00000000-0008-0000-1A00-0000050000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6" name="Check Box 68" hidden="1">
                <a:extLst>
                  <a:ext uri="{63B3BB69-23CF-44E3-9099-C40C66FF867C}">
                    <a14:compatExt spid="_x0000_s969796"/>
                  </a:ext>
                  <a:ext uri="{FF2B5EF4-FFF2-40B4-BE49-F238E27FC236}">
                    <a16:creationId xmlns:a16="http://schemas.microsoft.com/office/drawing/2014/main" id="{00000000-0008-0000-1A00-000044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42</xdr:row>
          <xdr:rowOff>152400</xdr:rowOff>
        </xdr:from>
        <xdr:to>
          <xdr:col>26</xdr:col>
          <xdr:colOff>76200</xdr:colOff>
          <xdr:row>44</xdr:row>
          <xdr:rowOff>57150</xdr:rowOff>
        </xdr:to>
        <xdr:grpSp>
          <xdr:nvGrpSpPr>
            <xdr:cNvPr id="9" name="グループ化 40">
              <a:extLst>
                <a:ext uri="{FF2B5EF4-FFF2-40B4-BE49-F238E27FC236}">
                  <a16:creationId xmlns:a16="http://schemas.microsoft.com/office/drawing/2014/main" id="{00000000-0008-0000-1A00-000009000000}"/>
                </a:ext>
              </a:extLst>
            </xdr:cNvPr>
            <xdr:cNvGrpSpPr>
              <a:grpSpLocks/>
            </xdr:cNvGrpSpPr>
          </xdr:nvGrpSpPr>
          <xdr:grpSpPr bwMode="auto">
            <a:xfrm>
              <a:off x="3295650" y="7124700"/>
              <a:ext cx="1371600" cy="247650"/>
              <a:chOff x="33715" y="24574"/>
              <a:chExt cx="13716" cy="2000"/>
            </a:xfrm>
          </xdr:grpSpPr>
          <xdr:sp macro="" textlink="">
            <xdr:nvSpPr>
              <xdr:cNvPr id="969797" name="Check Box 69" hidden="1">
                <a:extLst>
                  <a:ext uri="{63B3BB69-23CF-44E3-9099-C40C66FF867C}">
                    <a14:compatExt spid="_x0000_s969797"/>
                  </a:ext>
                  <a:ext uri="{FF2B5EF4-FFF2-40B4-BE49-F238E27FC236}">
                    <a16:creationId xmlns:a16="http://schemas.microsoft.com/office/drawing/2014/main" id="{00000000-0008-0000-1A00-00004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8" name="Check Box 70" hidden="1">
                <a:extLst>
                  <a:ext uri="{63B3BB69-23CF-44E3-9099-C40C66FF867C}">
                    <a14:compatExt spid="_x0000_s969798"/>
                  </a:ext>
                  <a:ext uri="{FF2B5EF4-FFF2-40B4-BE49-F238E27FC236}">
                    <a16:creationId xmlns:a16="http://schemas.microsoft.com/office/drawing/2014/main" id="{00000000-0008-0000-1A00-00004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45</xdr:row>
      <xdr:rowOff>0</xdr:rowOff>
    </xdr:from>
    <xdr:to>
      <xdr:col>26</xdr:col>
      <xdr:colOff>104775</xdr:colOff>
      <xdr:row>47</xdr:row>
      <xdr:rowOff>19050</xdr:rowOff>
    </xdr:to>
    <xdr:sp macro="" textlink="">
      <xdr:nvSpPr>
        <xdr:cNvPr id="10" name="大かっこ 9">
          <a:extLst>
            <a:ext uri="{FF2B5EF4-FFF2-40B4-BE49-F238E27FC236}">
              <a16:creationId xmlns:a16="http://schemas.microsoft.com/office/drawing/2014/main" id="{00000000-0008-0000-1A00-00000A000000}"/>
            </a:ext>
          </a:extLst>
        </xdr:cNvPr>
        <xdr:cNvSpPr/>
      </xdr:nvSpPr>
      <xdr:spPr>
        <a:xfrm>
          <a:off x="695325" y="508635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47</xdr:row>
          <xdr:rowOff>123825</xdr:rowOff>
        </xdr:from>
        <xdr:to>
          <xdr:col>26</xdr:col>
          <xdr:colOff>76200</xdr:colOff>
          <xdr:row>49</xdr:row>
          <xdr:rowOff>28575</xdr:rowOff>
        </xdr:to>
        <xdr:grpSp>
          <xdr:nvGrpSpPr>
            <xdr:cNvPr id="11" name="グループ化 40">
              <a:extLst>
                <a:ext uri="{FF2B5EF4-FFF2-40B4-BE49-F238E27FC236}">
                  <a16:creationId xmlns:a16="http://schemas.microsoft.com/office/drawing/2014/main" id="{00000000-0008-0000-1A00-00000B000000}"/>
                </a:ext>
              </a:extLst>
            </xdr:cNvPr>
            <xdr:cNvGrpSpPr>
              <a:grpSpLocks/>
            </xdr:cNvGrpSpPr>
          </xdr:nvGrpSpPr>
          <xdr:grpSpPr bwMode="auto">
            <a:xfrm>
              <a:off x="3295650" y="7953375"/>
              <a:ext cx="1371600" cy="247650"/>
              <a:chOff x="33715" y="24574"/>
              <a:chExt cx="13716" cy="2000"/>
            </a:xfrm>
          </xdr:grpSpPr>
          <xdr:sp macro="" textlink="">
            <xdr:nvSpPr>
              <xdr:cNvPr id="969800" name="Check Box 72" hidden="1">
                <a:extLst>
                  <a:ext uri="{63B3BB69-23CF-44E3-9099-C40C66FF867C}">
                    <a14:compatExt spid="_x0000_s969800"/>
                  </a:ext>
                  <a:ext uri="{FF2B5EF4-FFF2-40B4-BE49-F238E27FC236}">
                    <a16:creationId xmlns:a16="http://schemas.microsoft.com/office/drawing/2014/main" id="{00000000-0008-0000-1A00-000048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01" name="Check Box 73" hidden="1">
                <a:extLst>
                  <a:ext uri="{63B3BB69-23CF-44E3-9099-C40C66FF867C}">
                    <a14:compatExt spid="_x0000_s969801"/>
                  </a:ext>
                  <a:ext uri="{FF2B5EF4-FFF2-40B4-BE49-F238E27FC236}">
                    <a16:creationId xmlns:a16="http://schemas.microsoft.com/office/drawing/2014/main" id="{00000000-0008-0000-1A00-000049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0</xdr:rowOff>
        </xdr:from>
        <xdr:to>
          <xdr:col>5</xdr:col>
          <xdr:colOff>28575</xdr:colOff>
          <xdr:row>59</xdr:row>
          <xdr:rowOff>9525</xdr:rowOff>
        </xdr:to>
        <xdr:sp macro="" textlink="">
          <xdr:nvSpPr>
            <xdr:cNvPr id="969802" name="Check Box 29" hidden="1">
              <a:extLst>
                <a:ext uri="{63B3BB69-23CF-44E3-9099-C40C66FF867C}">
                  <a14:compatExt spid="_x0000_s969802"/>
                </a:ext>
                <a:ext uri="{FF2B5EF4-FFF2-40B4-BE49-F238E27FC236}">
                  <a16:creationId xmlns:a16="http://schemas.microsoft.com/office/drawing/2014/main" id="{00000000-0008-0000-1A00-00004A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85724</xdr:colOff>
      <xdr:row>58</xdr:row>
      <xdr:rowOff>9524</xdr:rowOff>
    </xdr:from>
    <xdr:to>
      <xdr:col>26</xdr:col>
      <xdr:colOff>66675</xdr:colOff>
      <xdr:row>60</xdr:row>
      <xdr:rowOff>19049</xdr:rowOff>
    </xdr:to>
    <xdr:sp macro="" textlink="">
      <xdr:nvSpPr>
        <xdr:cNvPr id="12" name="大かっこ 11">
          <a:extLst>
            <a:ext uri="{FF2B5EF4-FFF2-40B4-BE49-F238E27FC236}">
              <a16:creationId xmlns:a16="http://schemas.microsoft.com/office/drawing/2014/main" id="{00000000-0008-0000-1A00-00000C000000}"/>
            </a:ext>
          </a:extLst>
        </xdr:cNvPr>
        <xdr:cNvSpPr/>
      </xdr:nvSpPr>
      <xdr:spPr>
        <a:xfrm>
          <a:off x="1400174" y="5791199"/>
          <a:ext cx="3238501" cy="3524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5</xdr:col>
          <xdr:colOff>28575</xdr:colOff>
          <xdr:row>56</xdr:row>
          <xdr:rowOff>9525</xdr:rowOff>
        </xdr:to>
        <xdr:sp macro="" textlink="">
          <xdr:nvSpPr>
            <xdr:cNvPr id="969803" name="Check Box 29" hidden="1">
              <a:extLst>
                <a:ext uri="{63B3BB69-23CF-44E3-9099-C40C66FF867C}">
                  <a14:compatExt spid="_x0000_s969803"/>
                </a:ext>
                <a:ext uri="{FF2B5EF4-FFF2-40B4-BE49-F238E27FC236}">
                  <a16:creationId xmlns:a16="http://schemas.microsoft.com/office/drawing/2014/main" id="{00000000-0008-0000-1A00-00004B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5</xdr:col>
          <xdr:colOff>28575</xdr:colOff>
          <xdr:row>57</xdr:row>
          <xdr:rowOff>9525</xdr:rowOff>
        </xdr:to>
        <xdr:sp macro="" textlink="">
          <xdr:nvSpPr>
            <xdr:cNvPr id="969804" name="Check Box 29" hidden="1">
              <a:extLst>
                <a:ext uri="{63B3BB69-23CF-44E3-9099-C40C66FF867C}">
                  <a14:compatExt spid="_x0000_s969804"/>
                </a:ext>
                <a:ext uri="{FF2B5EF4-FFF2-40B4-BE49-F238E27FC236}">
                  <a16:creationId xmlns:a16="http://schemas.microsoft.com/office/drawing/2014/main" id="{00000000-0008-0000-1A00-00004C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5</xdr:col>
          <xdr:colOff>28575</xdr:colOff>
          <xdr:row>58</xdr:row>
          <xdr:rowOff>9525</xdr:rowOff>
        </xdr:to>
        <xdr:sp macro="" textlink="">
          <xdr:nvSpPr>
            <xdr:cNvPr id="969805" name="Check Box 29" hidden="1">
              <a:extLst>
                <a:ext uri="{63B3BB69-23CF-44E3-9099-C40C66FF867C}">
                  <a14:compatExt spid="_x0000_s969805"/>
                </a:ext>
                <a:ext uri="{FF2B5EF4-FFF2-40B4-BE49-F238E27FC236}">
                  <a16:creationId xmlns:a16="http://schemas.microsoft.com/office/drawing/2014/main" id="{00000000-0008-0000-1A00-00004D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14</xdr:col>
          <xdr:colOff>28575</xdr:colOff>
          <xdr:row>56</xdr:row>
          <xdr:rowOff>9525</xdr:rowOff>
        </xdr:to>
        <xdr:sp macro="" textlink="">
          <xdr:nvSpPr>
            <xdr:cNvPr id="969806" name="Check Box 29" hidden="1">
              <a:extLst>
                <a:ext uri="{63B3BB69-23CF-44E3-9099-C40C66FF867C}">
                  <a14:compatExt spid="_x0000_s969806"/>
                </a:ext>
                <a:ext uri="{FF2B5EF4-FFF2-40B4-BE49-F238E27FC236}">
                  <a16:creationId xmlns:a16="http://schemas.microsoft.com/office/drawing/2014/main" id="{00000000-0008-0000-1A00-00004E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28575</xdr:colOff>
          <xdr:row>57</xdr:row>
          <xdr:rowOff>9525</xdr:rowOff>
        </xdr:to>
        <xdr:sp macro="" textlink="">
          <xdr:nvSpPr>
            <xdr:cNvPr id="969807" name="Check Box 29" hidden="1">
              <a:extLst>
                <a:ext uri="{63B3BB69-23CF-44E3-9099-C40C66FF867C}">
                  <a14:compatExt spid="_x0000_s969807"/>
                </a:ext>
                <a:ext uri="{FF2B5EF4-FFF2-40B4-BE49-F238E27FC236}">
                  <a16:creationId xmlns:a16="http://schemas.microsoft.com/office/drawing/2014/main" id="{00000000-0008-0000-1A00-00004F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xdr:row>
          <xdr:rowOff>133350</xdr:rowOff>
        </xdr:from>
        <xdr:to>
          <xdr:col>26</xdr:col>
          <xdr:colOff>76200</xdr:colOff>
          <xdr:row>7</xdr:row>
          <xdr:rowOff>38100</xdr:rowOff>
        </xdr:to>
        <xdr:grpSp>
          <xdr:nvGrpSpPr>
            <xdr:cNvPr id="13" name="グループ化 70">
              <a:extLst>
                <a:ext uri="{FF2B5EF4-FFF2-40B4-BE49-F238E27FC236}">
                  <a16:creationId xmlns:a16="http://schemas.microsoft.com/office/drawing/2014/main" id="{00000000-0008-0000-1A00-00000D000000}"/>
                </a:ext>
              </a:extLst>
            </xdr:cNvPr>
            <xdr:cNvGrpSpPr>
              <a:grpSpLocks/>
            </xdr:cNvGrpSpPr>
          </xdr:nvGrpSpPr>
          <xdr:grpSpPr bwMode="auto">
            <a:xfrm>
              <a:off x="3295650" y="790575"/>
              <a:ext cx="1371600" cy="247650"/>
              <a:chOff x="3371528" y="2457450"/>
              <a:chExt cx="1371588" cy="200025"/>
            </a:xfrm>
          </xdr:grpSpPr>
          <xdr:sp macro="" textlink="">
            <xdr:nvSpPr>
              <xdr:cNvPr id="969809" name="Check Box 81" hidden="1">
                <a:extLst>
                  <a:ext uri="{63B3BB69-23CF-44E3-9099-C40C66FF867C}">
                    <a14:compatExt spid="_x0000_s969809"/>
                  </a:ext>
                  <a:ext uri="{FF2B5EF4-FFF2-40B4-BE49-F238E27FC236}">
                    <a16:creationId xmlns:a16="http://schemas.microsoft.com/office/drawing/2014/main" id="{00000000-0008-0000-1A00-000051CC0E00}"/>
                  </a:ext>
                </a:extLst>
              </xdr:cNvPr>
              <xdr:cNvSpPr/>
            </xdr:nvSpPr>
            <xdr:spPr bwMode="auto">
              <a:xfrm>
                <a:off x="3371528"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0" name="Check Box 82" hidden="1">
                <a:extLst>
                  <a:ext uri="{63B3BB69-23CF-44E3-9099-C40C66FF867C}">
                    <a14:compatExt spid="_x0000_s969810"/>
                  </a:ext>
                  <a:ext uri="{FF2B5EF4-FFF2-40B4-BE49-F238E27FC236}">
                    <a16:creationId xmlns:a16="http://schemas.microsoft.com/office/drawing/2014/main" id="{00000000-0008-0000-1A00-000052CC0E00}"/>
                  </a:ext>
                </a:extLst>
              </xdr:cNvPr>
              <xdr:cNvSpPr/>
            </xdr:nvSpPr>
            <xdr:spPr bwMode="auto">
              <a:xfrm>
                <a:off x="4066839"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8</xdr:row>
          <xdr:rowOff>133350</xdr:rowOff>
        </xdr:from>
        <xdr:to>
          <xdr:col>26</xdr:col>
          <xdr:colOff>76200</xdr:colOff>
          <xdr:row>10</xdr:row>
          <xdr:rowOff>38100</xdr:rowOff>
        </xdr:to>
        <xdr:grpSp>
          <xdr:nvGrpSpPr>
            <xdr:cNvPr id="14" name="グループ化 70">
              <a:extLst>
                <a:ext uri="{FF2B5EF4-FFF2-40B4-BE49-F238E27FC236}">
                  <a16:creationId xmlns:a16="http://schemas.microsoft.com/office/drawing/2014/main" id="{00000000-0008-0000-1A00-00000E000000}"/>
                </a:ext>
              </a:extLst>
            </xdr:cNvPr>
            <xdr:cNvGrpSpPr>
              <a:grpSpLocks/>
            </xdr:cNvGrpSpPr>
          </xdr:nvGrpSpPr>
          <xdr:grpSpPr bwMode="auto">
            <a:xfrm>
              <a:off x="3295650" y="1304925"/>
              <a:ext cx="1371600" cy="247650"/>
              <a:chOff x="3371528" y="2457450"/>
              <a:chExt cx="1371588" cy="200025"/>
            </a:xfrm>
          </xdr:grpSpPr>
          <xdr:sp macro="" textlink="">
            <xdr:nvSpPr>
              <xdr:cNvPr id="969811" name="Check Box 83" hidden="1">
                <a:extLst>
                  <a:ext uri="{63B3BB69-23CF-44E3-9099-C40C66FF867C}">
                    <a14:compatExt spid="_x0000_s969811"/>
                  </a:ext>
                  <a:ext uri="{FF2B5EF4-FFF2-40B4-BE49-F238E27FC236}">
                    <a16:creationId xmlns:a16="http://schemas.microsoft.com/office/drawing/2014/main" id="{00000000-0008-0000-1A00-000053CC0E00}"/>
                  </a:ext>
                </a:extLst>
              </xdr:cNvPr>
              <xdr:cNvSpPr/>
            </xdr:nvSpPr>
            <xdr:spPr bwMode="auto">
              <a:xfrm>
                <a:off x="3371528"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2" name="Check Box 84" hidden="1">
                <a:extLst>
                  <a:ext uri="{63B3BB69-23CF-44E3-9099-C40C66FF867C}">
                    <a14:compatExt spid="_x0000_s969812"/>
                  </a:ext>
                  <a:ext uri="{FF2B5EF4-FFF2-40B4-BE49-F238E27FC236}">
                    <a16:creationId xmlns:a16="http://schemas.microsoft.com/office/drawing/2014/main" id="{00000000-0008-0000-1A00-000054CC0E00}"/>
                  </a:ext>
                </a:extLst>
              </xdr:cNvPr>
              <xdr:cNvSpPr/>
            </xdr:nvSpPr>
            <xdr:spPr bwMode="auto">
              <a:xfrm>
                <a:off x="4066839"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142875</xdr:rowOff>
        </xdr:from>
        <xdr:to>
          <xdr:col>26</xdr:col>
          <xdr:colOff>76200</xdr:colOff>
          <xdr:row>51</xdr:row>
          <xdr:rowOff>47625</xdr:rowOff>
        </xdr:to>
        <xdr:grpSp>
          <xdr:nvGrpSpPr>
            <xdr:cNvPr id="15" name="グループ化 40">
              <a:extLst>
                <a:ext uri="{FF2B5EF4-FFF2-40B4-BE49-F238E27FC236}">
                  <a16:creationId xmlns:a16="http://schemas.microsoft.com/office/drawing/2014/main" id="{00000000-0008-0000-1A00-00000F000000}"/>
                </a:ext>
              </a:extLst>
            </xdr:cNvPr>
            <xdr:cNvGrpSpPr>
              <a:grpSpLocks/>
            </xdr:cNvGrpSpPr>
          </xdr:nvGrpSpPr>
          <xdr:grpSpPr bwMode="auto">
            <a:xfrm>
              <a:off x="3295650" y="8315325"/>
              <a:ext cx="1371600" cy="247650"/>
              <a:chOff x="33715" y="24574"/>
              <a:chExt cx="13716" cy="2000"/>
            </a:xfrm>
          </xdr:grpSpPr>
          <xdr:sp macro="" textlink="">
            <xdr:nvSpPr>
              <xdr:cNvPr id="969813" name="Check Box 85" hidden="1">
                <a:extLst>
                  <a:ext uri="{63B3BB69-23CF-44E3-9099-C40C66FF867C}">
                    <a14:compatExt spid="_x0000_s969813"/>
                  </a:ext>
                  <a:ext uri="{FF2B5EF4-FFF2-40B4-BE49-F238E27FC236}">
                    <a16:creationId xmlns:a16="http://schemas.microsoft.com/office/drawing/2014/main" id="{00000000-0008-0000-1A00-00005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4" name="Check Box 86" hidden="1">
                <a:extLst>
                  <a:ext uri="{63B3BB69-23CF-44E3-9099-C40C66FF867C}">
                    <a14:compatExt spid="_x0000_s969814"/>
                  </a:ext>
                  <a:ext uri="{FF2B5EF4-FFF2-40B4-BE49-F238E27FC236}">
                    <a16:creationId xmlns:a16="http://schemas.microsoft.com/office/drawing/2014/main" id="{00000000-0008-0000-1A00-00005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52</xdr:row>
          <xdr:rowOff>152400</xdr:rowOff>
        </xdr:from>
        <xdr:to>
          <xdr:col>26</xdr:col>
          <xdr:colOff>76200</xdr:colOff>
          <xdr:row>54</xdr:row>
          <xdr:rowOff>57150</xdr:rowOff>
        </xdr:to>
        <xdr:grpSp>
          <xdr:nvGrpSpPr>
            <xdr:cNvPr id="16" name="グループ化 40">
              <a:extLst>
                <a:ext uri="{FF2B5EF4-FFF2-40B4-BE49-F238E27FC236}">
                  <a16:creationId xmlns:a16="http://schemas.microsoft.com/office/drawing/2014/main" id="{00000000-0008-0000-1A00-000010000000}"/>
                </a:ext>
              </a:extLst>
            </xdr:cNvPr>
            <xdr:cNvGrpSpPr>
              <a:grpSpLocks/>
            </xdr:cNvGrpSpPr>
          </xdr:nvGrpSpPr>
          <xdr:grpSpPr bwMode="auto">
            <a:xfrm>
              <a:off x="3295650" y="8839200"/>
              <a:ext cx="1371600" cy="247650"/>
              <a:chOff x="33715" y="24574"/>
              <a:chExt cx="13716" cy="2000"/>
            </a:xfrm>
          </xdr:grpSpPr>
          <xdr:sp macro="" textlink="">
            <xdr:nvSpPr>
              <xdr:cNvPr id="969815" name="Check Box 87" hidden="1">
                <a:extLst>
                  <a:ext uri="{63B3BB69-23CF-44E3-9099-C40C66FF867C}">
                    <a14:compatExt spid="_x0000_s969815"/>
                  </a:ext>
                  <a:ext uri="{FF2B5EF4-FFF2-40B4-BE49-F238E27FC236}">
                    <a16:creationId xmlns:a16="http://schemas.microsoft.com/office/drawing/2014/main" id="{00000000-0008-0000-1A00-000057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6" name="Check Box 88" hidden="1">
                <a:extLst>
                  <a:ext uri="{63B3BB69-23CF-44E3-9099-C40C66FF867C}">
                    <a14:compatExt spid="_x0000_s969816"/>
                  </a:ext>
                  <a:ext uri="{FF2B5EF4-FFF2-40B4-BE49-F238E27FC236}">
                    <a16:creationId xmlns:a16="http://schemas.microsoft.com/office/drawing/2014/main" id="{00000000-0008-0000-1A00-000058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333376</xdr:colOff>
      <xdr:row>7</xdr:row>
      <xdr:rowOff>333375</xdr:rowOff>
    </xdr:from>
    <xdr:to>
      <xdr:col>9</xdr:col>
      <xdr:colOff>95251</xdr:colOff>
      <xdr:row>10</xdr:row>
      <xdr:rowOff>28575</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1762126" y="2619375"/>
          <a:ext cx="3429000" cy="628650"/>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361950</xdr:colOff>
      <xdr:row>7</xdr:row>
      <xdr:rowOff>4763</xdr:rowOff>
    </xdr:from>
    <xdr:to>
      <xdr:col>9</xdr:col>
      <xdr:colOff>400050</xdr:colOff>
      <xdr:row>7</xdr:row>
      <xdr:rowOff>323850</xdr:rowOff>
    </xdr:to>
    <xdr:cxnSp macro="">
      <xdr:nvCxnSpPr>
        <xdr:cNvPr id="3" name="直線コネクタ 2">
          <a:extLst>
            <a:ext uri="{FF2B5EF4-FFF2-40B4-BE49-F238E27FC236}">
              <a16:creationId xmlns:a16="http://schemas.microsoft.com/office/drawing/2014/main" id="{00000000-0008-0000-0200-000003000000}"/>
            </a:ext>
          </a:extLst>
        </xdr:cNvPr>
        <xdr:cNvCxnSpPr>
          <a:stCxn id="4" idx="1"/>
        </xdr:cNvCxnSpPr>
      </xdr:nvCxnSpPr>
      <xdr:spPr>
        <a:xfrm flipH="1">
          <a:off x="4933950" y="2290763"/>
          <a:ext cx="561975" cy="319087"/>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400050</xdr:colOff>
      <xdr:row>6</xdr:row>
      <xdr:rowOff>47625</xdr:rowOff>
    </xdr:from>
    <xdr:to>
      <xdr:col>10</xdr:col>
      <xdr:colOff>57150</xdr:colOff>
      <xdr:row>7</xdr:row>
      <xdr:rowOff>323850</xdr:rowOff>
    </xdr:to>
    <xdr:sp macro="" textlink="">
      <xdr:nvSpPr>
        <xdr:cNvPr id="4" name="左中かっこ 3">
          <a:extLst>
            <a:ext uri="{FF2B5EF4-FFF2-40B4-BE49-F238E27FC236}">
              <a16:creationId xmlns:a16="http://schemas.microsoft.com/office/drawing/2014/main" id="{00000000-0008-0000-0200-000004000000}"/>
            </a:ext>
          </a:extLst>
        </xdr:cNvPr>
        <xdr:cNvSpPr/>
      </xdr:nvSpPr>
      <xdr:spPr>
        <a:xfrm>
          <a:off x="5495925" y="1971675"/>
          <a:ext cx="180975" cy="638175"/>
        </a:xfrm>
        <a:prstGeom prst="lef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504826</xdr:colOff>
      <xdr:row>27</xdr:row>
      <xdr:rowOff>323850</xdr:rowOff>
    </xdr:from>
    <xdr:to>
      <xdr:col>12</xdr:col>
      <xdr:colOff>923926</xdr:colOff>
      <xdr:row>30</xdr:row>
      <xdr:rowOff>314324</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5600701" y="8724900"/>
          <a:ext cx="2400300" cy="990599"/>
        </a:xfrm>
        <a:prstGeom prst="rect">
          <a:avLst/>
        </a:prstGeom>
        <a:noFill/>
        <a:ln w="25400" cap="flat" cmpd="sng" algn="ctr">
          <a:solidFill>
            <a:srgbClr val="FFC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8</xdr:col>
      <xdr:colOff>304800</xdr:colOff>
      <xdr:row>28</xdr:row>
      <xdr:rowOff>19050</xdr:rowOff>
    </xdr:from>
    <xdr:to>
      <xdr:col>9</xdr:col>
      <xdr:colOff>504826</xdr:colOff>
      <xdr:row>29</xdr:row>
      <xdr:rowOff>152400</xdr:rowOff>
    </xdr:to>
    <xdr:cxnSp macro="">
      <xdr:nvCxnSpPr>
        <xdr:cNvPr id="6" name="直線コネクタ 5">
          <a:extLst>
            <a:ext uri="{FF2B5EF4-FFF2-40B4-BE49-F238E27FC236}">
              <a16:creationId xmlns:a16="http://schemas.microsoft.com/office/drawing/2014/main" id="{00000000-0008-0000-0200-000006000000}"/>
            </a:ext>
          </a:extLst>
        </xdr:cNvPr>
        <xdr:cNvCxnSpPr>
          <a:stCxn id="5" idx="1"/>
        </xdr:cNvCxnSpPr>
      </xdr:nvCxnSpPr>
      <xdr:spPr>
        <a:xfrm flipH="1" flipV="1">
          <a:off x="4876800" y="8753475"/>
          <a:ext cx="723901" cy="466725"/>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171450</xdr:colOff>
          <xdr:row>35</xdr:row>
          <xdr:rowOff>133350</xdr:rowOff>
        </xdr:from>
        <xdr:to>
          <xdr:col>26</xdr:col>
          <xdr:colOff>76200</xdr:colOff>
          <xdr:row>37</xdr:row>
          <xdr:rowOff>38100</xdr:rowOff>
        </xdr:to>
        <xdr:grpSp>
          <xdr:nvGrpSpPr>
            <xdr:cNvPr id="34" name="グループ化 70">
              <a:extLst>
                <a:ext uri="{FF2B5EF4-FFF2-40B4-BE49-F238E27FC236}">
                  <a16:creationId xmlns:a16="http://schemas.microsoft.com/office/drawing/2014/main" id="{00000000-0008-0000-1B00-000022000000}"/>
                </a:ext>
              </a:extLst>
            </xdr:cNvPr>
            <xdr:cNvGrpSpPr>
              <a:grpSpLocks/>
            </xdr:cNvGrpSpPr>
          </xdr:nvGrpSpPr>
          <xdr:grpSpPr bwMode="auto">
            <a:xfrm>
              <a:off x="3295650" y="5915025"/>
              <a:ext cx="1352550" cy="247650"/>
              <a:chOff x="3371804" y="2457450"/>
              <a:chExt cx="1371588" cy="200025"/>
            </a:xfrm>
          </xdr:grpSpPr>
          <xdr:sp macro="" textlink="">
            <xdr:nvSpPr>
              <xdr:cNvPr id="993323" name="Check Box 43" hidden="1">
                <a:extLst>
                  <a:ext uri="{63B3BB69-23CF-44E3-9099-C40C66FF867C}">
                    <a14:compatExt spid="_x0000_s993323"/>
                  </a:ext>
                  <a:ext uri="{FF2B5EF4-FFF2-40B4-BE49-F238E27FC236}">
                    <a16:creationId xmlns:a16="http://schemas.microsoft.com/office/drawing/2014/main" id="{00000000-0008-0000-1B00-00002B280F00}"/>
                  </a:ext>
                </a:extLst>
              </xdr:cNvPr>
              <xdr:cNvSpPr/>
            </xdr:nvSpPr>
            <xdr:spPr bwMode="auto">
              <a:xfrm>
                <a:off x="3371804"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24" name="Check Box 44" hidden="1">
                <a:extLst>
                  <a:ext uri="{63B3BB69-23CF-44E3-9099-C40C66FF867C}">
                    <a14:compatExt spid="_x0000_s993324"/>
                  </a:ext>
                  <a:ext uri="{FF2B5EF4-FFF2-40B4-BE49-F238E27FC236}">
                    <a16:creationId xmlns:a16="http://schemas.microsoft.com/office/drawing/2014/main" id="{00000000-0008-0000-1B00-00002C280F00}"/>
                  </a:ext>
                </a:extLst>
              </xdr:cNvPr>
              <xdr:cNvSpPr/>
            </xdr:nvSpPr>
            <xdr:spPr bwMode="auto">
              <a:xfrm>
                <a:off x="4067115"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26</xdr:row>
      <xdr:rowOff>142875</xdr:rowOff>
    </xdr:from>
    <xdr:to>
      <xdr:col>26</xdr:col>
      <xdr:colOff>76200</xdr:colOff>
      <xdr:row>28</xdr:row>
      <xdr:rowOff>47625</xdr:rowOff>
    </xdr:to>
    <xdr:grpSp>
      <xdr:nvGrpSpPr>
        <xdr:cNvPr id="37" name="グループ化 70">
          <a:extLst>
            <a:ext uri="{FF2B5EF4-FFF2-40B4-BE49-F238E27FC236}">
              <a16:creationId xmlns:a16="http://schemas.microsoft.com/office/drawing/2014/main" id="{00000000-0008-0000-1B00-000025000000}"/>
            </a:ext>
          </a:extLst>
        </xdr:cNvPr>
        <xdr:cNvGrpSpPr>
          <a:grpSpLocks/>
        </xdr:cNvGrpSpPr>
      </xdr:nvGrpSpPr>
      <xdr:grpSpPr bwMode="auto">
        <a:xfrm>
          <a:off x="3295650" y="4381500"/>
          <a:ext cx="1352550" cy="247650"/>
          <a:chOff x="3371663" y="2457450"/>
          <a:chExt cx="1371588" cy="200025"/>
        </a:xfrm>
      </xdr:grpSpPr>
      <xdr:sp macro="" textlink="">
        <xdr:nvSpPr>
          <xdr:cNvPr id="993325"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B00-00002D280F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26"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B00-00002E280F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60</xdr:row>
      <xdr:rowOff>104775</xdr:rowOff>
    </xdr:from>
    <xdr:to>
      <xdr:col>26</xdr:col>
      <xdr:colOff>76200</xdr:colOff>
      <xdr:row>62</xdr:row>
      <xdr:rowOff>9525</xdr:rowOff>
    </xdr:to>
    <xdr:grpSp>
      <xdr:nvGrpSpPr>
        <xdr:cNvPr id="45" name="グループ化 70">
          <a:extLst>
            <a:ext uri="{FF2B5EF4-FFF2-40B4-BE49-F238E27FC236}">
              <a16:creationId xmlns:a16="http://schemas.microsoft.com/office/drawing/2014/main" id="{00000000-0008-0000-1B00-00002D000000}"/>
            </a:ext>
          </a:extLst>
        </xdr:cNvPr>
        <xdr:cNvGrpSpPr>
          <a:grpSpLocks/>
        </xdr:cNvGrpSpPr>
      </xdr:nvGrpSpPr>
      <xdr:grpSpPr bwMode="auto">
        <a:xfrm>
          <a:off x="3295650" y="10191750"/>
          <a:ext cx="1352550" cy="247650"/>
          <a:chOff x="3371759" y="2457450"/>
          <a:chExt cx="1371588" cy="200025"/>
        </a:xfrm>
      </xdr:grpSpPr>
      <xdr:sp macro="" textlink="">
        <xdr:nvSpPr>
          <xdr:cNvPr id="993331" name="Check Box 51" hidden="1">
            <a:extLst>
              <a:ext uri="{63B3BB69-23CF-44E3-9099-C40C66FF867C}">
                <a14:compatExt xmlns:a14="http://schemas.microsoft.com/office/drawing/2010/main" spid="_x0000_s993331"/>
              </a:ext>
              <a:ext uri="{FF2B5EF4-FFF2-40B4-BE49-F238E27FC236}">
                <a16:creationId xmlns:a16="http://schemas.microsoft.com/office/drawing/2014/main" id="{00000000-0008-0000-1B00-000033280F00}"/>
              </a:ext>
            </a:extLst>
          </xdr:cNvPr>
          <xdr:cNvSpPr/>
        </xdr:nvSpPr>
        <xdr:spPr bwMode="auto">
          <a:xfrm>
            <a:off x="33717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2" name="Check Box 52" hidden="1">
            <a:extLst>
              <a:ext uri="{63B3BB69-23CF-44E3-9099-C40C66FF867C}">
                <a14:compatExt xmlns:a14="http://schemas.microsoft.com/office/drawing/2010/main" spid="_x0000_s993332"/>
              </a:ext>
              <a:ext uri="{FF2B5EF4-FFF2-40B4-BE49-F238E27FC236}">
                <a16:creationId xmlns:a16="http://schemas.microsoft.com/office/drawing/2014/main" id="{00000000-0008-0000-1B00-000034280F00}"/>
              </a:ext>
            </a:extLst>
          </xdr:cNvPr>
          <xdr:cNvSpPr/>
        </xdr:nvSpPr>
        <xdr:spPr bwMode="auto">
          <a:xfrm>
            <a:off x="4067070"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24</xdr:col>
      <xdr:colOff>9525</xdr:colOff>
      <xdr:row>37</xdr:row>
      <xdr:rowOff>123825</xdr:rowOff>
    </xdr:from>
    <xdr:to>
      <xdr:col>31</xdr:col>
      <xdr:colOff>95250</xdr:colOff>
      <xdr:row>39</xdr:row>
      <xdr:rowOff>28575</xdr:rowOff>
    </xdr:to>
    <xdr:grpSp>
      <xdr:nvGrpSpPr>
        <xdr:cNvPr id="48" name="グループ化 70">
          <a:extLst>
            <a:ext uri="{FF2B5EF4-FFF2-40B4-BE49-F238E27FC236}">
              <a16:creationId xmlns:a16="http://schemas.microsoft.com/office/drawing/2014/main" id="{00000000-0008-0000-1B00-000030000000}"/>
            </a:ext>
          </a:extLst>
        </xdr:cNvPr>
        <xdr:cNvGrpSpPr>
          <a:grpSpLocks/>
        </xdr:cNvGrpSpPr>
      </xdr:nvGrpSpPr>
      <xdr:grpSpPr bwMode="auto">
        <a:xfrm>
          <a:off x="4219575" y="6248400"/>
          <a:ext cx="1352550" cy="247650"/>
          <a:chOff x="3371650" y="2457450"/>
          <a:chExt cx="1371584" cy="200025"/>
        </a:xfrm>
      </xdr:grpSpPr>
      <xdr:sp macro="" textlink="">
        <xdr:nvSpPr>
          <xdr:cNvPr id="993333" name="Check Box 53" hidden="1">
            <a:extLst>
              <a:ext uri="{63B3BB69-23CF-44E3-9099-C40C66FF867C}">
                <a14:compatExt xmlns:a14="http://schemas.microsoft.com/office/drawing/2010/main" spid="_x0000_s993333"/>
              </a:ext>
              <a:ext uri="{FF2B5EF4-FFF2-40B4-BE49-F238E27FC236}">
                <a16:creationId xmlns:a16="http://schemas.microsoft.com/office/drawing/2014/main" id="{00000000-0008-0000-1B00-000035280F00}"/>
              </a:ext>
            </a:extLst>
          </xdr:cNvPr>
          <xdr:cNvSpPr/>
        </xdr:nvSpPr>
        <xdr:spPr bwMode="auto">
          <a:xfrm>
            <a:off x="3371650"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4" name="Check Box 54" hidden="1">
            <a:extLst>
              <a:ext uri="{63B3BB69-23CF-44E3-9099-C40C66FF867C}">
                <a14:compatExt xmlns:a14="http://schemas.microsoft.com/office/drawing/2010/main" spid="_x0000_s993334"/>
              </a:ext>
              <a:ext uri="{FF2B5EF4-FFF2-40B4-BE49-F238E27FC236}">
                <a16:creationId xmlns:a16="http://schemas.microsoft.com/office/drawing/2014/main" id="{00000000-0008-0000-1B00-000036280F00}"/>
              </a:ext>
            </a:extLst>
          </xdr:cNvPr>
          <xdr:cNvSpPr/>
        </xdr:nvSpPr>
        <xdr:spPr bwMode="auto">
          <a:xfrm>
            <a:off x="4066957"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24</xdr:row>
          <xdr:rowOff>142875</xdr:rowOff>
        </xdr:from>
        <xdr:to>
          <xdr:col>26</xdr:col>
          <xdr:colOff>76200</xdr:colOff>
          <xdr:row>26</xdr:row>
          <xdr:rowOff>19050</xdr:rowOff>
        </xdr:to>
        <xdr:grpSp>
          <xdr:nvGrpSpPr>
            <xdr:cNvPr id="42" name="グループ化 70">
              <a:extLst>
                <a:ext uri="{FF2B5EF4-FFF2-40B4-BE49-F238E27FC236}">
                  <a16:creationId xmlns:a16="http://schemas.microsoft.com/office/drawing/2014/main" id="{00000000-0008-0000-1B00-00002A000000}"/>
                </a:ext>
              </a:extLst>
            </xdr:cNvPr>
            <xdr:cNvGrpSpPr>
              <a:grpSpLocks/>
            </xdr:cNvGrpSpPr>
          </xdr:nvGrpSpPr>
          <xdr:grpSpPr bwMode="auto">
            <a:xfrm>
              <a:off x="3295650" y="4038600"/>
              <a:ext cx="1352550" cy="219075"/>
              <a:chOff x="3371804" y="2457450"/>
              <a:chExt cx="1371588" cy="200025"/>
            </a:xfrm>
          </xdr:grpSpPr>
          <xdr:sp macro="" textlink="">
            <xdr:nvSpPr>
              <xdr:cNvPr id="993335" name="Check Box 55" hidden="1">
                <a:extLst>
                  <a:ext uri="{63B3BB69-23CF-44E3-9099-C40C66FF867C}">
                    <a14:compatExt spid="_x0000_s993335"/>
                  </a:ext>
                  <a:ext uri="{FF2B5EF4-FFF2-40B4-BE49-F238E27FC236}">
                    <a16:creationId xmlns:a16="http://schemas.microsoft.com/office/drawing/2014/main" id="{00000000-0008-0000-1B00-000037280F00}"/>
                  </a:ext>
                </a:extLst>
              </xdr:cNvPr>
              <xdr:cNvSpPr/>
            </xdr:nvSpPr>
            <xdr:spPr bwMode="auto">
              <a:xfrm>
                <a:off x="3371804"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6" name="Check Box 56" hidden="1">
                <a:extLst>
                  <a:ext uri="{63B3BB69-23CF-44E3-9099-C40C66FF867C}">
                    <a14:compatExt spid="_x0000_s993336"/>
                  </a:ext>
                  <a:ext uri="{FF2B5EF4-FFF2-40B4-BE49-F238E27FC236}">
                    <a16:creationId xmlns:a16="http://schemas.microsoft.com/office/drawing/2014/main" id="{00000000-0008-0000-1B00-000038280F00}"/>
                  </a:ext>
                </a:extLst>
              </xdr:cNvPr>
              <xdr:cNvSpPr/>
            </xdr:nvSpPr>
            <xdr:spPr bwMode="auto">
              <a:xfrm>
                <a:off x="4067115"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123825</xdr:rowOff>
        </xdr:from>
        <xdr:to>
          <xdr:col>26</xdr:col>
          <xdr:colOff>76200</xdr:colOff>
          <xdr:row>6</xdr:row>
          <xdr:rowOff>28575</xdr:rowOff>
        </xdr:to>
        <xdr:grpSp>
          <xdr:nvGrpSpPr>
            <xdr:cNvPr id="63" name="グループ化 70">
              <a:extLst>
                <a:ext uri="{FF2B5EF4-FFF2-40B4-BE49-F238E27FC236}">
                  <a16:creationId xmlns:a16="http://schemas.microsoft.com/office/drawing/2014/main" id="{00000000-0008-0000-1B00-00003F000000}"/>
                </a:ext>
              </a:extLst>
            </xdr:cNvPr>
            <xdr:cNvGrpSpPr>
              <a:grpSpLocks/>
            </xdr:cNvGrpSpPr>
          </xdr:nvGrpSpPr>
          <xdr:grpSpPr bwMode="auto">
            <a:xfrm>
              <a:off x="3295650" y="590550"/>
              <a:ext cx="1352550" cy="247650"/>
              <a:chOff x="3371804" y="2457450"/>
              <a:chExt cx="1371588" cy="200025"/>
            </a:xfrm>
          </xdr:grpSpPr>
          <xdr:sp macro="" textlink="">
            <xdr:nvSpPr>
              <xdr:cNvPr id="993349" name="Check Box 69" hidden="1">
                <a:extLst>
                  <a:ext uri="{63B3BB69-23CF-44E3-9099-C40C66FF867C}">
                    <a14:compatExt spid="_x0000_s993349"/>
                  </a:ext>
                  <a:ext uri="{FF2B5EF4-FFF2-40B4-BE49-F238E27FC236}">
                    <a16:creationId xmlns:a16="http://schemas.microsoft.com/office/drawing/2014/main" id="{00000000-0008-0000-1B00-000045280F00}"/>
                  </a:ext>
                </a:extLst>
              </xdr:cNvPr>
              <xdr:cNvSpPr/>
            </xdr:nvSpPr>
            <xdr:spPr bwMode="auto">
              <a:xfrm>
                <a:off x="3371804"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50" name="Check Box 70" hidden="1">
                <a:extLst>
                  <a:ext uri="{63B3BB69-23CF-44E3-9099-C40C66FF867C}">
                    <a14:compatExt spid="_x0000_s993350"/>
                  </a:ext>
                  <a:ext uri="{FF2B5EF4-FFF2-40B4-BE49-F238E27FC236}">
                    <a16:creationId xmlns:a16="http://schemas.microsoft.com/office/drawing/2014/main" id="{00000000-0008-0000-1B00-000046280F00}"/>
                  </a:ext>
                </a:extLst>
              </xdr:cNvPr>
              <xdr:cNvSpPr/>
            </xdr:nvSpPr>
            <xdr:spPr bwMode="auto">
              <a:xfrm>
                <a:off x="4067115"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20</xdr:row>
          <xdr:rowOff>152400</xdr:rowOff>
        </xdr:from>
        <xdr:to>
          <xdr:col>9</xdr:col>
          <xdr:colOff>38100</xdr:colOff>
          <xdr:row>22</xdr:row>
          <xdr:rowOff>9525</xdr:rowOff>
        </xdr:to>
        <xdr:sp macro="" textlink="">
          <xdr:nvSpPr>
            <xdr:cNvPr id="993366" name="Check Box 102" descr="その他" hidden="1">
              <a:extLst>
                <a:ext uri="{63B3BB69-23CF-44E3-9099-C40C66FF867C}">
                  <a14:compatExt spid="_x0000_s993366"/>
                </a:ext>
                <a:ext uri="{FF2B5EF4-FFF2-40B4-BE49-F238E27FC236}">
                  <a16:creationId xmlns:a16="http://schemas.microsoft.com/office/drawing/2014/main" id="{00000000-0008-0000-1B00-000056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20</xdr:row>
          <xdr:rowOff>152400</xdr:rowOff>
        </xdr:from>
        <xdr:to>
          <xdr:col>12</xdr:col>
          <xdr:colOff>38100</xdr:colOff>
          <xdr:row>22</xdr:row>
          <xdr:rowOff>9525</xdr:rowOff>
        </xdr:to>
        <xdr:sp macro="" textlink="">
          <xdr:nvSpPr>
            <xdr:cNvPr id="993367" name="Check Box 103" descr="その他" hidden="1">
              <a:extLst>
                <a:ext uri="{63B3BB69-23CF-44E3-9099-C40C66FF867C}">
                  <a14:compatExt spid="_x0000_s993367"/>
                </a:ext>
                <a:ext uri="{FF2B5EF4-FFF2-40B4-BE49-F238E27FC236}">
                  <a16:creationId xmlns:a16="http://schemas.microsoft.com/office/drawing/2014/main" id="{00000000-0008-0000-1B00-000057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20</xdr:row>
          <xdr:rowOff>152400</xdr:rowOff>
        </xdr:from>
        <xdr:to>
          <xdr:col>15</xdr:col>
          <xdr:colOff>38100</xdr:colOff>
          <xdr:row>22</xdr:row>
          <xdr:rowOff>9525</xdr:rowOff>
        </xdr:to>
        <xdr:sp macro="" textlink="">
          <xdr:nvSpPr>
            <xdr:cNvPr id="993368" name="Check Box 104" descr="その他" hidden="1">
              <a:extLst>
                <a:ext uri="{63B3BB69-23CF-44E3-9099-C40C66FF867C}">
                  <a14:compatExt spid="_x0000_s993368"/>
                </a:ext>
                <a:ext uri="{FF2B5EF4-FFF2-40B4-BE49-F238E27FC236}">
                  <a16:creationId xmlns:a16="http://schemas.microsoft.com/office/drawing/2014/main" id="{00000000-0008-0000-1B00-000058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20</xdr:row>
          <xdr:rowOff>152400</xdr:rowOff>
        </xdr:from>
        <xdr:to>
          <xdr:col>23</xdr:col>
          <xdr:colOff>38100</xdr:colOff>
          <xdr:row>22</xdr:row>
          <xdr:rowOff>9525</xdr:rowOff>
        </xdr:to>
        <xdr:sp macro="" textlink="">
          <xdr:nvSpPr>
            <xdr:cNvPr id="993369" name="Check Box 105" descr="その他" hidden="1">
              <a:extLst>
                <a:ext uri="{63B3BB69-23CF-44E3-9099-C40C66FF867C}">
                  <a14:compatExt spid="_x0000_s993369"/>
                </a:ext>
                <a:ext uri="{FF2B5EF4-FFF2-40B4-BE49-F238E27FC236}">
                  <a16:creationId xmlns:a16="http://schemas.microsoft.com/office/drawing/2014/main" id="{00000000-0008-0000-1B00-000059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21</xdr:row>
          <xdr:rowOff>152400</xdr:rowOff>
        </xdr:from>
        <xdr:to>
          <xdr:col>9</xdr:col>
          <xdr:colOff>38100</xdr:colOff>
          <xdr:row>23</xdr:row>
          <xdr:rowOff>9525</xdr:rowOff>
        </xdr:to>
        <xdr:sp macro="" textlink="">
          <xdr:nvSpPr>
            <xdr:cNvPr id="993370" name="Check Box 106" descr="その他" hidden="1">
              <a:extLst>
                <a:ext uri="{63B3BB69-23CF-44E3-9099-C40C66FF867C}">
                  <a14:compatExt spid="_x0000_s993370"/>
                </a:ext>
                <a:ext uri="{FF2B5EF4-FFF2-40B4-BE49-F238E27FC236}">
                  <a16:creationId xmlns:a16="http://schemas.microsoft.com/office/drawing/2014/main" id="{00000000-0008-0000-1B00-00005A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21</xdr:row>
          <xdr:rowOff>152400</xdr:rowOff>
        </xdr:from>
        <xdr:to>
          <xdr:col>12</xdr:col>
          <xdr:colOff>38100</xdr:colOff>
          <xdr:row>23</xdr:row>
          <xdr:rowOff>9525</xdr:rowOff>
        </xdr:to>
        <xdr:sp macro="" textlink="">
          <xdr:nvSpPr>
            <xdr:cNvPr id="993371" name="Check Box 107" descr="その他" hidden="1">
              <a:extLst>
                <a:ext uri="{63B3BB69-23CF-44E3-9099-C40C66FF867C}">
                  <a14:compatExt spid="_x0000_s993371"/>
                </a:ext>
                <a:ext uri="{FF2B5EF4-FFF2-40B4-BE49-F238E27FC236}">
                  <a16:creationId xmlns:a16="http://schemas.microsoft.com/office/drawing/2014/main" id="{00000000-0008-0000-1B00-00005B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21</xdr:row>
          <xdr:rowOff>152400</xdr:rowOff>
        </xdr:from>
        <xdr:to>
          <xdr:col>15</xdr:col>
          <xdr:colOff>38100</xdr:colOff>
          <xdr:row>23</xdr:row>
          <xdr:rowOff>9525</xdr:rowOff>
        </xdr:to>
        <xdr:sp macro="" textlink="">
          <xdr:nvSpPr>
            <xdr:cNvPr id="993372" name="Check Box 108" descr="その他" hidden="1">
              <a:extLst>
                <a:ext uri="{63B3BB69-23CF-44E3-9099-C40C66FF867C}">
                  <a14:compatExt spid="_x0000_s993372"/>
                </a:ext>
                <a:ext uri="{FF2B5EF4-FFF2-40B4-BE49-F238E27FC236}">
                  <a16:creationId xmlns:a16="http://schemas.microsoft.com/office/drawing/2014/main" id="{00000000-0008-0000-1B00-00005C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21</xdr:row>
          <xdr:rowOff>152400</xdr:rowOff>
        </xdr:from>
        <xdr:to>
          <xdr:col>23</xdr:col>
          <xdr:colOff>38100</xdr:colOff>
          <xdr:row>23</xdr:row>
          <xdr:rowOff>9525</xdr:rowOff>
        </xdr:to>
        <xdr:sp macro="" textlink="">
          <xdr:nvSpPr>
            <xdr:cNvPr id="993373" name="Check Box 109" descr="その他" hidden="1">
              <a:extLst>
                <a:ext uri="{63B3BB69-23CF-44E3-9099-C40C66FF867C}">
                  <a14:compatExt spid="_x0000_s993373"/>
                </a:ext>
                <a:ext uri="{FF2B5EF4-FFF2-40B4-BE49-F238E27FC236}">
                  <a16:creationId xmlns:a16="http://schemas.microsoft.com/office/drawing/2014/main" id="{00000000-0008-0000-1B00-00005D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171450</xdr:colOff>
      <xdr:row>55</xdr:row>
      <xdr:rowOff>142875</xdr:rowOff>
    </xdr:from>
    <xdr:to>
      <xdr:col>26</xdr:col>
      <xdr:colOff>76200</xdr:colOff>
      <xdr:row>57</xdr:row>
      <xdr:rowOff>38100</xdr:rowOff>
    </xdr:to>
    <xdr:grpSp>
      <xdr:nvGrpSpPr>
        <xdr:cNvPr id="993396" name="Group 116">
          <a:extLst>
            <a:ext uri="{FF2B5EF4-FFF2-40B4-BE49-F238E27FC236}">
              <a16:creationId xmlns:a16="http://schemas.microsoft.com/office/drawing/2014/main" id="{00000000-0008-0000-1B00-000074280F00}"/>
            </a:ext>
          </a:extLst>
        </xdr:cNvPr>
        <xdr:cNvGrpSpPr>
          <a:grpSpLocks/>
        </xdr:cNvGrpSpPr>
      </xdr:nvGrpSpPr>
      <xdr:grpSpPr bwMode="auto">
        <a:xfrm>
          <a:off x="3295650" y="9363075"/>
          <a:ext cx="1352550" cy="247650"/>
          <a:chOff x="33716" y="24574"/>
          <a:chExt cx="13716" cy="2000"/>
        </a:xfrm>
      </xdr:grpSpPr>
      <xdr:sp macro="" textlink="">
        <xdr:nvSpPr>
          <xdr:cNvPr id="2"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B00-000002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B00-000003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57</xdr:row>
      <xdr:rowOff>142875</xdr:rowOff>
    </xdr:from>
    <xdr:to>
      <xdr:col>26</xdr:col>
      <xdr:colOff>76200</xdr:colOff>
      <xdr:row>59</xdr:row>
      <xdr:rowOff>47625</xdr:rowOff>
    </xdr:to>
    <xdr:grpSp>
      <xdr:nvGrpSpPr>
        <xdr:cNvPr id="993397" name="Group 117">
          <a:extLst>
            <a:ext uri="{FF2B5EF4-FFF2-40B4-BE49-F238E27FC236}">
              <a16:creationId xmlns:a16="http://schemas.microsoft.com/office/drawing/2014/main" id="{00000000-0008-0000-1B00-000075280F00}"/>
            </a:ext>
          </a:extLst>
        </xdr:cNvPr>
        <xdr:cNvGrpSpPr>
          <a:grpSpLocks/>
        </xdr:cNvGrpSpPr>
      </xdr:nvGrpSpPr>
      <xdr:grpSpPr bwMode="auto">
        <a:xfrm>
          <a:off x="3295650" y="9715500"/>
          <a:ext cx="1352550" cy="247650"/>
          <a:chOff x="33716" y="24574"/>
          <a:chExt cx="13716" cy="2000"/>
        </a:xfrm>
      </xdr:grpSpPr>
      <xdr:sp macro="" textlink="">
        <xdr:nvSpPr>
          <xdr:cNvPr id="4" name="Check Box 47" hidden="1">
            <a:extLst>
              <a:ext uri="{63B3BB69-23CF-44E3-9099-C40C66FF867C}">
                <a14:compatExt xmlns:a14="http://schemas.microsoft.com/office/drawing/2010/main" spid="_x0000_s993327"/>
              </a:ext>
              <a:ext uri="{FF2B5EF4-FFF2-40B4-BE49-F238E27FC236}">
                <a16:creationId xmlns:a16="http://schemas.microsoft.com/office/drawing/2014/main" id="{00000000-0008-0000-1B00-000004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8" hidden="1">
            <a:extLst>
              <a:ext uri="{63B3BB69-23CF-44E3-9099-C40C66FF867C}">
                <a14:compatExt xmlns:a14="http://schemas.microsoft.com/office/drawing/2010/main" spid="_x0000_s993328"/>
              </a:ext>
              <a:ext uri="{FF2B5EF4-FFF2-40B4-BE49-F238E27FC236}">
                <a16:creationId xmlns:a16="http://schemas.microsoft.com/office/drawing/2014/main" id="{00000000-0008-0000-1B00-000005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5</xdr:col>
          <xdr:colOff>171450</xdr:colOff>
          <xdr:row>9</xdr:row>
          <xdr:rowOff>152400</xdr:rowOff>
        </xdr:from>
        <xdr:to>
          <xdr:col>7</xdr:col>
          <xdr:colOff>38100</xdr:colOff>
          <xdr:row>11</xdr:row>
          <xdr:rowOff>9525</xdr:rowOff>
        </xdr:to>
        <xdr:sp macro="" textlink="">
          <xdr:nvSpPr>
            <xdr:cNvPr id="993399" name="Check Box 33" descr="その他" hidden="1">
              <a:extLst>
                <a:ext uri="{63B3BB69-23CF-44E3-9099-C40C66FF867C}">
                  <a14:compatExt spid="_x0000_s993399"/>
                </a:ext>
                <a:ext uri="{FF2B5EF4-FFF2-40B4-BE49-F238E27FC236}">
                  <a16:creationId xmlns:a16="http://schemas.microsoft.com/office/drawing/2014/main" id="{00000000-0008-0000-1B00-000077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9</xdr:row>
          <xdr:rowOff>152400</xdr:rowOff>
        </xdr:from>
        <xdr:to>
          <xdr:col>11</xdr:col>
          <xdr:colOff>38100</xdr:colOff>
          <xdr:row>11</xdr:row>
          <xdr:rowOff>9525</xdr:rowOff>
        </xdr:to>
        <xdr:sp macro="" textlink="">
          <xdr:nvSpPr>
            <xdr:cNvPr id="993400" name="Check Box 88" descr="その他" hidden="1">
              <a:extLst>
                <a:ext uri="{63B3BB69-23CF-44E3-9099-C40C66FF867C}">
                  <a14:compatExt spid="_x0000_s993400"/>
                </a:ext>
                <a:ext uri="{FF2B5EF4-FFF2-40B4-BE49-F238E27FC236}">
                  <a16:creationId xmlns:a16="http://schemas.microsoft.com/office/drawing/2014/main" id="{00000000-0008-0000-1B00-000078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9</xdr:row>
          <xdr:rowOff>152400</xdr:rowOff>
        </xdr:from>
        <xdr:to>
          <xdr:col>15</xdr:col>
          <xdr:colOff>28575</xdr:colOff>
          <xdr:row>11</xdr:row>
          <xdr:rowOff>9525</xdr:rowOff>
        </xdr:to>
        <xdr:sp macro="" textlink="">
          <xdr:nvSpPr>
            <xdr:cNvPr id="993401" name="Check Box 89" descr="その他" hidden="1">
              <a:extLst>
                <a:ext uri="{63B3BB69-23CF-44E3-9099-C40C66FF867C}">
                  <a14:compatExt spid="_x0000_s993401"/>
                </a:ext>
                <a:ext uri="{FF2B5EF4-FFF2-40B4-BE49-F238E27FC236}">
                  <a16:creationId xmlns:a16="http://schemas.microsoft.com/office/drawing/2014/main" id="{00000000-0008-0000-1B00-000079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9</xdr:row>
          <xdr:rowOff>152400</xdr:rowOff>
        </xdr:from>
        <xdr:to>
          <xdr:col>19</xdr:col>
          <xdr:colOff>38100</xdr:colOff>
          <xdr:row>11</xdr:row>
          <xdr:rowOff>9525</xdr:rowOff>
        </xdr:to>
        <xdr:sp macro="" textlink="">
          <xdr:nvSpPr>
            <xdr:cNvPr id="993402" name="Check Box 90" descr="その他" hidden="1">
              <a:extLst>
                <a:ext uri="{63B3BB69-23CF-44E3-9099-C40C66FF867C}">
                  <a14:compatExt spid="_x0000_s993402"/>
                </a:ext>
                <a:ext uri="{FF2B5EF4-FFF2-40B4-BE49-F238E27FC236}">
                  <a16:creationId xmlns:a16="http://schemas.microsoft.com/office/drawing/2014/main" id="{00000000-0008-0000-1B00-00007A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11</xdr:row>
          <xdr:rowOff>66675</xdr:rowOff>
        </xdr:from>
        <xdr:to>
          <xdr:col>7</xdr:col>
          <xdr:colOff>38100</xdr:colOff>
          <xdr:row>12</xdr:row>
          <xdr:rowOff>104775</xdr:rowOff>
        </xdr:to>
        <xdr:sp macro="" textlink="">
          <xdr:nvSpPr>
            <xdr:cNvPr id="993403" name="Check Box 91" descr="その他" hidden="1">
              <a:extLst>
                <a:ext uri="{63B3BB69-23CF-44E3-9099-C40C66FF867C}">
                  <a14:compatExt spid="_x0000_s993403"/>
                </a:ext>
                <a:ext uri="{FF2B5EF4-FFF2-40B4-BE49-F238E27FC236}">
                  <a16:creationId xmlns:a16="http://schemas.microsoft.com/office/drawing/2014/main" id="{00000000-0008-0000-1B00-00007B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12</xdr:row>
          <xdr:rowOff>152400</xdr:rowOff>
        </xdr:from>
        <xdr:to>
          <xdr:col>11</xdr:col>
          <xdr:colOff>38100</xdr:colOff>
          <xdr:row>14</xdr:row>
          <xdr:rowOff>9525</xdr:rowOff>
        </xdr:to>
        <xdr:sp macro="" textlink="">
          <xdr:nvSpPr>
            <xdr:cNvPr id="993404" name="Check Box 93" descr="その他" hidden="1">
              <a:extLst>
                <a:ext uri="{63B3BB69-23CF-44E3-9099-C40C66FF867C}">
                  <a14:compatExt spid="_x0000_s993404"/>
                </a:ext>
                <a:ext uri="{FF2B5EF4-FFF2-40B4-BE49-F238E27FC236}">
                  <a16:creationId xmlns:a16="http://schemas.microsoft.com/office/drawing/2014/main" id="{00000000-0008-0000-1B00-00007C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12</xdr:row>
          <xdr:rowOff>152400</xdr:rowOff>
        </xdr:from>
        <xdr:to>
          <xdr:col>15</xdr:col>
          <xdr:colOff>28575</xdr:colOff>
          <xdr:row>14</xdr:row>
          <xdr:rowOff>9525</xdr:rowOff>
        </xdr:to>
        <xdr:sp macro="" textlink="">
          <xdr:nvSpPr>
            <xdr:cNvPr id="993405" name="Check Box 94" descr="その他" hidden="1">
              <a:extLst>
                <a:ext uri="{63B3BB69-23CF-44E3-9099-C40C66FF867C}">
                  <a14:compatExt spid="_x0000_s993405"/>
                </a:ext>
                <a:ext uri="{FF2B5EF4-FFF2-40B4-BE49-F238E27FC236}">
                  <a16:creationId xmlns:a16="http://schemas.microsoft.com/office/drawing/2014/main" id="{00000000-0008-0000-1B00-00007D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12</xdr:row>
          <xdr:rowOff>152400</xdr:rowOff>
        </xdr:from>
        <xdr:to>
          <xdr:col>19</xdr:col>
          <xdr:colOff>38100</xdr:colOff>
          <xdr:row>14</xdr:row>
          <xdr:rowOff>9525</xdr:rowOff>
        </xdr:to>
        <xdr:sp macro="" textlink="">
          <xdr:nvSpPr>
            <xdr:cNvPr id="993406" name="Check Box 95" descr="その他" hidden="1">
              <a:extLst>
                <a:ext uri="{63B3BB69-23CF-44E3-9099-C40C66FF867C}">
                  <a14:compatExt spid="_x0000_s993406"/>
                </a:ext>
                <a:ext uri="{FF2B5EF4-FFF2-40B4-BE49-F238E27FC236}">
                  <a16:creationId xmlns:a16="http://schemas.microsoft.com/office/drawing/2014/main" id="{00000000-0008-0000-1B00-00007E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14</xdr:row>
          <xdr:rowOff>76200</xdr:rowOff>
        </xdr:from>
        <xdr:to>
          <xdr:col>7</xdr:col>
          <xdr:colOff>38100</xdr:colOff>
          <xdr:row>15</xdr:row>
          <xdr:rowOff>104775</xdr:rowOff>
        </xdr:to>
        <xdr:sp macro="" textlink="">
          <xdr:nvSpPr>
            <xdr:cNvPr id="993407" name="Check Box 96" descr="その他" hidden="1">
              <a:extLst>
                <a:ext uri="{63B3BB69-23CF-44E3-9099-C40C66FF867C}">
                  <a14:compatExt spid="_x0000_s993407"/>
                </a:ext>
                <a:ext uri="{FF2B5EF4-FFF2-40B4-BE49-F238E27FC236}">
                  <a16:creationId xmlns:a16="http://schemas.microsoft.com/office/drawing/2014/main" id="{00000000-0008-0000-1B00-00007F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47625</xdr:colOff>
      <xdr:row>17</xdr:row>
      <xdr:rowOff>19050</xdr:rowOff>
    </xdr:from>
    <xdr:to>
      <xdr:col>24</xdr:col>
      <xdr:colOff>55575</xdr:colOff>
      <xdr:row>18</xdr:row>
      <xdr:rowOff>152400</xdr:rowOff>
    </xdr:to>
    <xdr:sp macro="" textlink="">
      <xdr:nvSpPr>
        <xdr:cNvPr id="110" name="大かっこ 109">
          <a:extLst>
            <a:ext uri="{FF2B5EF4-FFF2-40B4-BE49-F238E27FC236}">
              <a16:creationId xmlns:a16="http://schemas.microsoft.com/office/drawing/2014/main" id="{00000000-0008-0000-1B00-00006E000000}"/>
            </a:ext>
          </a:extLst>
        </xdr:cNvPr>
        <xdr:cNvSpPr/>
      </xdr:nvSpPr>
      <xdr:spPr bwMode="auto">
        <a:xfrm>
          <a:off x="1724025" y="5305425"/>
          <a:ext cx="2541600" cy="3048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5</xdr:col>
          <xdr:colOff>171450</xdr:colOff>
          <xdr:row>15</xdr:row>
          <xdr:rowOff>161925</xdr:rowOff>
        </xdr:from>
        <xdr:to>
          <xdr:col>7</xdr:col>
          <xdr:colOff>38100</xdr:colOff>
          <xdr:row>17</xdr:row>
          <xdr:rowOff>28575</xdr:rowOff>
        </xdr:to>
        <xdr:sp macro="" textlink="">
          <xdr:nvSpPr>
            <xdr:cNvPr id="993408" name="Check Box 97" descr="その他" hidden="1">
              <a:extLst>
                <a:ext uri="{63B3BB69-23CF-44E3-9099-C40C66FF867C}">
                  <a14:compatExt spid="_x0000_s993408"/>
                </a:ext>
                <a:ext uri="{FF2B5EF4-FFF2-40B4-BE49-F238E27FC236}">
                  <a16:creationId xmlns:a16="http://schemas.microsoft.com/office/drawing/2014/main" id="{00000000-0008-0000-1B00-000080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15</xdr:row>
          <xdr:rowOff>161925</xdr:rowOff>
        </xdr:from>
        <xdr:to>
          <xdr:col>11</xdr:col>
          <xdr:colOff>38100</xdr:colOff>
          <xdr:row>17</xdr:row>
          <xdr:rowOff>28575</xdr:rowOff>
        </xdr:to>
        <xdr:sp macro="" textlink="">
          <xdr:nvSpPr>
            <xdr:cNvPr id="993409" name="Check Box 98" descr="その他" hidden="1">
              <a:extLst>
                <a:ext uri="{63B3BB69-23CF-44E3-9099-C40C66FF867C}">
                  <a14:compatExt spid="_x0000_s993409"/>
                </a:ext>
                <a:ext uri="{FF2B5EF4-FFF2-40B4-BE49-F238E27FC236}">
                  <a16:creationId xmlns:a16="http://schemas.microsoft.com/office/drawing/2014/main" id="{00000000-0008-0000-1B00-000081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15</xdr:row>
          <xdr:rowOff>152400</xdr:rowOff>
        </xdr:from>
        <xdr:to>
          <xdr:col>15</xdr:col>
          <xdr:colOff>28575</xdr:colOff>
          <xdr:row>17</xdr:row>
          <xdr:rowOff>9525</xdr:rowOff>
        </xdr:to>
        <xdr:sp macro="" textlink="">
          <xdr:nvSpPr>
            <xdr:cNvPr id="993410" name="Check Box 99" descr="その他" hidden="1">
              <a:extLst>
                <a:ext uri="{63B3BB69-23CF-44E3-9099-C40C66FF867C}">
                  <a14:compatExt spid="_x0000_s993410"/>
                </a:ext>
                <a:ext uri="{FF2B5EF4-FFF2-40B4-BE49-F238E27FC236}">
                  <a16:creationId xmlns:a16="http://schemas.microsoft.com/office/drawing/2014/main" id="{00000000-0008-0000-1B00-000082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15</xdr:row>
          <xdr:rowOff>152400</xdr:rowOff>
        </xdr:from>
        <xdr:to>
          <xdr:col>19</xdr:col>
          <xdr:colOff>38100</xdr:colOff>
          <xdr:row>17</xdr:row>
          <xdr:rowOff>9525</xdr:rowOff>
        </xdr:to>
        <xdr:sp macro="" textlink="">
          <xdr:nvSpPr>
            <xdr:cNvPr id="993411" name="Check Box 100" descr="その他" hidden="1">
              <a:extLst>
                <a:ext uri="{63B3BB69-23CF-44E3-9099-C40C66FF867C}">
                  <a14:compatExt spid="_x0000_s993411"/>
                </a:ext>
                <a:ext uri="{FF2B5EF4-FFF2-40B4-BE49-F238E27FC236}">
                  <a16:creationId xmlns:a16="http://schemas.microsoft.com/office/drawing/2014/main" id="{00000000-0008-0000-1B00-000083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17</xdr:row>
          <xdr:rowOff>66675</xdr:rowOff>
        </xdr:from>
        <xdr:to>
          <xdr:col>7</xdr:col>
          <xdr:colOff>38100</xdr:colOff>
          <xdr:row>18</xdr:row>
          <xdr:rowOff>104775</xdr:rowOff>
        </xdr:to>
        <xdr:sp macro="" textlink="">
          <xdr:nvSpPr>
            <xdr:cNvPr id="993412" name="Check Box 101" descr="その他" hidden="1">
              <a:extLst>
                <a:ext uri="{63B3BB69-23CF-44E3-9099-C40C66FF867C}">
                  <a14:compatExt spid="_x0000_s993412"/>
                </a:ext>
                <a:ext uri="{FF2B5EF4-FFF2-40B4-BE49-F238E27FC236}">
                  <a16:creationId xmlns:a16="http://schemas.microsoft.com/office/drawing/2014/main" id="{00000000-0008-0000-1B00-000084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47625</xdr:colOff>
      <xdr:row>14</xdr:row>
      <xdr:rowOff>19050</xdr:rowOff>
    </xdr:from>
    <xdr:to>
      <xdr:col>24</xdr:col>
      <xdr:colOff>55575</xdr:colOff>
      <xdr:row>15</xdr:row>
      <xdr:rowOff>152400</xdr:rowOff>
    </xdr:to>
    <xdr:sp macro="" textlink="">
      <xdr:nvSpPr>
        <xdr:cNvPr id="116" name="大かっこ 115">
          <a:extLst>
            <a:ext uri="{FF2B5EF4-FFF2-40B4-BE49-F238E27FC236}">
              <a16:creationId xmlns:a16="http://schemas.microsoft.com/office/drawing/2014/main" id="{00000000-0008-0000-1B00-000074000000}"/>
            </a:ext>
          </a:extLst>
        </xdr:cNvPr>
        <xdr:cNvSpPr/>
      </xdr:nvSpPr>
      <xdr:spPr bwMode="auto">
        <a:xfrm>
          <a:off x="1724025" y="4791075"/>
          <a:ext cx="2541600" cy="3048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47625</xdr:colOff>
      <xdr:row>11</xdr:row>
      <xdr:rowOff>19050</xdr:rowOff>
    </xdr:from>
    <xdr:to>
      <xdr:col>24</xdr:col>
      <xdr:colOff>57150</xdr:colOff>
      <xdr:row>12</xdr:row>
      <xdr:rowOff>152400</xdr:rowOff>
    </xdr:to>
    <xdr:sp macro="" textlink="">
      <xdr:nvSpPr>
        <xdr:cNvPr id="117" name="大かっこ 116">
          <a:extLst>
            <a:ext uri="{FF2B5EF4-FFF2-40B4-BE49-F238E27FC236}">
              <a16:creationId xmlns:a16="http://schemas.microsoft.com/office/drawing/2014/main" id="{00000000-0008-0000-1B00-000075000000}"/>
            </a:ext>
          </a:extLst>
        </xdr:cNvPr>
        <xdr:cNvSpPr/>
      </xdr:nvSpPr>
      <xdr:spPr bwMode="auto">
        <a:xfrm>
          <a:off x="1724025" y="4276725"/>
          <a:ext cx="2543175" cy="3048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5</xdr:col>
          <xdr:colOff>171450</xdr:colOff>
          <xdr:row>12</xdr:row>
          <xdr:rowOff>152400</xdr:rowOff>
        </xdr:from>
        <xdr:to>
          <xdr:col>7</xdr:col>
          <xdr:colOff>38100</xdr:colOff>
          <xdr:row>14</xdr:row>
          <xdr:rowOff>9525</xdr:rowOff>
        </xdr:to>
        <xdr:sp macro="" textlink="">
          <xdr:nvSpPr>
            <xdr:cNvPr id="993413" name="Check Box 92" descr="その他" hidden="1">
              <a:extLst>
                <a:ext uri="{63B3BB69-23CF-44E3-9099-C40C66FF867C}">
                  <a14:compatExt spid="_x0000_s993413"/>
                </a:ext>
                <a:ext uri="{FF2B5EF4-FFF2-40B4-BE49-F238E27FC236}">
                  <a16:creationId xmlns:a16="http://schemas.microsoft.com/office/drawing/2014/main" id="{00000000-0008-0000-1B00-000085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171450</xdr:colOff>
      <xdr:row>4</xdr:row>
      <xdr:rowOff>142875</xdr:rowOff>
    </xdr:from>
    <xdr:to>
      <xdr:col>25</xdr:col>
      <xdr:colOff>66675</xdr:colOff>
      <xdr:row>6</xdr:row>
      <xdr:rowOff>47625</xdr:rowOff>
    </xdr:to>
    <xdr:grpSp>
      <xdr:nvGrpSpPr>
        <xdr:cNvPr id="6" name="グループ化 5">
          <a:extLst>
            <a:ext uri="{FF2B5EF4-FFF2-40B4-BE49-F238E27FC236}">
              <a16:creationId xmlns:a16="http://schemas.microsoft.com/office/drawing/2014/main" id="{00000000-0008-0000-1B00-000006000000}"/>
            </a:ext>
          </a:extLst>
        </xdr:cNvPr>
        <xdr:cNvGrpSpPr/>
      </xdr:nvGrpSpPr>
      <xdr:grpSpPr>
        <a:xfrm>
          <a:off x="2390775" y="609600"/>
          <a:ext cx="2066925" cy="247650"/>
          <a:chOff x="8458200" y="1666875"/>
          <a:chExt cx="2066925" cy="247650"/>
        </a:xfrm>
      </xdr:grpSpPr>
      <xdr:sp macro="" textlink="">
        <xdr:nvSpPr>
          <xdr:cNvPr id="993422" name="Check Box 142" hidden="1">
            <a:extLst>
              <a:ext uri="{63B3BB69-23CF-44E3-9099-C40C66FF867C}">
                <a14:compatExt xmlns:a14="http://schemas.microsoft.com/office/drawing/2010/main" spid="_x0000_s993422"/>
              </a:ext>
              <a:ext uri="{FF2B5EF4-FFF2-40B4-BE49-F238E27FC236}">
                <a16:creationId xmlns:a16="http://schemas.microsoft.com/office/drawing/2014/main" id="{00000000-0008-0000-1B00-00008E280F00}"/>
              </a:ext>
            </a:extLst>
          </xdr:cNvPr>
          <xdr:cNvSpPr/>
        </xdr:nvSpPr>
        <xdr:spPr bwMode="auto">
          <a:xfrm>
            <a:off x="8458200" y="1666875"/>
            <a:ext cx="6575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23" name="Check Box 143" hidden="1">
            <a:extLst>
              <a:ext uri="{63B3BB69-23CF-44E3-9099-C40C66FF867C}">
                <a14:compatExt xmlns:a14="http://schemas.microsoft.com/office/drawing/2010/main" spid="_x0000_s993423"/>
              </a:ext>
              <a:ext uri="{FF2B5EF4-FFF2-40B4-BE49-F238E27FC236}">
                <a16:creationId xmlns:a16="http://schemas.microsoft.com/office/drawing/2014/main" id="{00000000-0008-0000-1B00-00008F280F00}"/>
              </a:ext>
            </a:extLst>
          </xdr:cNvPr>
          <xdr:cNvSpPr/>
        </xdr:nvSpPr>
        <xdr:spPr bwMode="auto">
          <a:xfrm>
            <a:off x="9143860" y="1666875"/>
            <a:ext cx="66689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93424" name="Check Box 144" hidden="1">
            <a:extLst>
              <a:ext uri="{63B3BB69-23CF-44E3-9099-C40C66FF867C}">
                <a14:compatExt xmlns:a14="http://schemas.microsoft.com/office/drawing/2010/main" spid="_x0000_s993424"/>
              </a:ext>
              <a:ext uri="{FF2B5EF4-FFF2-40B4-BE49-F238E27FC236}">
                <a16:creationId xmlns:a16="http://schemas.microsoft.com/office/drawing/2014/main" id="{00000000-0008-0000-1B00-000090280F00}"/>
              </a:ext>
            </a:extLst>
          </xdr:cNvPr>
          <xdr:cNvSpPr/>
        </xdr:nvSpPr>
        <xdr:spPr bwMode="auto">
          <a:xfrm>
            <a:off x="9858375" y="1666875"/>
            <a:ext cx="6667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xdr:twoCellAnchor>
    <xdr:from>
      <xdr:col>53</xdr:col>
      <xdr:colOff>0</xdr:colOff>
      <xdr:row>19</xdr:row>
      <xdr:rowOff>85725</xdr:rowOff>
    </xdr:from>
    <xdr:to>
      <xdr:col>58</xdr:col>
      <xdr:colOff>352425</xdr:colOff>
      <xdr:row>20</xdr:row>
      <xdr:rowOff>161925</xdr:rowOff>
    </xdr:to>
    <xdr:grpSp>
      <xdr:nvGrpSpPr>
        <xdr:cNvPr id="87" name="Group 116">
          <a:extLst>
            <a:ext uri="{FF2B5EF4-FFF2-40B4-BE49-F238E27FC236}">
              <a16:creationId xmlns:a16="http://schemas.microsoft.com/office/drawing/2014/main" id="{00000000-0008-0000-1B00-000057000000}"/>
            </a:ext>
          </a:extLst>
        </xdr:cNvPr>
        <xdr:cNvGrpSpPr>
          <a:grpSpLocks/>
        </xdr:cNvGrpSpPr>
      </xdr:nvGrpSpPr>
      <xdr:grpSpPr bwMode="auto">
        <a:xfrm>
          <a:off x="9705975" y="3124200"/>
          <a:ext cx="1352550" cy="247650"/>
          <a:chOff x="33716" y="24574"/>
          <a:chExt cx="13716" cy="2000"/>
        </a:xfrm>
      </xdr:grpSpPr>
      <xdr:sp macro="" textlink="">
        <xdr:nvSpPr>
          <xdr:cNvPr id="993425" name="Check Box 145" hidden="1">
            <a:extLst>
              <a:ext uri="{63B3BB69-23CF-44E3-9099-C40C66FF867C}">
                <a14:compatExt xmlns:a14="http://schemas.microsoft.com/office/drawing/2010/main" spid="_x0000_s993425"/>
              </a:ext>
              <a:ext uri="{FF2B5EF4-FFF2-40B4-BE49-F238E27FC236}">
                <a16:creationId xmlns:a16="http://schemas.microsoft.com/office/drawing/2014/main" id="{00000000-0008-0000-1B00-000091280F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26" name="Check Box 146" hidden="1">
            <a:extLst>
              <a:ext uri="{63B3BB69-23CF-44E3-9099-C40C66FF867C}">
                <a14:compatExt xmlns:a14="http://schemas.microsoft.com/office/drawing/2010/main" spid="_x0000_s993426"/>
              </a:ext>
              <a:ext uri="{FF2B5EF4-FFF2-40B4-BE49-F238E27FC236}">
                <a16:creationId xmlns:a16="http://schemas.microsoft.com/office/drawing/2014/main" id="{00000000-0008-0000-1B00-000092280F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171450</xdr:colOff>
          <xdr:row>32</xdr:row>
          <xdr:rowOff>161925</xdr:rowOff>
        </xdr:from>
        <xdr:to>
          <xdr:col>4</xdr:col>
          <xdr:colOff>38100</xdr:colOff>
          <xdr:row>34</xdr:row>
          <xdr:rowOff>28575</xdr:rowOff>
        </xdr:to>
        <xdr:sp macro="" textlink="">
          <xdr:nvSpPr>
            <xdr:cNvPr id="993433" name="チェック 41" descr="その他" hidden="1">
              <a:extLst>
                <a:ext uri="{63B3BB69-23CF-44E3-9099-C40C66FF867C}">
                  <a14:compatExt spid="_x0000_s993433"/>
                </a:ext>
                <a:ext uri="{FF2B5EF4-FFF2-40B4-BE49-F238E27FC236}">
                  <a16:creationId xmlns:a16="http://schemas.microsoft.com/office/drawing/2014/main" id="{00000000-0008-0000-1B00-000099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32</xdr:row>
          <xdr:rowOff>161925</xdr:rowOff>
        </xdr:from>
        <xdr:to>
          <xdr:col>10</xdr:col>
          <xdr:colOff>38100</xdr:colOff>
          <xdr:row>34</xdr:row>
          <xdr:rowOff>28575</xdr:rowOff>
        </xdr:to>
        <xdr:sp macro="" textlink="">
          <xdr:nvSpPr>
            <xdr:cNvPr id="993434" name="Check Box 42" descr="その他" hidden="1">
              <a:extLst>
                <a:ext uri="{63B3BB69-23CF-44E3-9099-C40C66FF867C}">
                  <a14:compatExt spid="_x0000_s993434"/>
                </a:ext>
                <a:ext uri="{FF2B5EF4-FFF2-40B4-BE49-F238E27FC236}">
                  <a16:creationId xmlns:a16="http://schemas.microsoft.com/office/drawing/2014/main" id="{00000000-0008-0000-1B00-00009A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32</xdr:row>
          <xdr:rowOff>161925</xdr:rowOff>
        </xdr:from>
        <xdr:to>
          <xdr:col>16</xdr:col>
          <xdr:colOff>38100</xdr:colOff>
          <xdr:row>34</xdr:row>
          <xdr:rowOff>28575</xdr:rowOff>
        </xdr:to>
        <xdr:sp macro="" textlink="">
          <xdr:nvSpPr>
            <xdr:cNvPr id="993435" name="Check Box 43" descr="その他" hidden="1">
              <a:extLst>
                <a:ext uri="{63B3BB69-23CF-44E3-9099-C40C66FF867C}">
                  <a14:compatExt spid="_x0000_s993435"/>
                </a:ext>
                <a:ext uri="{FF2B5EF4-FFF2-40B4-BE49-F238E27FC236}">
                  <a16:creationId xmlns:a16="http://schemas.microsoft.com/office/drawing/2014/main" id="{00000000-0008-0000-1B00-00009B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60</xdr:row>
          <xdr:rowOff>104775</xdr:rowOff>
        </xdr:from>
        <xdr:to>
          <xdr:col>26</xdr:col>
          <xdr:colOff>76200</xdr:colOff>
          <xdr:row>62</xdr:row>
          <xdr:rowOff>9525</xdr:rowOff>
        </xdr:to>
        <xdr:grpSp>
          <xdr:nvGrpSpPr>
            <xdr:cNvPr id="993436" name="Group 156">
              <a:extLst>
                <a:ext uri="{FF2B5EF4-FFF2-40B4-BE49-F238E27FC236}">
                  <a16:creationId xmlns:a16="http://schemas.microsoft.com/office/drawing/2014/main" id="{00000000-0008-0000-1B00-00009C280F00}"/>
                </a:ext>
              </a:extLst>
            </xdr:cNvPr>
            <xdr:cNvGrpSpPr>
              <a:grpSpLocks/>
            </xdr:cNvGrpSpPr>
          </xdr:nvGrpSpPr>
          <xdr:grpSpPr bwMode="auto">
            <a:xfrm>
              <a:off x="3295650" y="10191750"/>
              <a:ext cx="1352550" cy="247650"/>
              <a:chOff x="33717" y="24574"/>
              <a:chExt cx="13716" cy="2000"/>
            </a:xfrm>
          </xdr:grpSpPr>
          <xdr:sp macro="" textlink="">
            <xdr:nvSpPr>
              <xdr:cNvPr id="7" name="Check Box 51" hidden="1">
                <a:extLst>
                  <a:ext uri="{63B3BB69-23CF-44E3-9099-C40C66FF867C}">
                    <a14:compatExt spid="_x0000_s993331"/>
                  </a:ext>
                  <a:ext uri="{FF2B5EF4-FFF2-40B4-BE49-F238E27FC236}">
                    <a16:creationId xmlns:a16="http://schemas.microsoft.com/office/drawing/2014/main" id="{00000000-0008-0000-1B00-000007000000}"/>
                  </a:ext>
                </a:extLst>
              </xdr:cNvPr>
              <xdr:cNvSpPr/>
            </xdr:nvSpPr>
            <xdr:spPr bwMode="auto">
              <a:xfrm>
                <a:off x="33717"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52" hidden="1">
                <a:extLst>
                  <a:ext uri="{63B3BB69-23CF-44E3-9099-C40C66FF867C}">
                    <a14:compatExt spid="_x0000_s993332"/>
                  </a:ext>
                  <a:ext uri="{FF2B5EF4-FFF2-40B4-BE49-F238E27FC236}">
                    <a16:creationId xmlns:a16="http://schemas.microsoft.com/office/drawing/2014/main" id="{00000000-0008-0000-1B00-000008000000}"/>
                  </a:ext>
                </a:extLst>
              </xdr:cNvPr>
              <xdr:cNvSpPr/>
            </xdr:nvSpPr>
            <xdr:spPr bwMode="auto">
              <a:xfrm>
                <a:off x="40670"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55</xdr:row>
          <xdr:rowOff>142875</xdr:rowOff>
        </xdr:from>
        <xdr:to>
          <xdr:col>26</xdr:col>
          <xdr:colOff>76200</xdr:colOff>
          <xdr:row>57</xdr:row>
          <xdr:rowOff>38100</xdr:rowOff>
        </xdr:to>
        <xdr:grpSp>
          <xdr:nvGrpSpPr>
            <xdr:cNvPr id="13" name="グループ化 70">
              <a:extLst>
                <a:ext uri="{FF2B5EF4-FFF2-40B4-BE49-F238E27FC236}">
                  <a16:creationId xmlns:a16="http://schemas.microsoft.com/office/drawing/2014/main" id="{00000000-0008-0000-1B00-00000D000000}"/>
                </a:ext>
              </a:extLst>
            </xdr:cNvPr>
            <xdr:cNvGrpSpPr>
              <a:grpSpLocks/>
            </xdr:cNvGrpSpPr>
          </xdr:nvGrpSpPr>
          <xdr:grpSpPr bwMode="auto">
            <a:xfrm>
              <a:off x="3295650" y="9363075"/>
              <a:ext cx="1352550" cy="247650"/>
              <a:chOff x="3371804" y="2457450"/>
              <a:chExt cx="1371588" cy="200025"/>
            </a:xfrm>
          </xdr:grpSpPr>
          <xdr:sp macro="" textlink="">
            <xdr:nvSpPr>
              <xdr:cNvPr id="9" name="Check Box 156" hidden="1">
                <a:extLst>
                  <a:ext uri="{63B3BB69-23CF-44E3-9099-C40C66FF867C}">
                    <a14:compatExt spid="_x0000_s993436"/>
                  </a:ext>
                  <a:ext uri="{FF2B5EF4-FFF2-40B4-BE49-F238E27FC236}">
                    <a16:creationId xmlns:a16="http://schemas.microsoft.com/office/drawing/2014/main" id="{00000000-0008-0000-1B00-000009000000}"/>
                  </a:ext>
                </a:extLst>
              </xdr:cNvPr>
              <xdr:cNvSpPr/>
            </xdr:nvSpPr>
            <xdr:spPr bwMode="auto">
              <a:xfrm>
                <a:off x="3371804"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37" name="Check Box 157" hidden="1">
                <a:extLst>
                  <a:ext uri="{63B3BB69-23CF-44E3-9099-C40C66FF867C}">
                    <a14:compatExt spid="_x0000_s993437"/>
                  </a:ext>
                  <a:ext uri="{FF2B5EF4-FFF2-40B4-BE49-F238E27FC236}">
                    <a16:creationId xmlns:a16="http://schemas.microsoft.com/office/drawing/2014/main" id="{00000000-0008-0000-1B00-00009D280F00}"/>
                  </a:ext>
                </a:extLst>
              </xdr:cNvPr>
              <xdr:cNvSpPr/>
            </xdr:nvSpPr>
            <xdr:spPr bwMode="auto">
              <a:xfrm>
                <a:off x="4067115"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57</xdr:row>
          <xdr:rowOff>142875</xdr:rowOff>
        </xdr:from>
        <xdr:to>
          <xdr:col>26</xdr:col>
          <xdr:colOff>76200</xdr:colOff>
          <xdr:row>59</xdr:row>
          <xdr:rowOff>47625</xdr:rowOff>
        </xdr:to>
        <xdr:grpSp>
          <xdr:nvGrpSpPr>
            <xdr:cNvPr id="15" name="グループ化 70">
              <a:extLst>
                <a:ext uri="{FF2B5EF4-FFF2-40B4-BE49-F238E27FC236}">
                  <a16:creationId xmlns:a16="http://schemas.microsoft.com/office/drawing/2014/main" id="{00000000-0008-0000-1B00-00000F000000}"/>
                </a:ext>
              </a:extLst>
            </xdr:cNvPr>
            <xdr:cNvGrpSpPr>
              <a:grpSpLocks/>
            </xdr:cNvGrpSpPr>
          </xdr:nvGrpSpPr>
          <xdr:grpSpPr bwMode="auto">
            <a:xfrm>
              <a:off x="3295650" y="9715500"/>
              <a:ext cx="1352550" cy="247650"/>
              <a:chOff x="3371804" y="2457450"/>
              <a:chExt cx="1371588" cy="200025"/>
            </a:xfrm>
          </xdr:grpSpPr>
          <xdr:sp macro="" textlink="">
            <xdr:nvSpPr>
              <xdr:cNvPr id="993438" name="Check Box 158" hidden="1">
                <a:extLst>
                  <a:ext uri="{63B3BB69-23CF-44E3-9099-C40C66FF867C}">
                    <a14:compatExt spid="_x0000_s993438"/>
                  </a:ext>
                  <a:ext uri="{FF2B5EF4-FFF2-40B4-BE49-F238E27FC236}">
                    <a16:creationId xmlns:a16="http://schemas.microsoft.com/office/drawing/2014/main" id="{00000000-0008-0000-1B00-00009E280F00}"/>
                  </a:ext>
                </a:extLst>
              </xdr:cNvPr>
              <xdr:cNvSpPr/>
            </xdr:nvSpPr>
            <xdr:spPr bwMode="auto">
              <a:xfrm>
                <a:off x="3371804"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39" name="Check Box 159" hidden="1">
                <a:extLst>
                  <a:ext uri="{63B3BB69-23CF-44E3-9099-C40C66FF867C}">
                    <a14:compatExt spid="_x0000_s993439"/>
                  </a:ext>
                  <a:ext uri="{FF2B5EF4-FFF2-40B4-BE49-F238E27FC236}">
                    <a16:creationId xmlns:a16="http://schemas.microsoft.com/office/drawing/2014/main" id="{00000000-0008-0000-1B00-00009F280F00}"/>
                  </a:ext>
                </a:extLst>
              </xdr:cNvPr>
              <xdr:cNvSpPr/>
            </xdr:nvSpPr>
            <xdr:spPr bwMode="auto">
              <a:xfrm>
                <a:off x="4067115"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171450</xdr:colOff>
          <xdr:row>22</xdr:row>
          <xdr:rowOff>152400</xdr:rowOff>
        </xdr:from>
        <xdr:to>
          <xdr:col>4</xdr:col>
          <xdr:colOff>38100</xdr:colOff>
          <xdr:row>24</xdr:row>
          <xdr:rowOff>19050</xdr:rowOff>
        </xdr:to>
        <xdr:sp macro="" textlink="">
          <xdr:nvSpPr>
            <xdr:cNvPr id="700417" name="チェック 41" descr="その他" hidden="1">
              <a:extLst>
                <a:ext uri="{63B3BB69-23CF-44E3-9099-C40C66FF867C}">
                  <a14:compatExt spid="_x0000_s700417"/>
                </a:ext>
                <a:ext uri="{FF2B5EF4-FFF2-40B4-BE49-F238E27FC236}">
                  <a16:creationId xmlns:a16="http://schemas.microsoft.com/office/drawing/2014/main" id="{00000000-0008-0000-1C00-00000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22</xdr:row>
          <xdr:rowOff>152400</xdr:rowOff>
        </xdr:from>
        <xdr:to>
          <xdr:col>19</xdr:col>
          <xdr:colOff>47625</xdr:colOff>
          <xdr:row>24</xdr:row>
          <xdr:rowOff>19050</xdr:rowOff>
        </xdr:to>
        <xdr:sp macro="" textlink="">
          <xdr:nvSpPr>
            <xdr:cNvPr id="700418" name="Check Box 42" descr="その他" hidden="1">
              <a:extLst>
                <a:ext uri="{63B3BB69-23CF-44E3-9099-C40C66FF867C}">
                  <a14:compatExt spid="_x0000_s700418"/>
                </a:ext>
                <a:ext uri="{FF2B5EF4-FFF2-40B4-BE49-F238E27FC236}">
                  <a16:creationId xmlns:a16="http://schemas.microsoft.com/office/drawing/2014/main" id="{00000000-0008-0000-1C00-00000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24</xdr:row>
          <xdr:rowOff>152400</xdr:rowOff>
        </xdr:from>
        <xdr:to>
          <xdr:col>4</xdr:col>
          <xdr:colOff>38100</xdr:colOff>
          <xdr:row>26</xdr:row>
          <xdr:rowOff>19050</xdr:rowOff>
        </xdr:to>
        <xdr:sp macro="" textlink="">
          <xdr:nvSpPr>
            <xdr:cNvPr id="700419" name="Check Box 43" descr="その他" hidden="1">
              <a:extLst>
                <a:ext uri="{63B3BB69-23CF-44E3-9099-C40C66FF867C}">
                  <a14:compatExt spid="_x0000_s700419"/>
                </a:ext>
                <a:ext uri="{FF2B5EF4-FFF2-40B4-BE49-F238E27FC236}">
                  <a16:creationId xmlns:a16="http://schemas.microsoft.com/office/drawing/2014/main" id="{00000000-0008-0000-1C00-00000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50</xdr:row>
          <xdr:rowOff>0</xdr:rowOff>
        </xdr:from>
        <xdr:to>
          <xdr:col>24</xdr:col>
          <xdr:colOff>76200</xdr:colOff>
          <xdr:row>51</xdr:row>
          <xdr:rowOff>28947</xdr:rowOff>
        </xdr:to>
        <xdr:grpSp>
          <xdr:nvGrpSpPr>
            <xdr:cNvPr id="14" name="グループ化 13">
              <a:extLst>
                <a:ext uri="{FF2B5EF4-FFF2-40B4-BE49-F238E27FC236}">
                  <a16:creationId xmlns:a16="http://schemas.microsoft.com/office/drawing/2014/main" id="{00000000-0008-0000-1C00-00000E000000}"/>
                </a:ext>
              </a:extLst>
            </xdr:cNvPr>
            <xdr:cNvGrpSpPr/>
          </xdr:nvGrpSpPr>
          <xdr:grpSpPr>
            <a:xfrm>
              <a:off x="3105150" y="8372475"/>
              <a:ext cx="1162050" cy="200397"/>
              <a:chOff x="3149640" y="2696510"/>
              <a:chExt cx="1162625" cy="202828"/>
            </a:xfrm>
          </xdr:grpSpPr>
          <xdr:sp macro="" textlink="">
            <xdr:nvSpPr>
              <xdr:cNvPr id="700426" name="Check Box 10" hidden="1">
                <a:extLst>
                  <a:ext uri="{63B3BB69-23CF-44E3-9099-C40C66FF867C}">
                    <a14:compatExt spid="_x0000_s700426"/>
                  </a:ext>
                  <a:ext uri="{FF2B5EF4-FFF2-40B4-BE49-F238E27FC236}">
                    <a16:creationId xmlns:a16="http://schemas.microsoft.com/office/drawing/2014/main" id="{00000000-0008-0000-1C00-00000AB00A00}"/>
                  </a:ext>
                </a:extLst>
              </xdr:cNvPr>
              <xdr:cNvSpPr/>
            </xdr:nvSpPr>
            <xdr:spPr bwMode="auto">
              <a:xfrm>
                <a:off x="3149640" y="2696516"/>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27" name="Check Box 11" hidden="1">
                <a:extLst>
                  <a:ext uri="{63B3BB69-23CF-44E3-9099-C40C66FF867C}">
                    <a14:compatExt spid="_x0000_s700427"/>
                  </a:ext>
                  <a:ext uri="{FF2B5EF4-FFF2-40B4-BE49-F238E27FC236}">
                    <a16:creationId xmlns:a16="http://schemas.microsoft.com/office/drawing/2014/main" id="{00000000-0008-0000-1C00-00000BB00A00}"/>
                  </a:ext>
                </a:extLst>
              </xdr:cNvPr>
              <xdr:cNvSpPr/>
            </xdr:nvSpPr>
            <xdr:spPr bwMode="auto">
              <a:xfrm>
                <a:off x="3754772" y="269651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xdr:row>
          <xdr:rowOff>161925</xdr:rowOff>
        </xdr:from>
        <xdr:to>
          <xdr:col>24</xdr:col>
          <xdr:colOff>76200</xdr:colOff>
          <xdr:row>8</xdr:row>
          <xdr:rowOff>19422</xdr:rowOff>
        </xdr:to>
        <xdr:grpSp>
          <xdr:nvGrpSpPr>
            <xdr:cNvPr id="17" name="グループ化 16">
              <a:extLst>
                <a:ext uri="{FF2B5EF4-FFF2-40B4-BE49-F238E27FC236}">
                  <a16:creationId xmlns:a16="http://schemas.microsoft.com/office/drawing/2014/main" id="{00000000-0008-0000-1C00-000011000000}"/>
                </a:ext>
              </a:extLst>
            </xdr:cNvPr>
            <xdr:cNvGrpSpPr/>
          </xdr:nvGrpSpPr>
          <xdr:grpSpPr>
            <a:xfrm>
              <a:off x="3105150" y="990600"/>
              <a:ext cx="1162050" cy="200397"/>
              <a:chOff x="3149640" y="2696510"/>
              <a:chExt cx="1162625" cy="202828"/>
            </a:xfrm>
          </xdr:grpSpPr>
          <xdr:sp macro="" textlink="">
            <xdr:nvSpPr>
              <xdr:cNvPr id="700428" name="Check Box 12" hidden="1">
                <a:extLst>
                  <a:ext uri="{63B3BB69-23CF-44E3-9099-C40C66FF867C}">
                    <a14:compatExt spid="_x0000_s700428"/>
                  </a:ext>
                  <a:ext uri="{FF2B5EF4-FFF2-40B4-BE49-F238E27FC236}">
                    <a16:creationId xmlns:a16="http://schemas.microsoft.com/office/drawing/2014/main" id="{00000000-0008-0000-1C00-00000CB00A00}"/>
                  </a:ext>
                </a:extLst>
              </xdr:cNvPr>
              <xdr:cNvSpPr/>
            </xdr:nvSpPr>
            <xdr:spPr bwMode="auto">
              <a:xfrm>
                <a:off x="3149640" y="2696516"/>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29" name="Check Box 13" hidden="1">
                <a:extLst>
                  <a:ext uri="{63B3BB69-23CF-44E3-9099-C40C66FF867C}">
                    <a14:compatExt spid="_x0000_s700429"/>
                  </a:ext>
                  <a:ext uri="{FF2B5EF4-FFF2-40B4-BE49-F238E27FC236}">
                    <a16:creationId xmlns:a16="http://schemas.microsoft.com/office/drawing/2014/main" id="{00000000-0008-0000-1C00-00000DB00A00}"/>
                  </a:ext>
                </a:extLst>
              </xdr:cNvPr>
              <xdr:cNvSpPr/>
            </xdr:nvSpPr>
            <xdr:spPr bwMode="auto">
              <a:xfrm>
                <a:off x="3754772" y="269651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9</xdr:row>
          <xdr:rowOff>161925</xdr:rowOff>
        </xdr:from>
        <xdr:to>
          <xdr:col>24</xdr:col>
          <xdr:colOff>76200</xdr:colOff>
          <xdr:row>11</xdr:row>
          <xdr:rowOff>19422</xdr:rowOff>
        </xdr:to>
        <xdr:grpSp>
          <xdr:nvGrpSpPr>
            <xdr:cNvPr id="20" name="グループ化 19">
              <a:extLst>
                <a:ext uri="{FF2B5EF4-FFF2-40B4-BE49-F238E27FC236}">
                  <a16:creationId xmlns:a16="http://schemas.microsoft.com/office/drawing/2014/main" id="{00000000-0008-0000-1C00-000014000000}"/>
                </a:ext>
              </a:extLst>
            </xdr:cNvPr>
            <xdr:cNvGrpSpPr/>
          </xdr:nvGrpSpPr>
          <xdr:grpSpPr>
            <a:xfrm>
              <a:off x="3105150" y="1504950"/>
              <a:ext cx="1162050" cy="200397"/>
              <a:chOff x="3149640" y="2696510"/>
              <a:chExt cx="1162625" cy="202828"/>
            </a:xfrm>
          </xdr:grpSpPr>
          <xdr:sp macro="" textlink="">
            <xdr:nvSpPr>
              <xdr:cNvPr id="700430" name="Check Box 14" hidden="1">
                <a:extLst>
                  <a:ext uri="{63B3BB69-23CF-44E3-9099-C40C66FF867C}">
                    <a14:compatExt spid="_x0000_s700430"/>
                  </a:ext>
                  <a:ext uri="{FF2B5EF4-FFF2-40B4-BE49-F238E27FC236}">
                    <a16:creationId xmlns:a16="http://schemas.microsoft.com/office/drawing/2014/main" id="{00000000-0008-0000-1C00-00000EB00A00}"/>
                  </a:ext>
                </a:extLst>
              </xdr:cNvPr>
              <xdr:cNvSpPr/>
            </xdr:nvSpPr>
            <xdr:spPr bwMode="auto">
              <a:xfrm>
                <a:off x="3149640" y="2696516"/>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1" name="Check Box 15" hidden="1">
                <a:extLst>
                  <a:ext uri="{63B3BB69-23CF-44E3-9099-C40C66FF867C}">
                    <a14:compatExt spid="_x0000_s700431"/>
                  </a:ext>
                  <a:ext uri="{FF2B5EF4-FFF2-40B4-BE49-F238E27FC236}">
                    <a16:creationId xmlns:a16="http://schemas.microsoft.com/office/drawing/2014/main" id="{00000000-0008-0000-1C00-00000FB00A00}"/>
                  </a:ext>
                </a:extLst>
              </xdr:cNvPr>
              <xdr:cNvSpPr/>
            </xdr:nvSpPr>
            <xdr:spPr bwMode="auto">
              <a:xfrm>
                <a:off x="3754772" y="269651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12</xdr:row>
          <xdr:rowOff>161925</xdr:rowOff>
        </xdr:from>
        <xdr:to>
          <xdr:col>24</xdr:col>
          <xdr:colOff>76200</xdr:colOff>
          <xdr:row>14</xdr:row>
          <xdr:rowOff>19422</xdr:rowOff>
        </xdr:to>
        <xdr:grpSp>
          <xdr:nvGrpSpPr>
            <xdr:cNvPr id="23" name="グループ化 22">
              <a:extLst>
                <a:ext uri="{FF2B5EF4-FFF2-40B4-BE49-F238E27FC236}">
                  <a16:creationId xmlns:a16="http://schemas.microsoft.com/office/drawing/2014/main" id="{00000000-0008-0000-1C00-000017000000}"/>
                </a:ext>
              </a:extLst>
            </xdr:cNvPr>
            <xdr:cNvGrpSpPr/>
          </xdr:nvGrpSpPr>
          <xdr:grpSpPr>
            <a:xfrm>
              <a:off x="3105150" y="2019300"/>
              <a:ext cx="1162050" cy="200397"/>
              <a:chOff x="3149640" y="2696510"/>
              <a:chExt cx="1162625" cy="202828"/>
            </a:xfrm>
          </xdr:grpSpPr>
          <xdr:sp macro="" textlink="">
            <xdr:nvSpPr>
              <xdr:cNvPr id="700432" name="Check Box 16" hidden="1">
                <a:extLst>
                  <a:ext uri="{63B3BB69-23CF-44E3-9099-C40C66FF867C}">
                    <a14:compatExt spid="_x0000_s700432"/>
                  </a:ext>
                  <a:ext uri="{FF2B5EF4-FFF2-40B4-BE49-F238E27FC236}">
                    <a16:creationId xmlns:a16="http://schemas.microsoft.com/office/drawing/2014/main" id="{00000000-0008-0000-1C00-000010B00A00}"/>
                  </a:ext>
                </a:extLst>
              </xdr:cNvPr>
              <xdr:cNvSpPr/>
            </xdr:nvSpPr>
            <xdr:spPr bwMode="auto">
              <a:xfrm>
                <a:off x="3149640" y="2696516"/>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3" name="Check Box 17" hidden="1">
                <a:extLst>
                  <a:ext uri="{63B3BB69-23CF-44E3-9099-C40C66FF867C}">
                    <a14:compatExt spid="_x0000_s700433"/>
                  </a:ext>
                  <a:ext uri="{FF2B5EF4-FFF2-40B4-BE49-F238E27FC236}">
                    <a16:creationId xmlns:a16="http://schemas.microsoft.com/office/drawing/2014/main" id="{00000000-0008-0000-1C00-000011B00A00}"/>
                  </a:ext>
                </a:extLst>
              </xdr:cNvPr>
              <xdr:cNvSpPr/>
            </xdr:nvSpPr>
            <xdr:spPr bwMode="auto">
              <a:xfrm>
                <a:off x="3754772" y="269651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15</xdr:row>
          <xdr:rowOff>161925</xdr:rowOff>
        </xdr:from>
        <xdr:to>
          <xdr:col>24</xdr:col>
          <xdr:colOff>76200</xdr:colOff>
          <xdr:row>17</xdr:row>
          <xdr:rowOff>19422</xdr:rowOff>
        </xdr:to>
        <xdr:grpSp>
          <xdr:nvGrpSpPr>
            <xdr:cNvPr id="26" name="グループ化 25">
              <a:extLst>
                <a:ext uri="{FF2B5EF4-FFF2-40B4-BE49-F238E27FC236}">
                  <a16:creationId xmlns:a16="http://schemas.microsoft.com/office/drawing/2014/main" id="{00000000-0008-0000-1C00-00001A000000}"/>
                </a:ext>
              </a:extLst>
            </xdr:cNvPr>
            <xdr:cNvGrpSpPr/>
          </xdr:nvGrpSpPr>
          <xdr:grpSpPr>
            <a:xfrm>
              <a:off x="3105150" y="2533650"/>
              <a:ext cx="1162050" cy="200397"/>
              <a:chOff x="3149640" y="2696510"/>
              <a:chExt cx="1162625" cy="202828"/>
            </a:xfrm>
          </xdr:grpSpPr>
          <xdr:sp macro="" textlink="">
            <xdr:nvSpPr>
              <xdr:cNvPr id="700434" name="Check Box 18" hidden="1">
                <a:extLst>
                  <a:ext uri="{63B3BB69-23CF-44E3-9099-C40C66FF867C}">
                    <a14:compatExt spid="_x0000_s700434"/>
                  </a:ext>
                  <a:ext uri="{FF2B5EF4-FFF2-40B4-BE49-F238E27FC236}">
                    <a16:creationId xmlns:a16="http://schemas.microsoft.com/office/drawing/2014/main" id="{00000000-0008-0000-1C00-000012B00A00}"/>
                  </a:ext>
                </a:extLst>
              </xdr:cNvPr>
              <xdr:cNvSpPr/>
            </xdr:nvSpPr>
            <xdr:spPr bwMode="auto">
              <a:xfrm>
                <a:off x="3149640" y="2696516"/>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5" name="Check Box 19" hidden="1">
                <a:extLst>
                  <a:ext uri="{63B3BB69-23CF-44E3-9099-C40C66FF867C}">
                    <a14:compatExt spid="_x0000_s700435"/>
                  </a:ext>
                  <a:ext uri="{FF2B5EF4-FFF2-40B4-BE49-F238E27FC236}">
                    <a16:creationId xmlns:a16="http://schemas.microsoft.com/office/drawing/2014/main" id="{00000000-0008-0000-1C00-000013B00A00}"/>
                  </a:ext>
                </a:extLst>
              </xdr:cNvPr>
              <xdr:cNvSpPr/>
            </xdr:nvSpPr>
            <xdr:spPr bwMode="auto">
              <a:xfrm>
                <a:off x="3754772" y="269651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18</xdr:row>
          <xdr:rowOff>161925</xdr:rowOff>
        </xdr:from>
        <xdr:to>
          <xdr:col>24</xdr:col>
          <xdr:colOff>76200</xdr:colOff>
          <xdr:row>20</xdr:row>
          <xdr:rowOff>19422</xdr:rowOff>
        </xdr:to>
        <xdr:grpSp>
          <xdr:nvGrpSpPr>
            <xdr:cNvPr id="29" name="グループ化 28">
              <a:extLst>
                <a:ext uri="{FF2B5EF4-FFF2-40B4-BE49-F238E27FC236}">
                  <a16:creationId xmlns:a16="http://schemas.microsoft.com/office/drawing/2014/main" id="{00000000-0008-0000-1C00-00001D000000}"/>
                </a:ext>
              </a:extLst>
            </xdr:cNvPr>
            <xdr:cNvGrpSpPr/>
          </xdr:nvGrpSpPr>
          <xdr:grpSpPr>
            <a:xfrm>
              <a:off x="3105150" y="3048000"/>
              <a:ext cx="1162050" cy="200397"/>
              <a:chOff x="3149640" y="2696510"/>
              <a:chExt cx="1162625" cy="202828"/>
            </a:xfrm>
          </xdr:grpSpPr>
          <xdr:sp macro="" textlink="">
            <xdr:nvSpPr>
              <xdr:cNvPr id="700436" name="Check Box 20" hidden="1">
                <a:extLst>
                  <a:ext uri="{63B3BB69-23CF-44E3-9099-C40C66FF867C}">
                    <a14:compatExt spid="_x0000_s700436"/>
                  </a:ext>
                  <a:ext uri="{FF2B5EF4-FFF2-40B4-BE49-F238E27FC236}">
                    <a16:creationId xmlns:a16="http://schemas.microsoft.com/office/drawing/2014/main" id="{00000000-0008-0000-1C00-000014B00A00}"/>
                  </a:ext>
                </a:extLst>
              </xdr:cNvPr>
              <xdr:cNvSpPr/>
            </xdr:nvSpPr>
            <xdr:spPr bwMode="auto">
              <a:xfrm>
                <a:off x="3149640" y="2696516"/>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7" name="Check Box 21" hidden="1">
                <a:extLst>
                  <a:ext uri="{63B3BB69-23CF-44E3-9099-C40C66FF867C}">
                    <a14:compatExt spid="_x0000_s700437"/>
                  </a:ext>
                  <a:ext uri="{FF2B5EF4-FFF2-40B4-BE49-F238E27FC236}">
                    <a16:creationId xmlns:a16="http://schemas.microsoft.com/office/drawing/2014/main" id="{00000000-0008-0000-1C00-000015B00A00}"/>
                  </a:ext>
                </a:extLst>
              </xdr:cNvPr>
              <xdr:cNvSpPr/>
            </xdr:nvSpPr>
            <xdr:spPr bwMode="auto">
              <a:xfrm>
                <a:off x="3754772" y="269651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0</xdr:colOff>
      <xdr:row>41</xdr:row>
      <xdr:rowOff>152400</xdr:rowOff>
    </xdr:from>
    <xdr:to>
      <xdr:col>24</xdr:col>
      <xdr:colOff>76200</xdr:colOff>
      <xdr:row>43</xdr:row>
      <xdr:rowOff>9897</xdr:rowOff>
    </xdr:to>
    <xdr:grpSp>
      <xdr:nvGrpSpPr>
        <xdr:cNvPr id="32" name="グループ化 31">
          <a:extLst>
            <a:ext uri="{FF2B5EF4-FFF2-40B4-BE49-F238E27FC236}">
              <a16:creationId xmlns:a16="http://schemas.microsoft.com/office/drawing/2014/main" id="{00000000-0008-0000-1C00-000020000000}"/>
            </a:ext>
          </a:extLst>
        </xdr:cNvPr>
        <xdr:cNvGrpSpPr/>
      </xdr:nvGrpSpPr>
      <xdr:grpSpPr>
        <a:xfrm>
          <a:off x="3105150" y="6981825"/>
          <a:ext cx="1162050" cy="200397"/>
          <a:chOff x="3149622" y="2696465"/>
          <a:chExt cx="1162625" cy="202828"/>
        </a:xfrm>
      </xdr:grpSpPr>
      <xdr:sp macro="" textlink="">
        <xdr:nvSpPr>
          <xdr:cNvPr id="700438" name="Check Box 22" hidden="1">
            <a:extLst>
              <a:ext uri="{63B3BB69-23CF-44E3-9099-C40C66FF867C}">
                <a14:compatExt xmlns:a14="http://schemas.microsoft.com/office/drawing/2010/main" spid="_x0000_s700438"/>
              </a:ext>
              <a:ext uri="{FF2B5EF4-FFF2-40B4-BE49-F238E27FC236}">
                <a16:creationId xmlns:a16="http://schemas.microsoft.com/office/drawing/2014/main" id="{00000000-0008-0000-1C00-000016B00A00}"/>
              </a:ext>
            </a:extLst>
          </xdr:cNvPr>
          <xdr:cNvSpPr/>
        </xdr:nvSpPr>
        <xdr:spPr bwMode="auto">
          <a:xfrm>
            <a:off x="3149622" y="2696471"/>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9" name="Check Box 23" hidden="1">
            <a:extLst>
              <a:ext uri="{63B3BB69-23CF-44E3-9099-C40C66FF867C}">
                <a14:compatExt xmlns:a14="http://schemas.microsoft.com/office/drawing/2010/main" spid="_x0000_s700439"/>
              </a:ext>
              <a:ext uri="{FF2B5EF4-FFF2-40B4-BE49-F238E27FC236}">
                <a16:creationId xmlns:a16="http://schemas.microsoft.com/office/drawing/2014/main" id="{00000000-0008-0000-1C00-000017B00A00}"/>
              </a:ext>
            </a:extLst>
          </xdr:cNvPr>
          <xdr:cNvSpPr/>
        </xdr:nvSpPr>
        <xdr:spPr bwMode="auto">
          <a:xfrm>
            <a:off x="3754754" y="2696465"/>
            <a:ext cx="557493" cy="193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152400</xdr:colOff>
          <xdr:row>22</xdr:row>
          <xdr:rowOff>152400</xdr:rowOff>
        </xdr:from>
        <xdr:to>
          <xdr:col>12</xdr:col>
          <xdr:colOff>19050</xdr:colOff>
          <xdr:row>24</xdr:row>
          <xdr:rowOff>19050</xdr:rowOff>
        </xdr:to>
        <xdr:sp macro="" textlink="">
          <xdr:nvSpPr>
            <xdr:cNvPr id="700443" name="Check Box 42" descr="その他" hidden="1">
              <a:extLst>
                <a:ext uri="{63B3BB69-23CF-44E3-9099-C40C66FF867C}">
                  <a14:compatExt spid="_x0000_s700443"/>
                </a:ext>
                <a:ext uri="{FF2B5EF4-FFF2-40B4-BE49-F238E27FC236}">
                  <a16:creationId xmlns:a16="http://schemas.microsoft.com/office/drawing/2014/main" id="{00000000-0008-0000-1C00-00001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24</xdr:row>
          <xdr:rowOff>152400</xdr:rowOff>
        </xdr:from>
        <xdr:to>
          <xdr:col>15</xdr:col>
          <xdr:colOff>38100</xdr:colOff>
          <xdr:row>26</xdr:row>
          <xdr:rowOff>19050</xdr:rowOff>
        </xdr:to>
        <xdr:sp macro="" textlink="">
          <xdr:nvSpPr>
            <xdr:cNvPr id="700444" name="チェック 41" descr="その他" hidden="1">
              <a:extLst>
                <a:ext uri="{63B3BB69-23CF-44E3-9099-C40C66FF867C}">
                  <a14:compatExt spid="_x0000_s700444"/>
                </a:ext>
                <a:ext uri="{FF2B5EF4-FFF2-40B4-BE49-F238E27FC236}">
                  <a16:creationId xmlns:a16="http://schemas.microsoft.com/office/drawing/2014/main" id="{00000000-0008-0000-1C00-00001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23</xdr:row>
          <xdr:rowOff>161925</xdr:rowOff>
        </xdr:from>
        <xdr:to>
          <xdr:col>12</xdr:col>
          <xdr:colOff>19050</xdr:colOff>
          <xdr:row>25</xdr:row>
          <xdr:rowOff>28575</xdr:rowOff>
        </xdr:to>
        <xdr:sp macro="" textlink="">
          <xdr:nvSpPr>
            <xdr:cNvPr id="700445" name="Check Box 42" descr="その他" hidden="1">
              <a:extLst>
                <a:ext uri="{63B3BB69-23CF-44E3-9099-C40C66FF867C}">
                  <a14:compatExt spid="_x0000_s700445"/>
                </a:ext>
                <a:ext uri="{FF2B5EF4-FFF2-40B4-BE49-F238E27FC236}">
                  <a16:creationId xmlns:a16="http://schemas.microsoft.com/office/drawing/2014/main" id="{00000000-0008-0000-1C00-00001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23</xdr:row>
          <xdr:rowOff>161925</xdr:rowOff>
        </xdr:from>
        <xdr:to>
          <xdr:col>19</xdr:col>
          <xdr:colOff>47625</xdr:colOff>
          <xdr:row>25</xdr:row>
          <xdr:rowOff>28575</xdr:rowOff>
        </xdr:to>
        <xdr:sp macro="" textlink="">
          <xdr:nvSpPr>
            <xdr:cNvPr id="700446" name="Check Box 42" descr="その他" hidden="1">
              <a:extLst>
                <a:ext uri="{63B3BB69-23CF-44E3-9099-C40C66FF867C}">
                  <a14:compatExt spid="_x0000_s700446"/>
                </a:ext>
                <a:ext uri="{FF2B5EF4-FFF2-40B4-BE49-F238E27FC236}">
                  <a16:creationId xmlns:a16="http://schemas.microsoft.com/office/drawing/2014/main" id="{00000000-0008-0000-1C00-00001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23</xdr:row>
          <xdr:rowOff>161925</xdr:rowOff>
        </xdr:from>
        <xdr:to>
          <xdr:col>4</xdr:col>
          <xdr:colOff>38100</xdr:colOff>
          <xdr:row>25</xdr:row>
          <xdr:rowOff>28575</xdr:rowOff>
        </xdr:to>
        <xdr:sp macro="" textlink="">
          <xdr:nvSpPr>
            <xdr:cNvPr id="700447" name="Check Box 42" descr="その他" hidden="1">
              <a:extLst>
                <a:ext uri="{63B3BB69-23CF-44E3-9099-C40C66FF867C}">
                  <a14:compatExt spid="_x0000_s700447"/>
                </a:ext>
                <a:ext uri="{FF2B5EF4-FFF2-40B4-BE49-F238E27FC236}">
                  <a16:creationId xmlns:a16="http://schemas.microsoft.com/office/drawing/2014/main" id="{00000000-0008-0000-1C00-00001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30</xdr:row>
          <xdr:rowOff>161925</xdr:rowOff>
        </xdr:from>
        <xdr:to>
          <xdr:col>10</xdr:col>
          <xdr:colOff>47625</xdr:colOff>
          <xdr:row>32</xdr:row>
          <xdr:rowOff>28575</xdr:rowOff>
        </xdr:to>
        <xdr:sp macro="" textlink="">
          <xdr:nvSpPr>
            <xdr:cNvPr id="700448" name="チェック 39" descr="その他" hidden="1">
              <a:extLst>
                <a:ext uri="{63B3BB69-23CF-44E3-9099-C40C66FF867C}">
                  <a14:compatExt spid="_x0000_s700448"/>
                </a:ext>
                <a:ext uri="{FF2B5EF4-FFF2-40B4-BE49-F238E27FC236}">
                  <a16:creationId xmlns:a16="http://schemas.microsoft.com/office/drawing/2014/main" id="{00000000-0008-0000-1C00-00002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30</xdr:row>
          <xdr:rowOff>161925</xdr:rowOff>
        </xdr:from>
        <xdr:to>
          <xdr:col>14</xdr:col>
          <xdr:colOff>28575</xdr:colOff>
          <xdr:row>32</xdr:row>
          <xdr:rowOff>28575</xdr:rowOff>
        </xdr:to>
        <xdr:sp macro="" textlink="">
          <xdr:nvSpPr>
            <xdr:cNvPr id="700449" name="Check Box 49" descr="その他" hidden="1">
              <a:extLst>
                <a:ext uri="{63B3BB69-23CF-44E3-9099-C40C66FF867C}">
                  <a14:compatExt spid="_x0000_s700449"/>
                </a:ext>
                <a:ext uri="{FF2B5EF4-FFF2-40B4-BE49-F238E27FC236}">
                  <a16:creationId xmlns:a16="http://schemas.microsoft.com/office/drawing/2014/main" id="{00000000-0008-0000-1C00-00002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30</xdr:row>
          <xdr:rowOff>161925</xdr:rowOff>
        </xdr:from>
        <xdr:to>
          <xdr:col>18</xdr:col>
          <xdr:colOff>47625</xdr:colOff>
          <xdr:row>32</xdr:row>
          <xdr:rowOff>28575</xdr:rowOff>
        </xdr:to>
        <xdr:sp macro="" textlink="">
          <xdr:nvSpPr>
            <xdr:cNvPr id="700450" name="Check Box 50" descr="その他" hidden="1">
              <a:extLst>
                <a:ext uri="{63B3BB69-23CF-44E3-9099-C40C66FF867C}">
                  <a14:compatExt spid="_x0000_s700450"/>
                </a:ext>
                <a:ext uri="{FF2B5EF4-FFF2-40B4-BE49-F238E27FC236}">
                  <a16:creationId xmlns:a16="http://schemas.microsoft.com/office/drawing/2014/main" id="{00000000-0008-0000-1C00-00002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30</xdr:row>
          <xdr:rowOff>161925</xdr:rowOff>
        </xdr:from>
        <xdr:to>
          <xdr:col>22</xdr:col>
          <xdr:colOff>38100</xdr:colOff>
          <xdr:row>32</xdr:row>
          <xdr:rowOff>28575</xdr:rowOff>
        </xdr:to>
        <xdr:sp macro="" textlink="">
          <xdr:nvSpPr>
            <xdr:cNvPr id="700451" name="Check Box 51" descr="その他" hidden="1">
              <a:extLst>
                <a:ext uri="{63B3BB69-23CF-44E3-9099-C40C66FF867C}">
                  <a14:compatExt spid="_x0000_s700451"/>
                </a:ext>
                <a:ext uri="{FF2B5EF4-FFF2-40B4-BE49-F238E27FC236}">
                  <a16:creationId xmlns:a16="http://schemas.microsoft.com/office/drawing/2014/main" id="{00000000-0008-0000-1C00-00002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36</xdr:row>
          <xdr:rowOff>161925</xdr:rowOff>
        </xdr:from>
        <xdr:to>
          <xdr:col>8</xdr:col>
          <xdr:colOff>28575</xdr:colOff>
          <xdr:row>38</xdr:row>
          <xdr:rowOff>28575</xdr:rowOff>
        </xdr:to>
        <xdr:sp macro="" textlink="">
          <xdr:nvSpPr>
            <xdr:cNvPr id="700452" name="Check Box 52" descr="その他" hidden="1">
              <a:extLst>
                <a:ext uri="{63B3BB69-23CF-44E3-9099-C40C66FF867C}">
                  <a14:compatExt spid="_x0000_s700452"/>
                </a:ext>
                <a:ext uri="{FF2B5EF4-FFF2-40B4-BE49-F238E27FC236}">
                  <a16:creationId xmlns:a16="http://schemas.microsoft.com/office/drawing/2014/main" id="{00000000-0008-0000-1C00-000024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36</xdr:row>
          <xdr:rowOff>161925</xdr:rowOff>
        </xdr:from>
        <xdr:to>
          <xdr:col>12</xdr:col>
          <xdr:colOff>28575</xdr:colOff>
          <xdr:row>38</xdr:row>
          <xdr:rowOff>28575</xdr:rowOff>
        </xdr:to>
        <xdr:sp macro="" textlink="">
          <xdr:nvSpPr>
            <xdr:cNvPr id="700453" name="Check Box 53" descr="その他" hidden="1">
              <a:extLst>
                <a:ext uri="{63B3BB69-23CF-44E3-9099-C40C66FF867C}">
                  <a14:compatExt spid="_x0000_s700453"/>
                </a:ext>
                <a:ext uri="{FF2B5EF4-FFF2-40B4-BE49-F238E27FC236}">
                  <a16:creationId xmlns:a16="http://schemas.microsoft.com/office/drawing/2014/main" id="{00000000-0008-0000-1C00-000025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36</xdr:row>
          <xdr:rowOff>161925</xdr:rowOff>
        </xdr:from>
        <xdr:to>
          <xdr:col>16</xdr:col>
          <xdr:colOff>28575</xdr:colOff>
          <xdr:row>38</xdr:row>
          <xdr:rowOff>28575</xdr:rowOff>
        </xdr:to>
        <xdr:sp macro="" textlink="">
          <xdr:nvSpPr>
            <xdr:cNvPr id="700454" name="Check Box 54" descr="その他" hidden="1">
              <a:extLst>
                <a:ext uri="{63B3BB69-23CF-44E3-9099-C40C66FF867C}">
                  <a14:compatExt spid="_x0000_s700454"/>
                </a:ext>
                <a:ext uri="{FF2B5EF4-FFF2-40B4-BE49-F238E27FC236}">
                  <a16:creationId xmlns:a16="http://schemas.microsoft.com/office/drawing/2014/main" id="{00000000-0008-0000-1C00-000026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37</xdr:row>
          <xdr:rowOff>161925</xdr:rowOff>
        </xdr:from>
        <xdr:to>
          <xdr:col>8</xdr:col>
          <xdr:colOff>28575</xdr:colOff>
          <xdr:row>39</xdr:row>
          <xdr:rowOff>28575</xdr:rowOff>
        </xdr:to>
        <xdr:sp macro="" textlink="">
          <xdr:nvSpPr>
            <xdr:cNvPr id="700455" name="Check Box 55" descr="その他" hidden="1">
              <a:extLst>
                <a:ext uri="{63B3BB69-23CF-44E3-9099-C40C66FF867C}">
                  <a14:compatExt spid="_x0000_s700455"/>
                </a:ext>
                <a:ext uri="{FF2B5EF4-FFF2-40B4-BE49-F238E27FC236}">
                  <a16:creationId xmlns:a16="http://schemas.microsoft.com/office/drawing/2014/main" id="{00000000-0008-0000-1C00-000027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39</xdr:row>
          <xdr:rowOff>161925</xdr:rowOff>
        </xdr:from>
        <xdr:to>
          <xdr:col>8</xdr:col>
          <xdr:colOff>28575</xdr:colOff>
          <xdr:row>41</xdr:row>
          <xdr:rowOff>28575</xdr:rowOff>
        </xdr:to>
        <xdr:sp macro="" textlink="">
          <xdr:nvSpPr>
            <xdr:cNvPr id="700456" name="Check Box 56" descr="その他" hidden="1">
              <a:extLst>
                <a:ext uri="{63B3BB69-23CF-44E3-9099-C40C66FF867C}">
                  <a14:compatExt spid="_x0000_s700456"/>
                </a:ext>
                <a:ext uri="{FF2B5EF4-FFF2-40B4-BE49-F238E27FC236}">
                  <a16:creationId xmlns:a16="http://schemas.microsoft.com/office/drawing/2014/main" id="{00000000-0008-0000-1C00-000028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39</xdr:row>
          <xdr:rowOff>161925</xdr:rowOff>
        </xdr:from>
        <xdr:to>
          <xdr:col>21</xdr:col>
          <xdr:colOff>28575</xdr:colOff>
          <xdr:row>41</xdr:row>
          <xdr:rowOff>28575</xdr:rowOff>
        </xdr:to>
        <xdr:sp macro="" textlink="">
          <xdr:nvSpPr>
            <xdr:cNvPr id="700457" name="Check Box 57" descr="その他" hidden="1">
              <a:extLst>
                <a:ext uri="{63B3BB69-23CF-44E3-9099-C40C66FF867C}">
                  <a14:compatExt spid="_x0000_s700457"/>
                </a:ext>
                <a:ext uri="{FF2B5EF4-FFF2-40B4-BE49-F238E27FC236}">
                  <a16:creationId xmlns:a16="http://schemas.microsoft.com/office/drawing/2014/main" id="{00000000-0008-0000-1C00-000029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51</xdr:row>
          <xdr:rowOff>152400</xdr:rowOff>
        </xdr:from>
        <xdr:to>
          <xdr:col>10</xdr:col>
          <xdr:colOff>47625</xdr:colOff>
          <xdr:row>53</xdr:row>
          <xdr:rowOff>19050</xdr:rowOff>
        </xdr:to>
        <xdr:sp macro="" textlink="">
          <xdr:nvSpPr>
            <xdr:cNvPr id="700459" name="チェック 37" descr="その他" hidden="1">
              <a:extLst>
                <a:ext uri="{63B3BB69-23CF-44E3-9099-C40C66FF867C}">
                  <a14:compatExt spid="_x0000_s700459"/>
                </a:ext>
                <a:ext uri="{FF2B5EF4-FFF2-40B4-BE49-F238E27FC236}">
                  <a16:creationId xmlns:a16="http://schemas.microsoft.com/office/drawing/2014/main" id="{00000000-0008-0000-1C00-00002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51</xdr:row>
          <xdr:rowOff>152400</xdr:rowOff>
        </xdr:from>
        <xdr:to>
          <xdr:col>14</xdr:col>
          <xdr:colOff>28575</xdr:colOff>
          <xdr:row>53</xdr:row>
          <xdr:rowOff>28575</xdr:rowOff>
        </xdr:to>
        <xdr:sp macro="" textlink="">
          <xdr:nvSpPr>
            <xdr:cNvPr id="700460" name="Check Box 66" descr="その他" hidden="1">
              <a:extLst>
                <a:ext uri="{63B3BB69-23CF-44E3-9099-C40C66FF867C}">
                  <a14:compatExt spid="_x0000_s700460"/>
                </a:ext>
                <a:ext uri="{FF2B5EF4-FFF2-40B4-BE49-F238E27FC236}">
                  <a16:creationId xmlns:a16="http://schemas.microsoft.com/office/drawing/2014/main" id="{00000000-0008-0000-1C00-00002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51</xdr:row>
          <xdr:rowOff>142875</xdr:rowOff>
        </xdr:from>
        <xdr:to>
          <xdr:col>20</xdr:col>
          <xdr:colOff>57150</xdr:colOff>
          <xdr:row>53</xdr:row>
          <xdr:rowOff>19050</xdr:rowOff>
        </xdr:to>
        <xdr:sp macro="" textlink="">
          <xdr:nvSpPr>
            <xdr:cNvPr id="700461" name="Check Box 67" descr="その他" hidden="1">
              <a:extLst>
                <a:ext uri="{63B3BB69-23CF-44E3-9099-C40C66FF867C}">
                  <a14:compatExt spid="_x0000_s700461"/>
                </a:ext>
                <a:ext uri="{FF2B5EF4-FFF2-40B4-BE49-F238E27FC236}">
                  <a16:creationId xmlns:a16="http://schemas.microsoft.com/office/drawing/2014/main" id="{00000000-0008-0000-1C00-00002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152400</xdr:rowOff>
        </xdr:from>
        <xdr:to>
          <xdr:col>10</xdr:col>
          <xdr:colOff>57150</xdr:colOff>
          <xdr:row>55</xdr:row>
          <xdr:rowOff>19050</xdr:rowOff>
        </xdr:to>
        <xdr:sp macro="" textlink="">
          <xdr:nvSpPr>
            <xdr:cNvPr id="700462" name="Check Box 68" descr="その他" hidden="1">
              <a:extLst>
                <a:ext uri="{63B3BB69-23CF-44E3-9099-C40C66FF867C}">
                  <a14:compatExt spid="_x0000_s700462"/>
                </a:ext>
                <a:ext uri="{FF2B5EF4-FFF2-40B4-BE49-F238E27FC236}">
                  <a16:creationId xmlns:a16="http://schemas.microsoft.com/office/drawing/2014/main" id="{00000000-0008-0000-1C00-00002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53</xdr:row>
          <xdr:rowOff>152400</xdr:rowOff>
        </xdr:from>
        <xdr:to>
          <xdr:col>16</xdr:col>
          <xdr:colOff>28575</xdr:colOff>
          <xdr:row>55</xdr:row>
          <xdr:rowOff>19050</xdr:rowOff>
        </xdr:to>
        <xdr:sp macro="" textlink="">
          <xdr:nvSpPr>
            <xdr:cNvPr id="700463" name="Check Box 69" descr="その他" hidden="1">
              <a:extLst>
                <a:ext uri="{63B3BB69-23CF-44E3-9099-C40C66FF867C}">
                  <a14:compatExt spid="_x0000_s700463"/>
                </a:ext>
                <a:ext uri="{FF2B5EF4-FFF2-40B4-BE49-F238E27FC236}">
                  <a16:creationId xmlns:a16="http://schemas.microsoft.com/office/drawing/2014/main" id="{00000000-0008-0000-1C00-00002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55</xdr:row>
          <xdr:rowOff>152400</xdr:rowOff>
        </xdr:from>
        <xdr:to>
          <xdr:col>10</xdr:col>
          <xdr:colOff>47625</xdr:colOff>
          <xdr:row>57</xdr:row>
          <xdr:rowOff>19050</xdr:rowOff>
        </xdr:to>
        <xdr:sp macro="" textlink="">
          <xdr:nvSpPr>
            <xdr:cNvPr id="700464" name="Check Box 71" descr="その他" hidden="1">
              <a:extLst>
                <a:ext uri="{63B3BB69-23CF-44E3-9099-C40C66FF867C}">
                  <a14:compatExt spid="_x0000_s700464"/>
                </a:ext>
                <a:ext uri="{FF2B5EF4-FFF2-40B4-BE49-F238E27FC236}">
                  <a16:creationId xmlns:a16="http://schemas.microsoft.com/office/drawing/2014/main" id="{00000000-0008-0000-1C00-00003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55</xdr:row>
          <xdr:rowOff>161925</xdr:rowOff>
        </xdr:from>
        <xdr:to>
          <xdr:col>16</xdr:col>
          <xdr:colOff>28575</xdr:colOff>
          <xdr:row>57</xdr:row>
          <xdr:rowOff>28575</xdr:rowOff>
        </xdr:to>
        <xdr:sp macro="" textlink="">
          <xdr:nvSpPr>
            <xdr:cNvPr id="700465" name="Check Box 72" descr="その他" hidden="1">
              <a:extLst>
                <a:ext uri="{63B3BB69-23CF-44E3-9099-C40C66FF867C}">
                  <a14:compatExt spid="_x0000_s700465"/>
                </a:ext>
                <a:ext uri="{FF2B5EF4-FFF2-40B4-BE49-F238E27FC236}">
                  <a16:creationId xmlns:a16="http://schemas.microsoft.com/office/drawing/2014/main" id="{00000000-0008-0000-1C00-00003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57</xdr:row>
          <xdr:rowOff>161925</xdr:rowOff>
        </xdr:from>
        <xdr:to>
          <xdr:col>24</xdr:col>
          <xdr:colOff>76200</xdr:colOff>
          <xdr:row>59</xdr:row>
          <xdr:rowOff>19422</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3105150" y="9734550"/>
              <a:ext cx="1162050" cy="200397"/>
              <a:chOff x="3149640" y="2696510"/>
              <a:chExt cx="1162625" cy="202828"/>
            </a:xfrm>
          </xdr:grpSpPr>
          <xdr:sp macro="" textlink="">
            <xdr:nvSpPr>
              <xdr:cNvPr id="700466" name="Check Box 50" hidden="1">
                <a:extLst>
                  <a:ext uri="{63B3BB69-23CF-44E3-9099-C40C66FF867C}">
                    <a14:compatExt spid="_x0000_s700466"/>
                  </a:ext>
                  <a:ext uri="{FF2B5EF4-FFF2-40B4-BE49-F238E27FC236}">
                    <a16:creationId xmlns:a16="http://schemas.microsoft.com/office/drawing/2014/main" id="{00000000-0008-0000-1C00-000032B00A00}"/>
                  </a:ext>
                </a:extLst>
              </xdr:cNvPr>
              <xdr:cNvSpPr/>
            </xdr:nvSpPr>
            <xdr:spPr bwMode="auto">
              <a:xfrm>
                <a:off x="3149640" y="2696516"/>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67" name="Check Box 51" hidden="1">
                <a:extLst>
                  <a:ext uri="{63B3BB69-23CF-44E3-9099-C40C66FF867C}">
                    <a14:compatExt spid="_x0000_s700467"/>
                  </a:ext>
                  <a:ext uri="{FF2B5EF4-FFF2-40B4-BE49-F238E27FC236}">
                    <a16:creationId xmlns:a16="http://schemas.microsoft.com/office/drawing/2014/main" id="{00000000-0008-0000-1C00-000033B00A00}"/>
                  </a:ext>
                </a:extLst>
              </xdr:cNvPr>
              <xdr:cNvSpPr/>
            </xdr:nvSpPr>
            <xdr:spPr bwMode="auto">
              <a:xfrm>
                <a:off x="3754772" y="269651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34</xdr:row>
          <xdr:rowOff>142875</xdr:rowOff>
        </xdr:from>
        <xdr:to>
          <xdr:col>4</xdr:col>
          <xdr:colOff>47625</xdr:colOff>
          <xdr:row>36</xdr:row>
          <xdr:rowOff>9525</xdr:rowOff>
        </xdr:to>
        <xdr:sp macro="" textlink="">
          <xdr:nvSpPr>
            <xdr:cNvPr id="679955" name="Check Box 52" descr="その他" hidden="1">
              <a:extLst>
                <a:ext uri="{63B3BB69-23CF-44E3-9099-C40C66FF867C}">
                  <a14:compatExt spid="_x0000_s679955"/>
                </a:ext>
                <a:ext uri="{FF2B5EF4-FFF2-40B4-BE49-F238E27FC236}">
                  <a16:creationId xmlns:a16="http://schemas.microsoft.com/office/drawing/2014/main" id="{00000000-0008-0000-1D00-000013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152400</xdr:rowOff>
        </xdr:from>
        <xdr:to>
          <xdr:col>5</xdr:col>
          <xdr:colOff>47625</xdr:colOff>
          <xdr:row>58</xdr:row>
          <xdr:rowOff>19050</xdr:rowOff>
        </xdr:to>
        <xdr:sp macro="" textlink="">
          <xdr:nvSpPr>
            <xdr:cNvPr id="679956" name="Check Box 53" descr="その他" hidden="1">
              <a:extLst>
                <a:ext uri="{63B3BB69-23CF-44E3-9099-C40C66FF867C}">
                  <a14:compatExt spid="_x0000_s679956"/>
                </a:ext>
                <a:ext uri="{FF2B5EF4-FFF2-40B4-BE49-F238E27FC236}">
                  <a16:creationId xmlns:a16="http://schemas.microsoft.com/office/drawing/2014/main" id="{00000000-0008-0000-1D00-000014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142875</xdr:rowOff>
        </xdr:from>
        <xdr:to>
          <xdr:col>5</xdr:col>
          <xdr:colOff>47625</xdr:colOff>
          <xdr:row>59</xdr:row>
          <xdr:rowOff>9525</xdr:rowOff>
        </xdr:to>
        <xdr:sp macro="" textlink="">
          <xdr:nvSpPr>
            <xdr:cNvPr id="679957" name="Check Box 54" descr="その他" hidden="1">
              <a:extLst>
                <a:ext uri="{63B3BB69-23CF-44E3-9099-C40C66FF867C}">
                  <a14:compatExt spid="_x0000_s679957"/>
                </a:ext>
                <a:ext uri="{FF2B5EF4-FFF2-40B4-BE49-F238E27FC236}">
                  <a16:creationId xmlns:a16="http://schemas.microsoft.com/office/drawing/2014/main" id="{00000000-0008-0000-1D00-000015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142875</xdr:rowOff>
        </xdr:from>
        <xdr:to>
          <xdr:col>4</xdr:col>
          <xdr:colOff>47625</xdr:colOff>
          <xdr:row>37</xdr:row>
          <xdr:rowOff>9525</xdr:rowOff>
        </xdr:to>
        <xdr:sp macro="" textlink="">
          <xdr:nvSpPr>
            <xdr:cNvPr id="679958" name="Check Box 55" descr="その他" hidden="1">
              <a:extLst>
                <a:ext uri="{63B3BB69-23CF-44E3-9099-C40C66FF867C}">
                  <a14:compatExt spid="_x0000_s679958"/>
                </a:ext>
                <a:ext uri="{FF2B5EF4-FFF2-40B4-BE49-F238E27FC236}">
                  <a16:creationId xmlns:a16="http://schemas.microsoft.com/office/drawing/2014/main" id="{00000000-0008-0000-1D00-000016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142875</xdr:rowOff>
        </xdr:from>
        <xdr:to>
          <xdr:col>4</xdr:col>
          <xdr:colOff>47625</xdr:colOff>
          <xdr:row>38</xdr:row>
          <xdr:rowOff>9525</xdr:rowOff>
        </xdr:to>
        <xdr:sp macro="" textlink="">
          <xdr:nvSpPr>
            <xdr:cNvPr id="679959" name="Check Box 56" descr="その他" hidden="1">
              <a:extLst>
                <a:ext uri="{63B3BB69-23CF-44E3-9099-C40C66FF867C}">
                  <a14:compatExt spid="_x0000_s679959"/>
                </a:ext>
                <a:ext uri="{FF2B5EF4-FFF2-40B4-BE49-F238E27FC236}">
                  <a16:creationId xmlns:a16="http://schemas.microsoft.com/office/drawing/2014/main" id="{00000000-0008-0000-1D00-000017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133350</xdr:rowOff>
        </xdr:from>
        <xdr:to>
          <xdr:col>5</xdr:col>
          <xdr:colOff>57150</xdr:colOff>
          <xdr:row>59</xdr:row>
          <xdr:rowOff>171450</xdr:rowOff>
        </xdr:to>
        <xdr:sp macro="" textlink="">
          <xdr:nvSpPr>
            <xdr:cNvPr id="679960" name="Check Box 57" descr="その他" hidden="1">
              <a:extLst>
                <a:ext uri="{63B3BB69-23CF-44E3-9099-C40C66FF867C}">
                  <a14:compatExt spid="_x0000_s679960"/>
                </a:ext>
                <a:ext uri="{FF2B5EF4-FFF2-40B4-BE49-F238E27FC236}">
                  <a16:creationId xmlns:a16="http://schemas.microsoft.com/office/drawing/2014/main" id="{00000000-0008-0000-1D00-000018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18</xdr:row>
          <xdr:rowOff>137270</xdr:rowOff>
        </xdr:from>
        <xdr:to>
          <xdr:col>24</xdr:col>
          <xdr:colOff>124653</xdr:colOff>
          <xdr:row>20</xdr:row>
          <xdr:rowOff>13004</xdr:rowOff>
        </xdr:to>
        <xdr:grpSp>
          <xdr:nvGrpSpPr>
            <xdr:cNvPr id="31" name="グループ化 30">
              <a:extLst>
                <a:ext uri="{FF2B5EF4-FFF2-40B4-BE49-F238E27FC236}">
                  <a16:creationId xmlns:a16="http://schemas.microsoft.com/office/drawing/2014/main" id="{00000000-0008-0000-1D00-00001F000000}"/>
                </a:ext>
              </a:extLst>
            </xdr:cNvPr>
            <xdr:cNvGrpSpPr/>
          </xdr:nvGrpSpPr>
          <xdr:grpSpPr>
            <a:xfrm>
              <a:off x="3086100" y="3023345"/>
              <a:ext cx="1229553" cy="218634"/>
              <a:chOff x="3337897" y="405848"/>
              <a:chExt cx="1222152" cy="212035"/>
            </a:xfrm>
          </xdr:grpSpPr>
          <xdr:sp macro="" textlink="">
            <xdr:nvSpPr>
              <xdr:cNvPr id="679961" name="Check Box 25" hidden="1">
                <a:extLst>
                  <a:ext uri="{63B3BB69-23CF-44E3-9099-C40C66FF867C}">
                    <a14:compatExt spid="_x0000_s679961"/>
                  </a:ext>
                  <a:ext uri="{FF2B5EF4-FFF2-40B4-BE49-F238E27FC236}">
                    <a16:creationId xmlns:a16="http://schemas.microsoft.com/office/drawing/2014/main" id="{00000000-0008-0000-1D00-000019600A00}"/>
                  </a:ext>
                </a:extLst>
              </xdr:cNvPr>
              <xdr:cNvSpPr/>
            </xdr:nvSpPr>
            <xdr:spPr bwMode="auto">
              <a:xfrm>
                <a:off x="3337897"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62" name="Check Box 26" hidden="1">
                <a:extLst>
                  <a:ext uri="{63B3BB69-23CF-44E3-9099-C40C66FF867C}">
                    <a14:compatExt spid="_x0000_s679962"/>
                  </a:ext>
                  <a:ext uri="{FF2B5EF4-FFF2-40B4-BE49-F238E27FC236}">
                    <a16:creationId xmlns:a16="http://schemas.microsoft.com/office/drawing/2014/main" id="{00000000-0008-0000-1D00-00001A600A00}"/>
                  </a:ext>
                </a:extLst>
              </xdr:cNvPr>
              <xdr:cNvSpPr/>
            </xdr:nvSpPr>
            <xdr:spPr bwMode="auto">
              <a:xfrm>
                <a:off x="3882533"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32</xdr:row>
      <xdr:rowOff>133350</xdr:rowOff>
    </xdr:from>
    <xdr:to>
      <xdr:col>24</xdr:col>
      <xdr:colOff>124652</xdr:colOff>
      <xdr:row>34</xdr:row>
      <xdr:rowOff>5721</xdr:rowOff>
    </xdr:to>
    <xdr:grpSp>
      <xdr:nvGrpSpPr>
        <xdr:cNvPr id="34" name="グループ化 33">
          <a:extLst>
            <a:ext uri="{FF2B5EF4-FFF2-40B4-BE49-F238E27FC236}">
              <a16:creationId xmlns:a16="http://schemas.microsoft.com/office/drawing/2014/main" id="{00000000-0008-0000-1D00-000022000000}"/>
            </a:ext>
          </a:extLst>
        </xdr:cNvPr>
        <xdr:cNvGrpSpPr/>
      </xdr:nvGrpSpPr>
      <xdr:grpSpPr>
        <a:xfrm>
          <a:off x="3086100" y="5419725"/>
          <a:ext cx="1229552" cy="215271"/>
          <a:chOff x="3337898" y="405848"/>
          <a:chExt cx="1222154" cy="212035"/>
        </a:xfrm>
      </xdr:grpSpPr>
      <xdr:sp macro="" textlink="">
        <xdr:nvSpPr>
          <xdr:cNvPr id="679963" name="Check Box 27" hidden="1">
            <a:extLst>
              <a:ext uri="{63B3BB69-23CF-44E3-9099-C40C66FF867C}">
                <a14:compatExt xmlns:a14="http://schemas.microsoft.com/office/drawing/2010/main" spid="_x0000_s679963"/>
              </a:ext>
              <a:ext uri="{FF2B5EF4-FFF2-40B4-BE49-F238E27FC236}">
                <a16:creationId xmlns:a16="http://schemas.microsoft.com/office/drawing/2014/main" id="{00000000-0008-0000-1D00-00001B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4" name="Check Box 28" hidden="1">
            <a:extLst>
              <a:ext uri="{63B3BB69-23CF-44E3-9099-C40C66FF867C}">
                <a14:compatExt xmlns:a14="http://schemas.microsoft.com/office/drawing/2010/main" spid="_x0000_s679964"/>
              </a:ext>
              <a:ext uri="{FF2B5EF4-FFF2-40B4-BE49-F238E27FC236}">
                <a16:creationId xmlns:a16="http://schemas.microsoft.com/office/drawing/2014/main" id="{00000000-0008-0000-1D00-00001C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5</xdr:row>
          <xdr:rowOff>169204</xdr:rowOff>
        </xdr:from>
        <xdr:to>
          <xdr:col>24</xdr:col>
          <xdr:colOff>124653</xdr:colOff>
          <xdr:row>7</xdr:row>
          <xdr:rowOff>41575</xdr:rowOff>
        </xdr:to>
        <xdr:grpSp>
          <xdr:nvGrpSpPr>
            <xdr:cNvPr id="37" name="グループ化 36">
              <a:extLst>
                <a:ext uri="{FF2B5EF4-FFF2-40B4-BE49-F238E27FC236}">
                  <a16:creationId xmlns:a16="http://schemas.microsoft.com/office/drawing/2014/main" id="{00000000-0008-0000-1D00-000025000000}"/>
                </a:ext>
              </a:extLst>
            </xdr:cNvPr>
            <xdr:cNvGrpSpPr/>
          </xdr:nvGrpSpPr>
          <xdr:grpSpPr>
            <a:xfrm>
              <a:off x="3086100" y="826429"/>
              <a:ext cx="1229553" cy="215271"/>
              <a:chOff x="3337897" y="405848"/>
              <a:chExt cx="1222152" cy="212035"/>
            </a:xfrm>
          </xdr:grpSpPr>
          <xdr:sp macro="" textlink="">
            <xdr:nvSpPr>
              <xdr:cNvPr id="679965" name="Check Box 29" hidden="1">
                <a:extLst>
                  <a:ext uri="{63B3BB69-23CF-44E3-9099-C40C66FF867C}">
                    <a14:compatExt spid="_x0000_s679965"/>
                  </a:ext>
                  <a:ext uri="{FF2B5EF4-FFF2-40B4-BE49-F238E27FC236}">
                    <a16:creationId xmlns:a16="http://schemas.microsoft.com/office/drawing/2014/main" id="{00000000-0008-0000-1D00-00001D600A00}"/>
                  </a:ext>
                </a:extLst>
              </xdr:cNvPr>
              <xdr:cNvSpPr/>
            </xdr:nvSpPr>
            <xdr:spPr bwMode="auto">
              <a:xfrm>
                <a:off x="3337897"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66" name="Check Box 30" hidden="1">
                <a:extLst>
                  <a:ext uri="{63B3BB69-23CF-44E3-9099-C40C66FF867C}">
                    <a14:compatExt spid="_x0000_s679966"/>
                  </a:ext>
                  <a:ext uri="{FF2B5EF4-FFF2-40B4-BE49-F238E27FC236}">
                    <a16:creationId xmlns:a16="http://schemas.microsoft.com/office/drawing/2014/main" id="{00000000-0008-0000-1D00-00001E600A00}"/>
                  </a:ext>
                </a:extLst>
              </xdr:cNvPr>
              <xdr:cNvSpPr/>
            </xdr:nvSpPr>
            <xdr:spPr bwMode="auto">
              <a:xfrm>
                <a:off x="3882533"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32</xdr:row>
      <xdr:rowOff>142875</xdr:rowOff>
    </xdr:from>
    <xdr:to>
      <xdr:col>24</xdr:col>
      <xdr:colOff>124652</xdr:colOff>
      <xdr:row>34</xdr:row>
      <xdr:rowOff>15246</xdr:rowOff>
    </xdr:to>
    <xdr:grpSp>
      <xdr:nvGrpSpPr>
        <xdr:cNvPr id="40" name="グループ化 39">
          <a:extLst>
            <a:ext uri="{FF2B5EF4-FFF2-40B4-BE49-F238E27FC236}">
              <a16:creationId xmlns:a16="http://schemas.microsoft.com/office/drawing/2014/main" id="{00000000-0008-0000-1D00-000028000000}"/>
            </a:ext>
          </a:extLst>
        </xdr:cNvPr>
        <xdr:cNvGrpSpPr/>
      </xdr:nvGrpSpPr>
      <xdr:grpSpPr>
        <a:xfrm>
          <a:off x="3086100" y="5429250"/>
          <a:ext cx="1229552" cy="215271"/>
          <a:chOff x="3337898" y="405848"/>
          <a:chExt cx="1222154" cy="212035"/>
        </a:xfrm>
      </xdr:grpSpPr>
      <xdr:sp macro="" textlink="">
        <xdr:nvSpPr>
          <xdr:cNvPr id="679967" name="Check Box 31" hidden="1">
            <a:extLst>
              <a:ext uri="{63B3BB69-23CF-44E3-9099-C40C66FF867C}">
                <a14:compatExt xmlns:a14="http://schemas.microsoft.com/office/drawing/2010/main" spid="_x0000_s679967"/>
              </a:ext>
              <a:ext uri="{FF2B5EF4-FFF2-40B4-BE49-F238E27FC236}">
                <a16:creationId xmlns:a16="http://schemas.microsoft.com/office/drawing/2014/main" id="{00000000-0008-0000-1D00-00001F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8" name="Check Box 32" hidden="1">
            <a:extLst>
              <a:ext uri="{63B3BB69-23CF-44E3-9099-C40C66FF867C}">
                <a14:compatExt xmlns:a14="http://schemas.microsoft.com/office/drawing/2010/main" spid="_x0000_s679968"/>
              </a:ext>
              <a:ext uri="{FF2B5EF4-FFF2-40B4-BE49-F238E27FC236}">
                <a16:creationId xmlns:a16="http://schemas.microsoft.com/office/drawing/2014/main" id="{00000000-0008-0000-1D00-000020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25</xdr:row>
          <xdr:rowOff>129983</xdr:rowOff>
        </xdr:from>
        <xdr:to>
          <xdr:col>24</xdr:col>
          <xdr:colOff>124652</xdr:colOff>
          <xdr:row>27</xdr:row>
          <xdr:rowOff>2353</xdr:rowOff>
        </xdr:to>
        <xdr:grpSp>
          <xdr:nvGrpSpPr>
            <xdr:cNvPr id="43" name="グループ化 42">
              <a:extLst>
                <a:ext uri="{FF2B5EF4-FFF2-40B4-BE49-F238E27FC236}">
                  <a16:creationId xmlns:a16="http://schemas.microsoft.com/office/drawing/2014/main" id="{00000000-0008-0000-1D00-00002B000000}"/>
                </a:ext>
              </a:extLst>
            </xdr:cNvPr>
            <xdr:cNvGrpSpPr/>
          </xdr:nvGrpSpPr>
          <xdr:grpSpPr>
            <a:xfrm>
              <a:off x="3086100" y="4216208"/>
              <a:ext cx="1229552" cy="215270"/>
              <a:chOff x="3337898" y="405848"/>
              <a:chExt cx="1222154" cy="212035"/>
            </a:xfrm>
          </xdr:grpSpPr>
          <xdr:sp macro="" textlink="">
            <xdr:nvSpPr>
              <xdr:cNvPr id="679969" name="Check Box 33" hidden="1">
                <a:extLst>
                  <a:ext uri="{63B3BB69-23CF-44E3-9099-C40C66FF867C}">
                    <a14:compatExt spid="_x0000_s679969"/>
                  </a:ext>
                  <a:ext uri="{FF2B5EF4-FFF2-40B4-BE49-F238E27FC236}">
                    <a16:creationId xmlns:a16="http://schemas.microsoft.com/office/drawing/2014/main" id="{00000000-0008-0000-1D00-000021600A00}"/>
                  </a:ext>
                </a:extLst>
              </xdr:cNvPr>
              <xdr:cNvSpPr/>
            </xdr:nvSpPr>
            <xdr:spPr bwMode="auto">
              <a:xfrm>
                <a:off x="3337898"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0" name="Check Box 34" hidden="1">
                <a:extLst>
                  <a:ext uri="{63B3BB69-23CF-44E3-9099-C40C66FF867C}">
                    <a14:compatExt spid="_x0000_s679970"/>
                  </a:ext>
                  <a:ext uri="{FF2B5EF4-FFF2-40B4-BE49-F238E27FC236}">
                    <a16:creationId xmlns:a16="http://schemas.microsoft.com/office/drawing/2014/main" id="{00000000-0008-0000-1D00-000022600A00}"/>
                  </a:ext>
                </a:extLst>
              </xdr:cNvPr>
              <xdr:cNvSpPr/>
            </xdr:nvSpPr>
            <xdr:spPr bwMode="auto">
              <a:xfrm>
                <a:off x="3882536"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41</xdr:row>
          <xdr:rowOff>144555</xdr:rowOff>
        </xdr:from>
        <xdr:to>
          <xdr:col>24</xdr:col>
          <xdr:colOff>123825</xdr:colOff>
          <xdr:row>43</xdr:row>
          <xdr:rowOff>20730</xdr:rowOff>
        </xdr:to>
        <xdr:grpSp>
          <xdr:nvGrpSpPr>
            <xdr:cNvPr id="679974" name="グループ化 33">
              <a:extLst>
                <a:ext uri="{FF2B5EF4-FFF2-40B4-BE49-F238E27FC236}">
                  <a16:creationId xmlns:a16="http://schemas.microsoft.com/office/drawing/2014/main" id="{00000000-0008-0000-1D00-000026600A00}"/>
                </a:ext>
              </a:extLst>
            </xdr:cNvPr>
            <xdr:cNvGrpSpPr>
              <a:grpSpLocks/>
            </xdr:cNvGrpSpPr>
          </xdr:nvGrpSpPr>
          <xdr:grpSpPr bwMode="auto">
            <a:xfrm>
              <a:off x="3086100" y="6973980"/>
              <a:ext cx="1228725" cy="219075"/>
              <a:chOff x="33378" y="4058"/>
              <a:chExt cx="12222" cy="2120"/>
            </a:xfrm>
          </xdr:grpSpPr>
          <xdr:sp macro="" textlink="">
            <xdr:nvSpPr>
              <xdr:cNvPr id="2" name="Check Box 27" hidden="1">
                <a:extLst>
                  <a:ext uri="{63B3BB69-23CF-44E3-9099-C40C66FF867C}">
                    <a14:compatExt spid="_x0000_s679963"/>
                  </a:ext>
                  <a:ext uri="{FF2B5EF4-FFF2-40B4-BE49-F238E27FC236}">
                    <a16:creationId xmlns:a16="http://schemas.microsoft.com/office/drawing/2014/main" id="{00000000-0008-0000-1D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8" hidden="1">
                <a:extLst>
                  <a:ext uri="{63B3BB69-23CF-44E3-9099-C40C66FF867C}">
                    <a14:compatExt spid="_x0000_s679964"/>
                  </a:ext>
                  <a:ext uri="{FF2B5EF4-FFF2-40B4-BE49-F238E27FC236}">
                    <a16:creationId xmlns:a16="http://schemas.microsoft.com/office/drawing/2014/main" id="{00000000-0008-0000-1D00-000003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43</xdr:row>
          <xdr:rowOff>142875</xdr:rowOff>
        </xdr:from>
        <xdr:to>
          <xdr:col>24</xdr:col>
          <xdr:colOff>123825</xdr:colOff>
          <xdr:row>45</xdr:row>
          <xdr:rowOff>19049</xdr:rowOff>
        </xdr:to>
        <xdr:grpSp>
          <xdr:nvGrpSpPr>
            <xdr:cNvPr id="679975" name="グループ化 39">
              <a:extLst>
                <a:ext uri="{FF2B5EF4-FFF2-40B4-BE49-F238E27FC236}">
                  <a16:creationId xmlns:a16="http://schemas.microsoft.com/office/drawing/2014/main" id="{00000000-0008-0000-1D00-000027600A00}"/>
                </a:ext>
              </a:extLst>
            </xdr:cNvPr>
            <xdr:cNvGrpSpPr>
              <a:grpSpLocks/>
            </xdr:cNvGrpSpPr>
          </xdr:nvGrpSpPr>
          <xdr:grpSpPr bwMode="auto">
            <a:xfrm>
              <a:off x="3086100" y="7315200"/>
              <a:ext cx="1228725" cy="219074"/>
              <a:chOff x="33378" y="4058"/>
              <a:chExt cx="12222" cy="2120"/>
            </a:xfrm>
          </xdr:grpSpPr>
          <xdr:sp macro="" textlink="">
            <xdr:nvSpPr>
              <xdr:cNvPr id="4" name="Check Box 31" hidden="1">
                <a:extLst>
                  <a:ext uri="{63B3BB69-23CF-44E3-9099-C40C66FF867C}">
                    <a14:compatExt spid="_x0000_s679967"/>
                  </a:ext>
                  <a:ext uri="{FF2B5EF4-FFF2-40B4-BE49-F238E27FC236}">
                    <a16:creationId xmlns:a16="http://schemas.microsoft.com/office/drawing/2014/main" id="{00000000-0008-0000-1D00-000004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32" hidden="1">
                <a:extLst>
                  <a:ext uri="{63B3BB69-23CF-44E3-9099-C40C66FF867C}">
                    <a14:compatExt spid="_x0000_s679968"/>
                  </a:ext>
                  <a:ext uri="{FF2B5EF4-FFF2-40B4-BE49-F238E27FC236}">
                    <a16:creationId xmlns:a16="http://schemas.microsoft.com/office/drawing/2014/main" id="{00000000-0008-0000-1D00-000005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78440</xdr:colOff>
      <xdr:row>21</xdr:row>
      <xdr:rowOff>0</xdr:rowOff>
    </xdr:from>
    <xdr:to>
      <xdr:col>37</xdr:col>
      <xdr:colOff>89647</xdr:colOff>
      <xdr:row>24</xdr:row>
      <xdr:rowOff>0</xdr:rowOff>
    </xdr:to>
    <xdr:sp macro="" textlink="">
      <xdr:nvSpPr>
        <xdr:cNvPr id="16" name="AutoShape 5">
          <a:extLst>
            <a:ext uri="{FF2B5EF4-FFF2-40B4-BE49-F238E27FC236}">
              <a16:creationId xmlns:a16="http://schemas.microsoft.com/office/drawing/2014/main" id="{00000000-0008-0000-1D00-000010000000}"/>
            </a:ext>
          </a:extLst>
        </xdr:cNvPr>
        <xdr:cNvSpPr>
          <a:spLocks noChangeArrowheads="1"/>
        </xdr:cNvSpPr>
      </xdr:nvSpPr>
      <xdr:spPr bwMode="auto">
        <a:xfrm>
          <a:off x="459440" y="1322294"/>
          <a:ext cx="6107207" cy="504265"/>
        </a:xfrm>
        <a:prstGeom prst="bracketPair">
          <a:avLst>
            <a:gd name="adj" fmla="val 12319"/>
          </a:avLst>
        </a:prstGeom>
        <a:noFill/>
        <a:ln w="9525">
          <a:solidFill>
            <a:srgbClr val="000000"/>
          </a:solidFill>
          <a:round/>
          <a:headEnd/>
          <a:tailEnd/>
        </a:ln>
      </xdr:spPr>
    </xdr:sp>
    <xdr:clientData/>
  </xdr:twoCellAnchor>
  <xdr:twoCellAnchor>
    <xdr:from>
      <xdr:col>3</xdr:col>
      <xdr:colOff>78440</xdr:colOff>
      <xdr:row>29</xdr:row>
      <xdr:rowOff>0</xdr:rowOff>
    </xdr:from>
    <xdr:to>
      <xdr:col>37</xdr:col>
      <xdr:colOff>89647</xdr:colOff>
      <xdr:row>32</xdr:row>
      <xdr:rowOff>0</xdr:rowOff>
    </xdr:to>
    <xdr:sp macro="" textlink="">
      <xdr:nvSpPr>
        <xdr:cNvPr id="17" name="AutoShape 5">
          <a:extLst>
            <a:ext uri="{FF2B5EF4-FFF2-40B4-BE49-F238E27FC236}">
              <a16:creationId xmlns:a16="http://schemas.microsoft.com/office/drawing/2014/main" id="{00000000-0008-0000-1D00-000011000000}"/>
            </a:ext>
          </a:extLst>
        </xdr:cNvPr>
        <xdr:cNvSpPr>
          <a:spLocks noChangeArrowheads="1"/>
        </xdr:cNvSpPr>
      </xdr:nvSpPr>
      <xdr:spPr bwMode="auto">
        <a:xfrm>
          <a:off x="459440" y="3507441"/>
          <a:ext cx="6107207" cy="504265"/>
        </a:xfrm>
        <a:prstGeom prst="bracketPair">
          <a:avLst>
            <a:gd name="adj" fmla="val 1231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13</xdr:col>
          <xdr:colOff>160243</xdr:colOff>
          <xdr:row>46</xdr:row>
          <xdr:rowOff>123264</xdr:rowOff>
        </xdr:from>
        <xdr:to>
          <xdr:col>24</xdr:col>
          <xdr:colOff>123825</xdr:colOff>
          <xdr:row>48</xdr:row>
          <xdr:rowOff>2801</xdr:rowOff>
        </xdr:to>
        <xdr:grpSp>
          <xdr:nvGrpSpPr>
            <xdr:cNvPr id="20" name="グループ化 19">
              <a:extLst>
                <a:ext uri="{FF2B5EF4-FFF2-40B4-BE49-F238E27FC236}">
                  <a16:creationId xmlns:a16="http://schemas.microsoft.com/office/drawing/2014/main" id="{00000000-0008-0000-1D00-000014000000}"/>
                </a:ext>
              </a:extLst>
            </xdr:cNvPr>
            <xdr:cNvGrpSpPr/>
          </xdr:nvGrpSpPr>
          <xdr:grpSpPr>
            <a:xfrm>
              <a:off x="2360518" y="7809939"/>
              <a:ext cx="1954307" cy="222437"/>
              <a:chOff x="4146182" y="7877735"/>
              <a:chExt cx="1935813" cy="215726"/>
            </a:xfrm>
          </xdr:grpSpPr>
          <xdr:sp macro="" textlink="">
            <xdr:nvSpPr>
              <xdr:cNvPr id="679978" name="Check Box 42" hidden="1">
                <a:extLst>
                  <a:ext uri="{63B3BB69-23CF-44E3-9099-C40C66FF867C}">
                    <a14:compatExt spid="_x0000_s679978"/>
                  </a:ext>
                  <a:ext uri="{FF2B5EF4-FFF2-40B4-BE49-F238E27FC236}">
                    <a16:creationId xmlns:a16="http://schemas.microsoft.com/office/drawing/2014/main" id="{00000000-0008-0000-1D00-00002A600A00}"/>
                  </a:ext>
                </a:extLst>
              </xdr:cNvPr>
              <xdr:cNvSpPr/>
            </xdr:nvSpPr>
            <xdr:spPr bwMode="auto">
              <a:xfrm>
                <a:off x="4146182" y="7877735"/>
                <a:ext cx="667673"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9" name="Check Box 43" hidden="1">
                <a:extLst>
                  <a:ext uri="{63B3BB69-23CF-44E3-9099-C40C66FF867C}">
                    <a14:compatExt spid="_x0000_s679979"/>
                  </a:ext>
                  <a:ext uri="{FF2B5EF4-FFF2-40B4-BE49-F238E27FC236}">
                    <a16:creationId xmlns:a16="http://schemas.microsoft.com/office/drawing/2014/main" id="{00000000-0008-0000-1D00-00002B600A00}"/>
                  </a:ext>
                </a:extLst>
              </xdr:cNvPr>
              <xdr:cNvSpPr/>
            </xdr:nvSpPr>
            <xdr:spPr bwMode="auto">
              <a:xfrm>
                <a:off x="4688584" y="7877735"/>
                <a:ext cx="674649"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79980" name="Check Box 44" hidden="1">
                <a:extLst>
                  <a:ext uri="{63B3BB69-23CF-44E3-9099-C40C66FF867C}">
                    <a14:compatExt spid="_x0000_s679980"/>
                  </a:ext>
                  <a:ext uri="{FF2B5EF4-FFF2-40B4-BE49-F238E27FC236}">
                    <a16:creationId xmlns:a16="http://schemas.microsoft.com/office/drawing/2014/main" id="{00000000-0008-0000-1D00-00002C600A00}"/>
                  </a:ext>
                </a:extLst>
              </xdr:cNvPr>
              <xdr:cNvSpPr/>
            </xdr:nvSpPr>
            <xdr:spPr bwMode="auto">
              <a:xfrm>
                <a:off x="5401239" y="7877747"/>
                <a:ext cx="680756" cy="2157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123825</xdr:colOff>
      <xdr:row>51</xdr:row>
      <xdr:rowOff>38100</xdr:rowOff>
    </xdr:from>
    <xdr:to>
      <xdr:col>37</xdr:col>
      <xdr:colOff>95250</xdr:colOff>
      <xdr:row>54</xdr:row>
      <xdr:rowOff>9525</xdr:rowOff>
    </xdr:to>
    <xdr:sp macro="" textlink="">
      <xdr:nvSpPr>
        <xdr:cNvPr id="21" name="AutoShape 5">
          <a:extLst>
            <a:ext uri="{FF2B5EF4-FFF2-40B4-BE49-F238E27FC236}">
              <a16:creationId xmlns:a16="http://schemas.microsoft.com/office/drawing/2014/main" id="{00000000-0008-0000-1D00-000015000000}"/>
            </a:ext>
          </a:extLst>
        </xdr:cNvPr>
        <xdr:cNvSpPr>
          <a:spLocks noChangeArrowheads="1"/>
        </xdr:cNvSpPr>
      </xdr:nvSpPr>
      <xdr:spPr bwMode="auto">
        <a:xfrm>
          <a:off x="352425" y="6010275"/>
          <a:ext cx="6124575" cy="485775"/>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11</xdr:row>
          <xdr:rowOff>0</xdr:rowOff>
        </xdr:from>
        <xdr:to>
          <xdr:col>24</xdr:col>
          <xdr:colOff>124653</xdr:colOff>
          <xdr:row>12</xdr:row>
          <xdr:rowOff>43821</xdr:rowOff>
        </xdr:to>
        <xdr:grpSp>
          <xdr:nvGrpSpPr>
            <xdr:cNvPr id="6" name="グループ化 5">
              <a:extLst>
                <a:ext uri="{FF2B5EF4-FFF2-40B4-BE49-F238E27FC236}">
                  <a16:creationId xmlns:a16="http://schemas.microsoft.com/office/drawing/2014/main" id="{00000000-0008-0000-1D00-000006000000}"/>
                </a:ext>
              </a:extLst>
            </xdr:cNvPr>
            <xdr:cNvGrpSpPr/>
          </xdr:nvGrpSpPr>
          <xdr:grpSpPr>
            <a:xfrm>
              <a:off x="3086100" y="1685925"/>
              <a:ext cx="1229553" cy="215271"/>
              <a:chOff x="3337897" y="405848"/>
              <a:chExt cx="1222152" cy="212035"/>
            </a:xfrm>
          </xdr:grpSpPr>
          <xdr:sp macro="" textlink="">
            <xdr:nvSpPr>
              <xdr:cNvPr id="679981" name="Check Box 45" hidden="1">
                <a:extLst>
                  <a:ext uri="{63B3BB69-23CF-44E3-9099-C40C66FF867C}">
                    <a14:compatExt spid="_x0000_s679981"/>
                  </a:ext>
                  <a:ext uri="{FF2B5EF4-FFF2-40B4-BE49-F238E27FC236}">
                    <a16:creationId xmlns:a16="http://schemas.microsoft.com/office/drawing/2014/main" id="{00000000-0008-0000-1D00-00002D600A00}"/>
                  </a:ext>
                </a:extLst>
              </xdr:cNvPr>
              <xdr:cNvSpPr/>
            </xdr:nvSpPr>
            <xdr:spPr bwMode="auto">
              <a:xfrm>
                <a:off x="3337897"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82" name="Check Box 46" hidden="1">
                <a:extLst>
                  <a:ext uri="{63B3BB69-23CF-44E3-9099-C40C66FF867C}">
                    <a14:compatExt spid="_x0000_s679982"/>
                  </a:ext>
                  <a:ext uri="{FF2B5EF4-FFF2-40B4-BE49-F238E27FC236}">
                    <a16:creationId xmlns:a16="http://schemas.microsoft.com/office/drawing/2014/main" id="{00000000-0008-0000-1D00-00002E600A00}"/>
                  </a:ext>
                </a:extLst>
              </xdr:cNvPr>
              <xdr:cNvSpPr/>
            </xdr:nvSpPr>
            <xdr:spPr bwMode="auto">
              <a:xfrm>
                <a:off x="3882533"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15</xdr:row>
          <xdr:rowOff>0</xdr:rowOff>
        </xdr:from>
        <xdr:to>
          <xdr:col>24</xdr:col>
          <xdr:colOff>124653</xdr:colOff>
          <xdr:row>16</xdr:row>
          <xdr:rowOff>43821</xdr:rowOff>
        </xdr:to>
        <xdr:grpSp>
          <xdr:nvGrpSpPr>
            <xdr:cNvPr id="7" name="グループ化 6">
              <a:extLst>
                <a:ext uri="{FF2B5EF4-FFF2-40B4-BE49-F238E27FC236}">
                  <a16:creationId xmlns:a16="http://schemas.microsoft.com/office/drawing/2014/main" id="{00000000-0008-0000-1D00-000007000000}"/>
                </a:ext>
              </a:extLst>
            </xdr:cNvPr>
            <xdr:cNvGrpSpPr/>
          </xdr:nvGrpSpPr>
          <xdr:grpSpPr>
            <a:xfrm>
              <a:off x="3086100" y="2371725"/>
              <a:ext cx="1229553" cy="215271"/>
              <a:chOff x="3337897" y="405848"/>
              <a:chExt cx="1222152" cy="212035"/>
            </a:xfrm>
          </xdr:grpSpPr>
          <xdr:sp macro="" textlink="">
            <xdr:nvSpPr>
              <xdr:cNvPr id="679983" name="Check Box 47" hidden="1">
                <a:extLst>
                  <a:ext uri="{63B3BB69-23CF-44E3-9099-C40C66FF867C}">
                    <a14:compatExt spid="_x0000_s679983"/>
                  </a:ext>
                  <a:ext uri="{FF2B5EF4-FFF2-40B4-BE49-F238E27FC236}">
                    <a16:creationId xmlns:a16="http://schemas.microsoft.com/office/drawing/2014/main" id="{00000000-0008-0000-1D00-00002F600A00}"/>
                  </a:ext>
                </a:extLst>
              </xdr:cNvPr>
              <xdr:cNvSpPr/>
            </xdr:nvSpPr>
            <xdr:spPr bwMode="auto">
              <a:xfrm>
                <a:off x="3337897"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84" name="Check Box 48" hidden="1">
                <a:extLst>
                  <a:ext uri="{63B3BB69-23CF-44E3-9099-C40C66FF867C}">
                    <a14:compatExt spid="_x0000_s679984"/>
                  </a:ext>
                  <a:ext uri="{FF2B5EF4-FFF2-40B4-BE49-F238E27FC236}">
                    <a16:creationId xmlns:a16="http://schemas.microsoft.com/office/drawing/2014/main" id="{00000000-0008-0000-1D00-000030600A00}"/>
                  </a:ext>
                </a:extLst>
              </xdr:cNvPr>
              <xdr:cNvSpPr/>
            </xdr:nvSpPr>
            <xdr:spPr bwMode="auto">
              <a:xfrm>
                <a:off x="3882533"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56</xdr:col>
      <xdr:colOff>0</xdr:colOff>
      <xdr:row>28</xdr:row>
      <xdr:rowOff>66675</xdr:rowOff>
    </xdr:from>
    <xdr:to>
      <xdr:col>67</xdr:col>
      <xdr:colOff>66675</xdr:colOff>
      <xdr:row>29</xdr:row>
      <xdr:rowOff>76200</xdr:rowOff>
    </xdr:to>
    <xdr:grpSp>
      <xdr:nvGrpSpPr>
        <xdr:cNvPr id="5" name="グループ化 4">
          <a:extLst>
            <a:ext uri="{FF2B5EF4-FFF2-40B4-BE49-F238E27FC236}">
              <a16:creationId xmlns:a16="http://schemas.microsoft.com/office/drawing/2014/main" id="{00000000-0008-0000-1E00-000005000000}"/>
            </a:ext>
          </a:extLst>
        </xdr:cNvPr>
        <xdr:cNvGrpSpPr/>
      </xdr:nvGrpSpPr>
      <xdr:grpSpPr>
        <a:xfrm>
          <a:off x="10001250" y="4667250"/>
          <a:ext cx="2057400" cy="180975"/>
          <a:chOff x="2200016" y="6486525"/>
          <a:chExt cx="2057386" cy="180775"/>
        </a:xfrm>
      </xdr:grpSpPr>
      <xdr:sp macro="" textlink="">
        <xdr:nvSpPr>
          <xdr:cNvPr id="680961" name="Check Box 7" hidden="1">
            <a:extLst>
              <a:ext uri="{63B3BB69-23CF-44E3-9099-C40C66FF867C}">
                <a14:compatExt xmlns:a14="http://schemas.microsoft.com/office/drawing/2010/main" spid="_x0000_s680961"/>
              </a:ext>
              <a:ext uri="{FF2B5EF4-FFF2-40B4-BE49-F238E27FC236}">
                <a16:creationId xmlns:a16="http://schemas.microsoft.com/office/drawing/2014/main" id="{00000000-0008-0000-1E00-000001640A00}"/>
              </a:ext>
            </a:extLst>
          </xdr:cNvPr>
          <xdr:cNvSpPr/>
        </xdr:nvSpPr>
        <xdr:spPr bwMode="auto">
          <a:xfrm>
            <a:off x="2200016" y="6495850"/>
            <a:ext cx="666761"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2" name="Check Box 8" hidden="1">
            <a:extLst>
              <a:ext uri="{63B3BB69-23CF-44E3-9099-C40C66FF867C}">
                <a14:compatExt xmlns:a14="http://schemas.microsoft.com/office/drawing/2010/main" spid="_x0000_s680962"/>
              </a:ext>
              <a:ext uri="{FF2B5EF4-FFF2-40B4-BE49-F238E27FC236}">
                <a16:creationId xmlns:a16="http://schemas.microsoft.com/office/drawing/2014/main" id="{00000000-0008-0000-1E00-000002640A00}"/>
              </a:ext>
            </a:extLst>
          </xdr:cNvPr>
          <xdr:cNvSpPr/>
        </xdr:nvSpPr>
        <xdr:spPr bwMode="auto">
          <a:xfrm>
            <a:off x="2828925" y="6486525"/>
            <a:ext cx="6762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0963" name="Check Box 23" hidden="1">
            <a:extLst>
              <a:ext uri="{63B3BB69-23CF-44E3-9099-C40C66FF867C}">
                <a14:compatExt xmlns:a14="http://schemas.microsoft.com/office/drawing/2010/main" spid="_x0000_s680963"/>
              </a:ext>
              <a:ext uri="{FF2B5EF4-FFF2-40B4-BE49-F238E27FC236}">
                <a16:creationId xmlns:a16="http://schemas.microsoft.com/office/drawing/2014/main" id="{00000000-0008-0000-1E00-000003640A00}"/>
              </a:ext>
            </a:extLst>
          </xdr:cNvPr>
          <xdr:cNvSpPr/>
        </xdr:nvSpPr>
        <xdr:spPr bwMode="auto">
          <a:xfrm>
            <a:off x="3581138" y="6486525"/>
            <a:ext cx="676264"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27</xdr:row>
          <xdr:rowOff>11206</xdr:rowOff>
        </xdr:from>
        <xdr:to>
          <xdr:col>26</xdr:col>
          <xdr:colOff>32975</xdr:colOff>
          <xdr:row>28</xdr:row>
          <xdr:rowOff>45928</xdr:rowOff>
        </xdr:to>
        <xdr:grpSp>
          <xdr:nvGrpSpPr>
            <xdr:cNvPr id="9" name="グループ化 8">
              <a:extLst>
                <a:ext uri="{FF2B5EF4-FFF2-40B4-BE49-F238E27FC236}">
                  <a16:creationId xmlns:a16="http://schemas.microsoft.com/office/drawing/2014/main" id="{00000000-0008-0000-1E00-000009000000}"/>
                </a:ext>
              </a:extLst>
            </xdr:cNvPr>
            <xdr:cNvGrpSpPr/>
          </xdr:nvGrpSpPr>
          <xdr:grpSpPr>
            <a:xfrm>
              <a:off x="3367052" y="4440331"/>
              <a:ext cx="1237923" cy="206172"/>
              <a:chOff x="3337878" y="405848"/>
              <a:chExt cx="1222092" cy="212035"/>
            </a:xfrm>
          </xdr:grpSpPr>
          <xdr:sp macro="" textlink="">
            <xdr:nvSpPr>
              <xdr:cNvPr id="680964" name="Check Box 24" hidden="1">
                <a:extLst>
                  <a:ext uri="{63B3BB69-23CF-44E3-9099-C40C66FF867C}">
                    <a14:compatExt spid="_x0000_s680964"/>
                  </a:ext>
                  <a:ext uri="{FF2B5EF4-FFF2-40B4-BE49-F238E27FC236}">
                    <a16:creationId xmlns:a16="http://schemas.microsoft.com/office/drawing/2014/main" id="{00000000-0008-0000-1E00-000004640A00}"/>
                  </a:ext>
                </a:extLst>
              </xdr:cNvPr>
              <xdr:cNvSpPr/>
            </xdr:nvSpPr>
            <xdr:spPr bwMode="auto">
              <a:xfrm>
                <a:off x="3337878"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5" name="Check Box 25" hidden="1">
                <a:extLst>
                  <a:ext uri="{63B3BB69-23CF-44E3-9099-C40C66FF867C}">
                    <a14:compatExt spid="_x0000_s680965"/>
                  </a:ext>
                  <a:ext uri="{FF2B5EF4-FFF2-40B4-BE49-F238E27FC236}">
                    <a16:creationId xmlns:a16="http://schemas.microsoft.com/office/drawing/2014/main" id="{00000000-0008-0000-1E00-000005640A00}"/>
                  </a:ext>
                </a:extLst>
              </xdr:cNvPr>
              <xdr:cNvSpPr/>
            </xdr:nvSpPr>
            <xdr:spPr bwMode="auto">
              <a:xfrm>
                <a:off x="3882444"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9525</xdr:colOff>
      <xdr:row>8</xdr:row>
      <xdr:rowOff>0</xdr:rowOff>
    </xdr:from>
    <xdr:to>
      <xdr:col>66</xdr:col>
      <xdr:colOff>159916</xdr:colOff>
      <xdr:row>9</xdr:row>
      <xdr:rowOff>34723</xdr:rowOff>
    </xdr:to>
    <xdr:grpSp>
      <xdr:nvGrpSpPr>
        <xdr:cNvPr id="12" name="グループ化 11">
          <a:extLst>
            <a:ext uri="{FF2B5EF4-FFF2-40B4-BE49-F238E27FC236}">
              <a16:creationId xmlns:a16="http://schemas.microsoft.com/office/drawing/2014/main" id="{00000000-0008-0000-1E00-00000C000000}"/>
            </a:ext>
          </a:extLst>
        </xdr:cNvPr>
        <xdr:cNvGrpSpPr/>
      </xdr:nvGrpSpPr>
      <xdr:grpSpPr>
        <a:xfrm>
          <a:off x="10734675" y="1171575"/>
          <a:ext cx="1236241" cy="206173"/>
          <a:chOff x="3337887" y="405848"/>
          <a:chExt cx="1222096" cy="212035"/>
        </a:xfrm>
      </xdr:grpSpPr>
      <xdr:sp macro="" textlink="">
        <xdr:nvSpPr>
          <xdr:cNvPr id="680966" name="Check Box 26" hidden="1">
            <a:extLst>
              <a:ext uri="{63B3BB69-23CF-44E3-9099-C40C66FF867C}">
                <a14:compatExt xmlns:a14="http://schemas.microsoft.com/office/drawing/2010/main" spid="_x0000_s680966"/>
              </a:ext>
              <a:ext uri="{FF2B5EF4-FFF2-40B4-BE49-F238E27FC236}">
                <a16:creationId xmlns:a16="http://schemas.microsoft.com/office/drawing/2014/main" id="{00000000-0008-0000-1E00-000006640A00}"/>
              </a:ext>
            </a:extLst>
          </xdr:cNvPr>
          <xdr:cNvSpPr/>
        </xdr:nvSpPr>
        <xdr:spPr bwMode="auto">
          <a:xfrm>
            <a:off x="3337887" y="405848"/>
            <a:ext cx="67047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7" name="Check Box 27" hidden="1">
            <a:extLst>
              <a:ext uri="{63B3BB69-23CF-44E3-9099-C40C66FF867C}">
                <a14:compatExt xmlns:a14="http://schemas.microsoft.com/office/drawing/2010/main" spid="_x0000_s680967"/>
              </a:ext>
              <a:ext uri="{FF2B5EF4-FFF2-40B4-BE49-F238E27FC236}">
                <a16:creationId xmlns:a16="http://schemas.microsoft.com/office/drawing/2014/main" id="{00000000-0008-0000-1E00-000007640A00}"/>
              </a:ext>
            </a:extLst>
          </xdr:cNvPr>
          <xdr:cNvSpPr/>
        </xdr:nvSpPr>
        <xdr:spPr bwMode="auto">
          <a:xfrm>
            <a:off x="3882466"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25</xdr:row>
          <xdr:rowOff>132789</xdr:rowOff>
        </xdr:from>
        <xdr:to>
          <xdr:col>26</xdr:col>
          <xdr:colOff>32975</xdr:colOff>
          <xdr:row>26</xdr:row>
          <xdr:rowOff>167513</xdr:rowOff>
        </xdr:to>
        <xdr:grpSp>
          <xdr:nvGrpSpPr>
            <xdr:cNvPr id="19" name="グループ化 18">
              <a:extLst>
                <a:ext uri="{FF2B5EF4-FFF2-40B4-BE49-F238E27FC236}">
                  <a16:creationId xmlns:a16="http://schemas.microsoft.com/office/drawing/2014/main" id="{00000000-0008-0000-1E00-000013000000}"/>
                </a:ext>
              </a:extLst>
            </xdr:cNvPr>
            <xdr:cNvGrpSpPr/>
          </xdr:nvGrpSpPr>
          <xdr:grpSpPr>
            <a:xfrm>
              <a:off x="3367052" y="4219014"/>
              <a:ext cx="1237923" cy="206174"/>
              <a:chOff x="3337878" y="405848"/>
              <a:chExt cx="1222092" cy="212035"/>
            </a:xfrm>
          </xdr:grpSpPr>
          <xdr:sp macro="" textlink="">
            <xdr:nvSpPr>
              <xdr:cNvPr id="680971" name="Check Box 30" hidden="1">
                <a:extLst>
                  <a:ext uri="{63B3BB69-23CF-44E3-9099-C40C66FF867C}">
                    <a14:compatExt spid="_x0000_s680971"/>
                  </a:ext>
                  <a:ext uri="{FF2B5EF4-FFF2-40B4-BE49-F238E27FC236}">
                    <a16:creationId xmlns:a16="http://schemas.microsoft.com/office/drawing/2014/main" id="{00000000-0008-0000-1E00-00000B640A00}"/>
                  </a:ext>
                </a:extLst>
              </xdr:cNvPr>
              <xdr:cNvSpPr/>
            </xdr:nvSpPr>
            <xdr:spPr bwMode="auto">
              <a:xfrm>
                <a:off x="3337878"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2" name="Check Box 31" hidden="1">
                <a:extLst>
                  <a:ext uri="{63B3BB69-23CF-44E3-9099-C40C66FF867C}">
                    <a14:compatExt spid="_x0000_s680972"/>
                  </a:ext>
                  <a:ext uri="{FF2B5EF4-FFF2-40B4-BE49-F238E27FC236}">
                    <a16:creationId xmlns:a16="http://schemas.microsoft.com/office/drawing/2014/main" id="{00000000-0008-0000-1E00-00000C640A00}"/>
                  </a:ext>
                </a:extLst>
              </xdr:cNvPr>
              <xdr:cNvSpPr/>
            </xdr:nvSpPr>
            <xdr:spPr bwMode="auto">
              <a:xfrm>
                <a:off x="3882444"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28575</xdr:colOff>
      <xdr:row>25</xdr:row>
      <xdr:rowOff>19050</xdr:rowOff>
    </xdr:from>
    <xdr:to>
      <xdr:col>66</xdr:col>
      <xdr:colOff>178966</xdr:colOff>
      <xdr:row>26</xdr:row>
      <xdr:rowOff>53773</xdr:rowOff>
    </xdr:to>
    <xdr:grpSp>
      <xdr:nvGrpSpPr>
        <xdr:cNvPr id="22" name="グループ化 21">
          <a:extLst>
            <a:ext uri="{FF2B5EF4-FFF2-40B4-BE49-F238E27FC236}">
              <a16:creationId xmlns:a16="http://schemas.microsoft.com/office/drawing/2014/main" id="{00000000-0008-0000-1E00-000016000000}"/>
            </a:ext>
          </a:extLst>
        </xdr:cNvPr>
        <xdr:cNvGrpSpPr/>
      </xdr:nvGrpSpPr>
      <xdr:grpSpPr>
        <a:xfrm>
          <a:off x="10753725" y="4105275"/>
          <a:ext cx="1236241" cy="206173"/>
          <a:chOff x="3337999" y="405848"/>
          <a:chExt cx="1222106" cy="212035"/>
        </a:xfrm>
      </xdr:grpSpPr>
      <xdr:sp macro="" textlink="">
        <xdr:nvSpPr>
          <xdr:cNvPr id="680973" name="Check Box 32" hidden="1">
            <a:extLst>
              <a:ext uri="{63B3BB69-23CF-44E3-9099-C40C66FF867C}">
                <a14:compatExt xmlns:a14="http://schemas.microsoft.com/office/drawing/2010/main" spid="_x0000_s680973"/>
              </a:ext>
              <a:ext uri="{FF2B5EF4-FFF2-40B4-BE49-F238E27FC236}">
                <a16:creationId xmlns:a16="http://schemas.microsoft.com/office/drawing/2014/main" id="{00000000-0008-0000-1E00-00000D640A00}"/>
              </a:ext>
            </a:extLst>
          </xdr:cNvPr>
          <xdr:cNvSpPr/>
        </xdr:nvSpPr>
        <xdr:spPr bwMode="auto">
          <a:xfrm>
            <a:off x="3337999" y="405848"/>
            <a:ext cx="670471"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4" name="Check Box 33" hidden="1">
            <a:extLst>
              <a:ext uri="{63B3BB69-23CF-44E3-9099-C40C66FF867C}">
                <a14:compatExt xmlns:a14="http://schemas.microsoft.com/office/drawing/2010/main" spid="_x0000_s680974"/>
              </a:ext>
              <a:ext uri="{FF2B5EF4-FFF2-40B4-BE49-F238E27FC236}">
                <a16:creationId xmlns:a16="http://schemas.microsoft.com/office/drawing/2014/main" id="{00000000-0008-0000-1E00-00000E640A00}"/>
              </a:ext>
            </a:extLst>
          </xdr:cNvPr>
          <xdr:cNvSpPr/>
        </xdr:nvSpPr>
        <xdr:spPr bwMode="auto">
          <a:xfrm>
            <a:off x="3882588"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61875</xdr:colOff>
          <xdr:row>3</xdr:row>
          <xdr:rowOff>84069</xdr:rowOff>
        </xdr:from>
        <xdr:to>
          <xdr:col>26</xdr:col>
          <xdr:colOff>30049</xdr:colOff>
          <xdr:row>5</xdr:row>
          <xdr:rowOff>35552</xdr:rowOff>
        </xdr:to>
        <xdr:grpSp>
          <xdr:nvGrpSpPr>
            <xdr:cNvPr id="29" name="グループ化 28">
              <a:extLst>
                <a:ext uri="{FF2B5EF4-FFF2-40B4-BE49-F238E27FC236}">
                  <a16:creationId xmlns:a16="http://schemas.microsoft.com/office/drawing/2014/main" id="{00000000-0008-0000-1E00-00001D000000}"/>
                </a:ext>
              </a:extLst>
            </xdr:cNvPr>
            <xdr:cNvGrpSpPr/>
          </xdr:nvGrpSpPr>
          <xdr:grpSpPr>
            <a:xfrm>
              <a:off x="3367050" y="484119"/>
              <a:ext cx="1234999" cy="208658"/>
              <a:chOff x="3338182" y="405848"/>
              <a:chExt cx="1222070" cy="212035"/>
            </a:xfrm>
          </xdr:grpSpPr>
          <xdr:sp macro="" textlink="">
            <xdr:nvSpPr>
              <xdr:cNvPr id="680978" name="Check Box 37" hidden="1">
                <a:extLst>
                  <a:ext uri="{63B3BB69-23CF-44E3-9099-C40C66FF867C}">
                    <a14:compatExt spid="_x0000_s680978"/>
                  </a:ext>
                  <a:ext uri="{FF2B5EF4-FFF2-40B4-BE49-F238E27FC236}">
                    <a16:creationId xmlns:a16="http://schemas.microsoft.com/office/drawing/2014/main" id="{00000000-0008-0000-1E00-000012640A00}"/>
                  </a:ext>
                </a:extLst>
              </xdr:cNvPr>
              <xdr:cNvSpPr/>
            </xdr:nvSpPr>
            <xdr:spPr bwMode="auto">
              <a:xfrm>
                <a:off x="3338182"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9" name="Check Box 38" hidden="1">
                <a:extLst>
                  <a:ext uri="{63B3BB69-23CF-44E3-9099-C40C66FF867C}">
                    <a14:compatExt spid="_x0000_s680979"/>
                  </a:ext>
                  <a:ext uri="{FF2B5EF4-FFF2-40B4-BE49-F238E27FC236}">
                    <a16:creationId xmlns:a16="http://schemas.microsoft.com/office/drawing/2014/main" id="{00000000-0008-0000-1E00-000013640A00}"/>
                  </a:ext>
                </a:extLst>
              </xdr:cNvPr>
              <xdr:cNvSpPr/>
            </xdr:nvSpPr>
            <xdr:spPr bwMode="auto">
              <a:xfrm>
                <a:off x="3882734"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19</xdr:row>
          <xdr:rowOff>148985</xdr:rowOff>
        </xdr:from>
        <xdr:to>
          <xdr:col>26</xdr:col>
          <xdr:colOff>30051</xdr:colOff>
          <xdr:row>21</xdr:row>
          <xdr:rowOff>18105</xdr:rowOff>
        </xdr:to>
        <xdr:grpSp>
          <xdr:nvGrpSpPr>
            <xdr:cNvPr id="32" name="グループ化 31">
              <a:extLst>
                <a:ext uri="{FF2B5EF4-FFF2-40B4-BE49-F238E27FC236}">
                  <a16:creationId xmlns:a16="http://schemas.microsoft.com/office/drawing/2014/main" id="{00000000-0008-0000-1E00-000020000000}"/>
                </a:ext>
              </a:extLst>
            </xdr:cNvPr>
            <xdr:cNvGrpSpPr/>
          </xdr:nvGrpSpPr>
          <xdr:grpSpPr>
            <a:xfrm>
              <a:off x="3367052" y="3206510"/>
              <a:ext cx="1234999" cy="212020"/>
              <a:chOff x="3338182" y="405848"/>
              <a:chExt cx="1222070" cy="212035"/>
            </a:xfrm>
          </xdr:grpSpPr>
          <xdr:sp macro="" textlink="">
            <xdr:nvSpPr>
              <xdr:cNvPr id="680980" name="Check Box 39" hidden="1">
                <a:extLst>
                  <a:ext uri="{63B3BB69-23CF-44E3-9099-C40C66FF867C}">
                    <a14:compatExt spid="_x0000_s680980"/>
                  </a:ext>
                  <a:ext uri="{FF2B5EF4-FFF2-40B4-BE49-F238E27FC236}">
                    <a16:creationId xmlns:a16="http://schemas.microsoft.com/office/drawing/2014/main" id="{00000000-0008-0000-1E00-000014640A00}"/>
                  </a:ext>
                </a:extLst>
              </xdr:cNvPr>
              <xdr:cNvSpPr/>
            </xdr:nvSpPr>
            <xdr:spPr bwMode="auto">
              <a:xfrm>
                <a:off x="3338182"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1" name="Check Box 40" hidden="1">
                <a:extLst>
                  <a:ext uri="{63B3BB69-23CF-44E3-9099-C40C66FF867C}">
                    <a14:compatExt spid="_x0000_s680981"/>
                  </a:ext>
                  <a:ext uri="{FF2B5EF4-FFF2-40B4-BE49-F238E27FC236}">
                    <a16:creationId xmlns:a16="http://schemas.microsoft.com/office/drawing/2014/main" id="{00000000-0008-0000-1E00-000015640A00}"/>
                  </a:ext>
                </a:extLst>
              </xdr:cNvPr>
              <xdr:cNvSpPr/>
            </xdr:nvSpPr>
            <xdr:spPr bwMode="auto">
              <a:xfrm>
                <a:off x="3882734"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11</xdr:row>
          <xdr:rowOff>19875</xdr:rowOff>
        </xdr:from>
        <xdr:to>
          <xdr:col>26</xdr:col>
          <xdr:colOff>30051</xdr:colOff>
          <xdr:row>12</xdr:row>
          <xdr:rowOff>57083</xdr:rowOff>
        </xdr:to>
        <xdr:grpSp>
          <xdr:nvGrpSpPr>
            <xdr:cNvPr id="35" name="グループ化 34">
              <a:extLst>
                <a:ext uri="{FF2B5EF4-FFF2-40B4-BE49-F238E27FC236}">
                  <a16:creationId xmlns:a16="http://schemas.microsoft.com/office/drawing/2014/main" id="{00000000-0008-0000-1E00-000023000000}"/>
                </a:ext>
              </a:extLst>
            </xdr:cNvPr>
            <xdr:cNvGrpSpPr/>
          </xdr:nvGrpSpPr>
          <xdr:grpSpPr>
            <a:xfrm>
              <a:off x="3367052" y="1705800"/>
              <a:ext cx="1234999" cy="208658"/>
              <a:chOff x="3338182" y="405848"/>
              <a:chExt cx="1222070" cy="212035"/>
            </a:xfrm>
          </xdr:grpSpPr>
          <xdr:sp macro="" textlink="">
            <xdr:nvSpPr>
              <xdr:cNvPr id="680982" name="Check Box 41" hidden="1">
                <a:extLst>
                  <a:ext uri="{63B3BB69-23CF-44E3-9099-C40C66FF867C}">
                    <a14:compatExt spid="_x0000_s680982"/>
                  </a:ext>
                  <a:ext uri="{FF2B5EF4-FFF2-40B4-BE49-F238E27FC236}">
                    <a16:creationId xmlns:a16="http://schemas.microsoft.com/office/drawing/2014/main" id="{00000000-0008-0000-1E00-000016640A00}"/>
                  </a:ext>
                </a:extLst>
              </xdr:cNvPr>
              <xdr:cNvSpPr/>
            </xdr:nvSpPr>
            <xdr:spPr bwMode="auto">
              <a:xfrm>
                <a:off x="3338182"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3" name="Check Box 42" hidden="1">
                <a:extLst>
                  <a:ext uri="{63B3BB69-23CF-44E3-9099-C40C66FF867C}">
                    <a14:compatExt spid="_x0000_s680983"/>
                  </a:ext>
                  <a:ext uri="{FF2B5EF4-FFF2-40B4-BE49-F238E27FC236}">
                    <a16:creationId xmlns:a16="http://schemas.microsoft.com/office/drawing/2014/main" id="{00000000-0008-0000-1E00-000017640A00}"/>
                  </a:ext>
                </a:extLst>
              </xdr:cNvPr>
              <xdr:cNvSpPr/>
            </xdr:nvSpPr>
            <xdr:spPr bwMode="auto">
              <a:xfrm>
                <a:off x="3882734"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100852</xdr:colOff>
      <xdr:row>7</xdr:row>
      <xdr:rowOff>19051</xdr:rowOff>
    </xdr:from>
    <xdr:to>
      <xdr:col>25</xdr:col>
      <xdr:colOff>78442</xdr:colOff>
      <xdr:row>9</xdr:row>
      <xdr:rowOff>1</xdr:rowOff>
    </xdr:to>
    <xdr:sp macro="" textlink="">
      <xdr:nvSpPr>
        <xdr:cNvPr id="45" name="AutoShape 5">
          <a:extLst>
            <a:ext uri="{FF2B5EF4-FFF2-40B4-BE49-F238E27FC236}">
              <a16:creationId xmlns:a16="http://schemas.microsoft.com/office/drawing/2014/main" id="{00000000-0008-0000-1E00-00002D000000}"/>
            </a:ext>
          </a:extLst>
        </xdr:cNvPr>
        <xdr:cNvSpPr>
          <a:spLocks noChangeArrowheads="1"/>
        </xdr:cNvSpPr>
      </xdr:nvSpPr>
      <xdr:spPr bwMode="auto">
        <a:xfrm>
          <a:off x="504264" y="1005169"/>
          <a:ext cx="3922060" cy="317126"/>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23</xdr:row>
          <xdr:rowOff>1</xdr:rowOff>
        </xdr:from>
        <xdr:to>
          <xdr:col>26</xdr:col>
          <xdr:colOff>34984</xdr:colOff>
          <xdr:row>24</xdr:row>
          <xdr:rowOff>38100</xdr:rowOff>
        </xdr:to>
        <xdr:grpSp>
          <xdr:nvGrpSpPr>
            <xdr:cNvPr id="680986" name="グループ化 11">
              <a:extLst>
                <a:ext uri="{FF2B5EF4-FFF2-40B4-BE49-F238E27FC236}">
                  <a16:creationId xmlns:a16="http://schemas.microsoft.com/office/drawing/2014/main" id="{00000000-0008-0000-1E00-00001A640A00}"/>
                </a:ext>
              </a:extLst>
            </xdr:cNvPr>
            <xdr:cNvGrpSpPr>
              <a:grpSpLocks/>
            </xdr:cNvGrpSpPr>
          </xdr:nvGrpSpPr>
          <xdr:grpSpPr bwMode="auto">
            <a:xfrm>
              <a:off x="3367052" y="3743326"/>
              <a:ext cx="1239932" cy="209549"/>
              <a:chOff x="33378" y="4058"/>
              <a:chExt cx="12221" cy="2120"/>
            </a:xfrm>
          </xdr:grpSpPr>
          <xdr:sp macro="" textlink="">
            <xdr:nvSpPr>
              <xdr:cNvPr id="2" name="Check Box 26" hidden="1">
                <a:extLst>
                  <a:ext uri="{63B3BB69-23CF-44E3-9099-C40C66FF867C}">
                    <a14:compatExt spid="_x0000_s680966"/>
                  </a:ext>
                  <a:ext uri="{FF2B5EF4-FFF2-40B4-BE49-F238E27FC236}">
                    <a16:creationId xmlns:a16="http://schemas.microsoft.com/office/drawing/2014/main" id="{00000000-0008-0000-1E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7" hidden="1">
                <a:extLst>
                  <a:ext uri="{63B3BB69-23CF-44E3-9099-C40C66FF867C}">
                    <a14:compatExt spid="_x0000_s680967"/>
                  </a:ext>
                  <a:ext uri="{FF2B5EF4-FFF2-40B4-BE49-F238E27FC236}">
                    <a16:creationId xmlns:a16="http://schemas.microsoft.com/office/drawing/2014/main" id="{00000000-0008-0000-1E00-0000030000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28</xdr:row>
          <xdr:rowOff>164727</xdr:rowOff>
        </xdr:from>
        <xdr:to>
          <xdr:col>26</xdr:col>
          <xdr:colOff>33303</xdr:colOff>
          <xdr:row>30</xdr:row>
          <xdr:rowOff>34739</xdr:rowOff>
        </xdr:to>
        <xdr:grpSp>
          <xdr:nvGrpSpPr>
            <xdr:cNvPr id="680990" name="グループ化 21">
              <a:extLst>
                <a:ext uri="{FF2B5EF4-FFF2-40B4-BE49-F238E27FC236}">
                  <a16:creationId xmlns:a16="http://schemas.microsoft.com/office/drawing/2014/main" id="{00000000-0008-0000-1E00-00001E640A00}"/>
                </a:ext>
              </a:extLst>
            </xdr:cNvPr>
            <xdr:cNvGrpSpPr>
              <a:grpSpLocks/>
            </xdr:cNvGrpSpPr>
          </xdr:nvGrpSpPr>
          <xdr:grpSpPr bwMode="auto">
            <a:xfrm>
              <a:off x="3367052" y="4765302"/>
              <a:ext cx="1238251" cy="212912"/>
              <a:chOff x="33379" y="4058"/>
              <a:chExt cx="12222" cy="2120"/>
            </a:xfrm>
          </xdr:grpSpPr>
          <xdr:sp macro="" textlink="">
            <xdr:nvSpPr>
              <xdr:cNvPr id="4" name="Check Box 32" hidden="1">
                <a:extLst>
                  <a:ext uri="{63B3BB69-23CF-44E3-9099-C40C66FF867C}">
                    <a14:compatExt spid="_x0000_s680973"/>
                  </a:ext>
                  <a:ext uri="{FF2B5EF4-FFF2-40B4-BE49-F238E27FC236}">
                    <a16:creationId xmlns:a16="http://schemas.microsoft.com/office/drawing/2014/main" id="{00000000-0008-0000-1E00-0000040000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33" hidden="1">
                <a:extLst>
                  <a:ext uri="{63B3BB69-23CF-44E3-9099-C40C66FF867C}">
                    <a14:compatExt spid="_x0000_s680974"/>
                  </a:ext>
                  <a:ext uri="{FF2B5EF4-FFF2-40B4-BE49-F238E27FC236}">
                    <a16:creationId xmlns:a16="http://schemas.microsoft.com/office/drawing/2014/main" id="{00000000-0008-0000-1E00-000006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112059</xdr:colOff>
      <xdr:row>15</xdr:row>
      <xdr:rowOff>19051</xdr:rowOff>
    </xdr:from>
    <xdr:to>
      <xdr:col>25</xdr:col>
      <xdr:colOff>100853</xdr:colOff>
      <xdr:row>17</xdr:row>
      <xdr:rowOff>0</xdr:rowOff>
    </xdr:to>
    <xdr:sp macro="" textlink="">
      <xdr:nvSpPr>
        <xdr:cNvPr id="20" name="AutoShape 5">
          <a:extLst>
            <a:ext uri="{FF2B5EF4-FFF2-40B4-BE49-F238E27FC236}">
              <a16:creationId xmlns:a16="http://schemas.microsoft.com/office/drawing/2014/main" id="{00000000-0008-0000-1E00-000014000000}"/>
            </a:ext>
          </a:extLst>
        </xdr:cNvPr>
        <xdr:cNvSpPr>
          <a:spLocks noChangeArrowheads="1"/>
        </xdr:cNvSpPr>
      </xdr:nvSpPr>
      <xdr:spPr bwMode="auto">
        <a:xfrm>
          <a:off x="515471" y="2349875"/>
          <a:ext cx="3933264" cy="317125"/>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53</xdr:row>
          <xdr:rowOff>157369</xdr:rowOff>
        </xdr:from>
        <xdr:to>
          <xdr:col>26</xdr:col>
          <xdr:colOff>32061</xdr:colOff>
          <xdr:row>55</xdr:row>
          <xdr:rowOff>24896</xdr:rowOff>
        </xdr:to>
        <xdr:grpSp>
          <xdr:nvGrpSpPr>
            <xdr:cNvPr id="21" name="グループ化 21">
              <a:extLst>
                <a:ext uri="{FF2B5EF4-FFF2-40B4-BE49-F238E27FC236}">
                  <a16:creationId xmlns:a16="http://schemas.microsoft.com/office/drawing/2014/main" id="{00000000-0008-0000-1E00-000015000000}"/>
                </a:ext>
              </a:extLst>
            </xdr:cNvPr>
            <xdr:cNvGrpSpPr>
              <a:grpSpLocks/>
            </xdr:cNvGrpSpPr>
          </xdr:nvGrpSpPr>
          <xdr:grpSpPr bwMode="auto">
            <a:xfrm>
              <a:off x="3367052" y="9044194"/>
              <a:ext cx="1237009" cy="210427"/>
              <a:chOff x="33379" y="4058"/>
              <a:chExt cx="12222" cy="2120"/>
            </a:xfrm>
          </xdr:grpSpPr>
          <xdr:sp macro="" textlink="">
            <xdr:nvSpPr>
              <xdr:cNvPr id="680987" name="Check Box 32" hidden="1">
                <a:extLst>
                  <a:ext uri="{63B3BB69-23CF-44E3-9099-C40C66FF867C}">
                    <a14:compatExt spid="_x0000_s680987"/>
                  </a:ext>
                  <a:ext uri="{FF2B5EF4-FFF2-40B4-BE49-F238E27FC236}">
                    <a16:creationId xmlns:a16="http://schemas.microsoft.com/office/drawing/2014/main" id="{00000000-0008-0000-1E00-00001B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8" name="Check Box 33" hidden="1">
                <a:extLst>
                  <a:ext uri="{63B3BB69-23CF-44E3-9099-C40C66FF867C}">
                    <a14:compatExt spid="_x0000_s680988"/>
                  </a:ext>
                  <a:ext uri="{FF2B5EF4-FFF2-40B4-BE49-F238E27FC236}">
                    <a16:creationId xmlns:a16="http://schemas.microsoft.com/office/drawing/2014/main" id="{00000000-0008-0000-1E00-00001C640A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110156</xdr:colOff>
      <xdr:row>56</xdr:row>
      <xdr:rowOff>9525</xdr:rowOff>
    </xdr:from>
    <xdr:to>
      <xdr:col>36</xdr:col>
      <xdr:colOff>95250</xdr:colOff>
      <xdr:row>58</xdr:row>
      <xdr:rowOff>12009</xdr:rowOff>
    </xdr:to>
    <xdr:sp macro="" textlink="">
      <xdr:nvSpPr>
        <xdr:cNvPr id="24" name="AutoShape 2">
          <a:extLst>
            <a:ext uri="{FF2B5EF4-FFF2-40B4-BE49-F238E27FC236}">
              <a16:creationId xmlns:a16="http://schemas.microsoft.com/office/drawing/2014/main" id="{00000000-0008-0000-1E00-000018000000}"/>
            </a:ext>
          </a:extLst>
        </xdr:cNvPr>
        <xdr:cNvSpPr>
          <a:spLocks noChangeArrowheads="1"/>
        </xdr:cNvSpPr>
      </xdr:nvSpPr>
      <xdr:spPr bwMode="auto">
        <a:xfrm>
          <a:off x="500681" y="1009650"/>
          <a:ext cx="5957269" cy="345384"/>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60</xdr:row>
          <xdr:rowOff>0</xdr:rowOff>
        </xdr:from>
        <xdr:to>
          <xdr:col>26</xdr:col>
          <xdr:colOff>32061</xdr:colOff>
          <xdr:row>61</xdr:row>
          <xdr:rowOff>29452</xdr:rowOff>
        </xdr:to>
        <xdr:grpSp>
          <xdr:nvGrpSpPr>
            <xdr:cNvPr id="26" name="グループ化 21">
              <a:extLst>
                <a:ext uri="{FF2B5EF4-FFF2-40B4-BE49-F238E27FC236}">
                  <a16:creationId xmlns:a16="http://schemas.microsoft.com/office/drawing/2014/main" id="{00000000-0008-0000-1E00-00001A000000}"/>
                </a:ext>
              </a:extLst>
            </xdr:cNvPr>
            <xdr:cNvGrpSpPr>
              <a:grpSpLocks/>
            </xdr:cNvGrpSpPr>
          </xdr:nvGrpSpPr>
          <xdr:grpSpPr bwMode="auto">
            <a:xfrm>
              <a:off x="3367052" y="10067925"/>
              <a:ext cx="1237009" cy="210427"/>
              <a:chOff x="33379" y="4058"/>
              <a:chExt cx="12222" cy="2120"/>
            </a:xfrm>
          </xdr:grpSpPr>
          <xdr:sp macro="" textlink="">
            <xdr:nvSpPr>
              <xdr:cNvPr id="680989" name="Check Box 32" hidden="1">
                <a:extLst>
                  <a:ext uri="{63B3BB69-23CF-44E3-9099-C40C66FF867C}">
                    <a14:compatExt spid="_x0000_s680989"/>
                  </a:ext>
                  <a:ext uri="{FF2B5EF4-FFF2-40B4-BE49-F238E27FC236}">
                    <a16:creationId xmlns:a16="http://schemas.microsoft.com/office/drawing/2014/main" id="{00000000-0008-0000-1E00-00001D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3" hidden="1">
                <a:extLst>
                  <a:ext uri="{63B3BB69-23CF-44E3-9099-C40C66FF867C}">
                    <a14:compatExt spid="_x0000_s680990"/>
                  </a:ext>
                  <a:ext uri="{FF2B5EF4-FFF2-40B4-BE49-F238E27FC236}">
                    <a16:creationId xmlns:a16="http://schemas.microsoft.com/office/drawing/2014/main" id="{00000000-0008-0000-1E00-000007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3</xdr:col>
      <xdr:colOff>104775</xdr:colOff>
      <xdr:row>19</xdr:row>
      <xdr:rowOff>0</xdr:rowOff>
    </xdr:from>
    <xdr:to>
      <xdr:col>25</xdr:col>
      <xdr:colOff>66675</xdr:colOff>
      <xdr:row>21</xdr:row>
      <xdr:rowOff>0</xdr:rowOff>
    </xdr:to>
    <xdr:sp macro="" textlink="">
      <xdr:nvSpPr>
        <xdr:cNvPr id="2" name="AutoShape 2">
          <a:extLst>
            <a:ext uri="{FF2B5EF4-FFF2-40B4-BE49-F238E27FC236}">
              <a16:creationId xmlns:a16="http://schemas.microsoft.com/office/drawing/2014/main" id="{00000000-0008-0000-1F00-000002000000}"/>
            </a:ext>
          </a:extLst>
        </xdr:cNvPr>
        <xdr:cNvSpPr>
          <a:spLocks noChangeArrowheads="1"/>
        </xdr:cNvSpPr>
      </xdr:nvSpPr>
      <xdr:spPr bwMode="auto">
        <a:xfrm>
          <a:off x="495300" y="4429125"/>
          <a:ext cx="3943350" cy="342900"/>
        </a:xfrm>
        <a:prstGeom prst="bracketPair">
          <a:avLst>
            <a:gd name="adj" fmla="val 9889"/>
          </a:avLst>
        </a:prstGeom>
        <a:noFill/>
        <a:ln w="9525">
          <a:solidFill>
            <a:srgbClr val="000000"/>
          </a:solidFill>
          <a:round/>
          <a:headEnd/>
          <a:tailEnd/>
        </a:ln>
      </xdr:spPr>
    </xdr:sp>
    <xdr:clientData/>
  </xdr:twoCellAnchor>
  <xdr:twoCellAnchor>
    <xdr:from>
      <xdr:col>3</xdr:col>
      <xdr:colOff>81581</xdr:colOff>
      <xdr:row>54</xdr:row>
      <xdr:rowOff>0</xdr:rowOff>
    </xdr:from>
    <xdr:to>
      <xdr:col>36</xdr:col>
      <xdr:colOff>66675</xdr:colOff>
      <xdr:row>56</xdr:row>
      <xdr:rowOff>2484</xdr:rowOff>
    </xdr:to>
    <xdr:sp macro="" textlink="">
      <xdr:nvSpPr>
        <xdr:cNvPr id="21" name="AutoShape 2">
          <a:extLst>
            <a:ext uri="{FF2B5EF4-FFF2-40B4-BE49-F238E27FC236}">
              <a16:creationId xmlns:a16="http://schemas.microsoft.com/office/drawing/2014/main" id="{00000000-0008-0000-1F00-000015000000}"/>
            </a:ext>
          </a:extLst>
        </xdr:cNvPr>
        <xdr:cNvSpPr>
          <a:spLocks noChangeArrowheads="1"/>
        </xdr:cNvSpPr>
      </xdr:nvSpPr>
      <xdr:spPr bwMode="auto">
        <a:xfrm>
          <a:off x="472106" y="9058275"/>
          <a:ext cx="5957269" cy="345384"/>
        </a:xfrm>
        <a:prstGeom prst="bracketPair">
          <a:avLst>
            <a:gd name="adj" fmla="val 9889"/>
          </a:avLst>
        </a:prstGeom>
        <a:noFill/>
        <a:ln w="9525">
          <a:solidFill>
            <a:srgbClr val="000000"/>
          </a:solidFill>
          <a:round/>
          <a:headEnd/>
          <a:tailEnd/>
        </a:ln>
      </xdr:spPr>
    </xdr:sp>
    <xdr:clientData/>
  </xdr:twoCellAnchor>
  <xdr:twoCellAnchor>
    <xdr:from>
      <xdr:col>3</xdr:col>
      <xdr:colOff>95250</xdr:colOff>
      <xdr:row>30</xdr:row>
      <xdr:rowOff>0</xdr:rowOff>
    </xdr:from>
    <xdr:to>
      <xdr:col>36</xdr:col>
      <xdr:colOff>95250</xdr:colOff>
      <xdr:row>32</xdr:row>
      <xdr:rowOff>19050</xdr:rowOff>
    </xdr:to>
    <xdr:sp macro="" textlink="">
      <xdr:nvSpPr>
        <xdr:cNvPr id="29" name="AutoShape 2">
          <a:extLst>
            <a:ext uri="{FF2B5EF4-FFF2-40B4-BE49-F238E27FC236}">
              <a16:creationId xmlns:a16="http://schemas.microsoft.com/office/drawing/2014/main" id="{00000000-0008-0000-1F00-00001D000000}"/>
            </a:ext>
          </a:extLst>
        </xdr:cNvPr>
        <xdr:cNvSpPr>
          <a:spLocks noChangeArrowheads="1"/>
        </xdr:cNvSpPr>
      </xdr:nvSpPr>
      <xdr:spPr bwMode="auto">
        <a:xfrm>
          <a:off x="485775" y="4943475"/>
          <a:ext cx="5972175" cy="361950"/>
        </a:xfrm>
        <a:prstGeom prst="bracketPair">
          <a:avLst>
            <a:gd name="adj" fmla="val 9889"/>
          </a:avLst>
        </a:prstGeom>
        <a:noFill/>
        <a:ln w="9525">
          <a:solidFill>
            <a:srgbClr val="000000"/>
          </a:solidFill>
          <a:round/>
          <a:headEnd/>
          <a:tailEnd/>
        </a:ln>
      </xdr:spPr>
    </xdr:sp>
    <xdr:clientData/>
  </xdr:twoCellAnchor>
  <xdr:twoCellAnchor>
    <xdr:from>
      <xdr:col>19</xdr:col>
      <xdr:colOff>152400</xdr:colOff>
      <xdr:row>51</xdr:row>
      <xdr:rowOff>95250</xdr:rowOff>
    </xdr:from>
    <xdr:to>
      <xdr:col>26</xdr:col>
      <xdr:colOff>121816</xdr:colOff>
      <xdr:row>52</xdr:row>
      <xdr:rowOff>142875</xdr:rowOff>
    </xdr:to>
    <xdr:grpSp>
      <xdr:nvGrpSpPr>
        <xdr:cNvPr id="30" name="グループ化 29">
          <a:extLst>
            <a:ext uri="{FF2B5EF4-FFF2-40B4-BE49-F238E27FC236}">
              <a16:creationId xmlns:a16="http://schemas.microsoft.com/office/drawing/2014/main" id="{00000000-0008-0000-1F00-00001E000000}"/>
            </a:ext>
          </a:extLst>
        </xdr:cNvPr>
        <xdr:cNvGrpSpPr/>
      </xdr:nvGrpSpPr>
      <xdr:grpSpPr>
        <a:xfrm>
          <a:off x="3438525" y="8639175"/>
          <a:ext cx="1236241" cy="219075"/>
          <a:chOff x="3337678" y="405848"/>
          <a:chExt cx="1222098" cy="212035"/>
        </a:xfrm>
      </xdr:grpSpPr>
      <xdr:sp macro="" textlink="">
        <xdr:nvSpPr>
          <xdr:cNvPr id="682022" name="Check Box 38" hidden="1">
            <a:extLst>
              <a:ext uri="{63B3BB69-23CF-44E3-9099-C40C66FF867C}">
                <a14:compatExt xmlns:a14="http://schemas.microsoft.com/office/drawing/2010/main" spid="_x0000_s682022"/>
              </a:ext>
              <a:ext uri="{FF2B5EF4-FFF2-40B4-BE49-F238E27FC236}">
                <a16:creationId xmlns:a16="http://schemas.microsoft.com/office/drawing/2014/main" id="{00000000-0008-0000-1F00-000026680A00}"/>
              </a:ext>
            </a:extLst>
          </xdr:cNvPr>
          <xdr:cNvSpPr/>
        </xdr:nvSpPr>
        <xdr:spPr bwMode="auto">
          <a:xfrm>
            <a:off x="3337678" y="405848"/>
            <a:ext cx="670472"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3" name="Check Box 39" hidden="1">
            <a:extLst>
              <a:ext uri="{63B3BB69-23CF-44E3-9099-C40C66FF867C}">
                <a14:compatExt xmlns:a14="http://schemas.microsoft.com/office/drawing/2010/main" spid="_x0000_s682023"/>
              </a:ext>
              <a:ext uri="{FF2B5EF4-FFF2-40B4-BE49-F238E27FC236}">
                <a16:creationId xmlns:a16="http://schemas.microsoft.com/office/drawing/2014/main" id="{00000000-0008-0000-1F00-000027680A00}"/>
              </a:ext>
            </a:extLst>
          </xdr:cNvPr>
          <xdr:cNvSpPr/>
        </xdr:nvSpPr>
        <xdr:spPr bwMode="auto">
          <a:xfrm>
            <a:off x="3882262" y="405848"/>
            <a:ext cx="67751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142875</xdr:colOff>
          <xdr:row>23</xdr:row>
          <xdr:rowOff>152400</xdr:rowOff>
        </xdr:from>
        <xdr:to>
          <xdr:col>26</xdr:col>
          <xdr:colOff>112291</xdr:colOff>
          <xdr:row>25</xdr:row>
          <xdr:rowOff>28575</xdr:rowOff>
        </xdr:to>
        <xdr:grpSp>
          <xdr:nvGrpSpPr>
            <xdr:cNvPr id="33" name="グループ化 32">
              <a:extLst>
                <a:ext uri="{FF2B5EF4-FFF2-40B4-BE49-F238E27FC236}">
                  <a16:creationId xmlns:a16="http://schemas.microsoft.com/office/drawing/2014/main" id="{00000000-0008-0000-1F00-000021000000}"/>
                </a:ext>
              </a:extLst>
            </xdr:cNvPr>
            <xdr:cNvGrpSpPr/>
          </xdr:nvGrpSpPr>
          <xdr:grpSpPr>
            <a:xfrm>
              <a:off x="3429000" y="3895725"/>
              <a:ext cx="1236241" cy="219075"/>
              <a:chOff x="3337636" y="405848"/>
              <a:chExt cx="1222098" cy="212035"/>
            </a:xfrm>
          </xdr:grpSpPr>
          <xdr:sp macro="" textlink="">
            <xdr:nvSpPr>
              <xdr:cNvPr id="682024" name="Check Box 40" hidden="1">
                <a:extLst>
                  <a:ext uri="{63B3BB69-23CF-44E3-9099-C40C66FF867C}">
                    <a14:compatExt spid="_x0000_s682024"/>
                  </a:ext>
                  <a:ext uri="{FF2B5EF4-FFF2-40B4-BE49-F238E27FC236}">
                    <a16:creationId xmlns:a16="http://schemas.microsoft.com/office/drawing/2014/main" id="{00000000-0008-0000-1F00-000028680A00}"/>
                  </a:ext>
                </a:extLst>
              </xdr:cNvPr>
              <xdr:cNvSpPr/>
            </xdr:nvSpPr>
            <xdr:spPr bwMode="auto">
              <a:xfrm>
                <a:off x="3337636"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5" name="Check Box 41" hidden="1">
                <a:extLst>
                  <a:ext uri="{63B3BB69-23CF-44E3-9099-C40C66FF867C}">
                    <a14:compatExt spid="_x0000_s682025"/>
                  </a:ext>
                  <a:ext uri="{FF2B5EF4-FFF2-40B4-BE49-F238E27FC236}">
                    <a16:creationId xmlns:a16="http://schemas.microsoft.com/office/drawing/2014/main" id="{00000000-0008-0000-1F00-000029680A00}"/>
                  </a:ext>
                </a:extLst>
              </xdr:cNvPr>
              <xdr:cNvSpPr/>
            </xdr:nvSpPr>
            <xdr:spPr bwMode="auto">
              <a:xfrm>
                <a:off x="388222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27</xdr:row>
          <xdr:rowOff>152400</xdr:rowOff>
        </xdr:from>
        <xdr:to>
          <xdr:col>26</xdr:col>
          <xdr:colOff>121816</xdr:colOff>
          <xdr:row>29</xdr:row>
          <xdr:rowOff>28575</xdr:rowOff>
        </xdr:to>
        <xdr:grpSp>
          <xdr:nvGrpSpPr>
            <xdr:cNvPr id="36" name="グループ化 35">
              <a:extLst>
                <a:ext uri="{FF2B5EF4-FFF2-40B4-BE49-F238E27FC236}">
                  <a16:creationId xmlns:a16="http://schemas.microsoft.com/office/drawing/2014/main" id="{00000000-0008-0000-1F00-000024000000}"/>
                </a:ext>
              </a:extLst>
            </xdr:cNvPr>
            <xdr:cNvGrpSpPr/>
          </xdr:nvGrpSpPr>
          <xdr:grpSpPr>
            <a:xfrm>
              <a:off x="3438525" y="4581525"/>
              <a:ext cx="1236241" cy="219075"/>
              <a:chOff x="3337636" y="405848"/>
              <a:chExt cx="1222098" cy="212035"/>
            </a:xfrm>
          </xdr:grpSpPr>
          <xdr:sp macro="" textlink="">
            <xdr:nvSpPr>
              <xdr:cNvPr id="682026" name="Check Box 42" hidden="1">
                <a:extLst>
                  <a:ext uri="{63B3BB69-23CF-44E3-9099-C40C66FF867C}">
                    <a14:compatExt spid="_x0000_s682026"/>
                  </a:ext>
                  <a:ext uri="{FF2B5EF4-FFF2-40B4-BE49-F238E27FC236}">
                    <a16:creationId xmlns:a16="http://schemas.microsoft.com/office/drawing/2014/main" id="{00000000-0008-0000-1F00-00002A680A00}"/>
                  </a:ext>
                </a:extLst>
              </xdr:cNvPr>
              <xdr:cNvSpPr/>
            </xdr:nvSpPr>
            <xdr:spPr bwMode="auto">
              <a:xfrm>
                <a:off x="3337636"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7" name="Check Box 43" hidden="1">
                <a:extLst>
                  <a:ext uri="{63B3BB69-23CF-44E3-9099-C40C66FF867C}">
                    <a14:compatExt spid="_x0000_s682027"/>
                  </a:ext>
                  <a:ext uri="{FF2B5EF4-FFF2-40B4-BE49-F238E27FC236}">
                    <a16:creationId xmlns:a16="http://schemas.microsoft.com/office/drawing/2014/main" id="{00000000-0008-0000-1F00-00002B680A00}"/>
                  </a:ext>
                </a:extLst>
              </xdr:cNvPr>
              <xdr:cNvSpPr/>
            </xdr:nvSpPr>
            <xdr:spPr bwMode="auto">
              <a:xfrm>
                <a:off x="388222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33</xdr:row>
          <xdr:rowOff>152400</xdr:rowOff>
        </xdr:from>
        <xdr:to>
          <xdr:col>26</xdr:col>
          <xdr:colOff>121816</xdr:colOff>
          <xdr:row>35</xdr:row>
          <xdr:rowOff>28575</xdr:rowOff>
        </xdr:to>
        <xdr:grpSp>
          <xdr:nvGrpSpPr>
            <xdr:cNvPr id="39" name="グループ化 38">
              <a:extLst>
                <a:ext uri="{FF2B5EF4-FFF2-40B4-BE49-F238E27FC236}">
                  <a16:creationId xmlns:a16="http://schemas.microsoft.com/office/drawing/2014/main" id="{00000000-0008-0000-1F00-000027000000}"/>
                </a:ext>
              </a:extLst>
            </xdr:cNvPr>
            <xdr:cNvGrpSpPr/>
          </xdr:nvGrpSpPr>
          <xdr:grpSpPr>
            <a:xfrm>
              <a:off x="3438525" y="5610225"/>
              <a:ext cx="1236241" cy="219075"/>
              <a:chOff x="3337636" y="405848"/>
              <a:chExt cx="1222098" cy="212035"/>
            </a:xfrm>
          </xdr:grpSpPr>
          <xdr:sp macro="" textlink="">
            <xdr:nvSpPr>
              <xdr:cNvPr id="682028" name="Check Box 44" hidden="1">
                <a:extLst>
                  <a:ext uri="{63B3BB69-23CF-44E3-9099-C40C66FF867C}">
                    <a14:compatExt spid="_x0000_s682028"/>
                  </a:ext>
                  <a:ext uri="{FF2B5EF4-FFF2-40B4-BE49-F238E27FC236}">
                    <a16:creationId xmlns:a16="http://schemas.microsoft.com/office/drawing/2014/main" id="{00000000-0008-0000-1F00-00002C680A00}"/>
                  </a:ext>
                </a:extLst>
              </xdr:cNvPr>
              <xdr:cNvSpPr/>
            </xdr:nvSpPr>
            <xdr:spPr bwMode="auto">
              <a:xfrm>
                <a:off x="3337636"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9" name="Check Box 45" hidden="1">
                <a:extLst>
                  <a:ext uri="{63B3BB69-23CF-44E3-9099-C40C66FF867C}">
                    <a14:compatExt spid="_x0000_s682029"/>
                  </a:ext>
                  <a:ext uri="{FF2B5EF4-FFF2-40B4-BE49-F238E27FC236}">
                    <a16:creationId xmlns:a16="http://schemas.microsoft.com/office/drawing/2014/main" id="{00000000-0008-0000-1F00-00002D680A00}"/>
                  </a:ext>
                </a:extLst>
              </xdr:cNvPr>
              <xdr:cNvSpPr/>
            </xdr:nvSpPr>
            <xdr:spPr bwMode="auto">
              <a:xfrm>
                <a:off x="388222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35</xdr:row>
          <xdr:rowOff>142875</xdr:rowOff>
        </xdr:from>
        <xdr:to>
          <xdr:col>26</xdr:col>
          <xdr:colOff>121816</xdr:colOff>
          <xdr:row>37</xdr:row>
          <xdr:rowOff>19050</xdr:rowOff>
        </xdr:to>
        <xdr:grpSp>
          <xdr:nvGrpSpPr>
            <xdr:cNvPr id="42" name="グループ化 41">
              <a:extLst>
                <a:ext uri="{FF2B5EF4-FFF2-40B4-BE49-F238E27FC236}">
                  <a16:creationId xmlns:a16="http://schemas.microsoft.com/office/drawing/2014/main" id="{00000000-0008-0000-1F00-00002A000000}"/>
                </a:ext>
              </a:extLst>
            </xdr:cNvPr>
            <xdr:cNvGrpSpPr/>
          </xdr:nvGrpSpPr>
          <xdr:grpSpPr>
            <a:xfrm>
              <a:off x="3438525" y="5943600"/>
              <a:ext cx="1236241" cy="219075"/>
              <a:chOff x="3337636" y="405848"/>
              <a:chExt cx="1222098" cy="212035"/>
            </a:xfrm>
          </xdr:grpSpPr>
          <xdr:sp macro="" textlink="">
            <xdr:nvSpPr>
              <xdr:cNvPr id="682030" name="Check Box 46" hidden="1">
                <a:extLst>
                  <a:ext uri="{63B3BB69-23CF-44E3-9099-C40C66FF867C}">
                    <a14:compatExt spid="_x0000_s682030"/>
                  </a:ext>
                  <a:ext uri="{FF2B5EF4-FFF2-40B4-BE49-F238E27FC236}">
                    <a16:creationId xmlns:a16="http://schemas.microsoft.com/office/drawing/2014/main" id="{00000000-0008-0000-1F00-00002E680A00}"/>
                  </a:ext>
                </a:extLst>
              </xdr:cNvPr>
              <xdr:cNvSpPr/>
            </xdr:nvSpPr>
            <xdr:spPr bwMode="auto">
              <a:xfrm>
                <a:off x="3337636"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1" name="Check Box 47" hidden="1">
                <a:extLst>
                  <a:ext uri="{63B3BB69-23CF-44E3-9099-C40C66FF867C}">
                    <a14:compatExt spid="_x0000_s682031"/>
                  </a:ext>
                  <a:ext uri="{FF2B5EF4-FFF2-40B4-BE49-F238E27FC236}">
                    <a16:creationId xmlns:a16="http://schemas.microsoft.com/office/drawing/2014/main" id="{00000000-0008-0000-1F00-00002F680A00}"/>
                  </a:ext>
                </a:extLst>
              </xdr:cNvPr>
              <xdr:cNvSpPr/>
            </xdr:nvSpPr>
            <xdr:spPr bwMode="auto">
              <a:xfrm>
                <a:off x="388222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38</xdr:row>
      <xdr:rowOff>1</xdr:rowOff>
    </xdr:from>
    <xdr:to>
      <xdr:col>25</xdr:col>
      <xdr:colOff>57149</xdr:colOff>
      <xdr:row>40</xdr:row>
      <xdr:rowOff>1</xdr:rowOff>
    </xdr:to>
    <xdr:sp macro="" textlink="">
      <xdr:nvSpPr>
        <xdr:cNvPr id="45" name="AutoShape 2">
          <a:extLst>
            <a:ext uri="{FF2B5EF4-FFF2-40B4-BE49-F238E27FC236}">
              <a16:creationId xmlns:a16="http://schemas.microsoft.com/office/drawing/2014/main" id="{00000000-0008-0000-1F00-00002D000000}"/>
            </a:ext>
          </a:extLst>
        </xdr:cNvPr>
        <xdr:cNvSpPr>
          <a:spLocks noChangeArrowheads="1"/>
        </xdr:cNvSpPr>
      </xdr:nvSpPr>
      <xdr:spPr bwMode="auto">
        <a:xfrm>
          <a:off x="514349" y="8029576"/>
          <a:ext cx="3914775" cy="34290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152400</xdr:colOff>
          <xdr:row>40</xdr:row>
          <xdr:rowOff>152400</xdr:rowOff>
        </xdr:from>
        <xdr:to>
          <xdr:col>26</xdr:col>
          <xdr:colOff>121816</xdr:colOff>
          <xdr:row>42</xdr:row>
          <xdr:rowOff>28575</xdr:rowOff>
        </xdr:to>
        <xdr:grpSp>
          <xdr:nvGrpSpPr>
            <xdr:cNvPr id="46" name="グループ化 45">
              <a:extLst>
                <a:ext uri="{FF2B5EF4-FFF2-40B4-BE49-F238E27FC236}">
                  <a16:creationId xmlns:a16="http://schemas.microsoft.com/office/drawing/2014/main" id="{00000000-0008-0000-1F00-00002E000000}"/>
                </a:ext>
              </a:extLst>
            </xdr:cNvPr>
            <xdr:cNvGrpSpPr/>
          </xdr:nvGrpSpPr>
          <xdr:grpSpPr>
            <a:xfrm>
              <a:off x="3438525" y="6810375"/>
              <a:ext cx="1236241" cy="219075"/>
              <a:chOff x="3337636" y="405848"/>
              <a:chExt cx="1222098" cy="212035"/>
            </a:xfrm>
          </xdr:grpSpPr>
          <xdr:sp macro="" textlink="">
            <xdr:nvSpPr>
              <xdr:cNvPr id="682033" name="Check Box 49" hidden="1">
                <a:extLst>
                  <a:ext uri="{63B3BB69-23CF-44E3-9099-C40C66FF867C}">
                    <a14:compatExt spid="_x0000_s682033"/>
                  </a:ext>
                  <a:ext uri="{FF2B5EF4-FFF2-40B4-BE49-F238E27FC236}">
                    <a16:creationId xmlns:a16="http://schemas.microsoft.com/office/drawing/2014/main" id="{00000000-0008-0000-1F00-000031680A00}"/>
                  </a:ext>
                </a:extLst>
              </xdr:cNvPr>
              <xdr:cNvSpPr/>
            </xdr:nvSpPr>
            <xdr:spPr bwMode="auto">
              <a:xfrm>
                <a:off x="3337636"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4" name="Check Box 50" hidden="1">
                <a:extLst>
                  <a:ext uri="{63B3BB69-23CF-44E3-9099-C40C66FF867C}">
                    <a14:compatExt spid="_x0000_s682034"/>
                  </a:ext>
                  <a:ext uri="{FF2B5EF4-FFF2-40B4-BE49-F238E27FC236}">
                    <a16:creationId xmlns:a16="http://schemas.microsoft.com/office/drawing/2014/main" id="{00000000-0008-0000-1F00-000032680A00}"/>
                  </a:ext>
                </a:extLst>
              </xdr:cNvPr>
              <xdr:cNvSpPr/>
            </xdr:nvSpPr>
            <xdr:spPr bwMode="auto">
              <a:xfrm>
                <a:off x="388222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44</xdr:row>
          <xdr:rowOff>133350</xdr:rowOff>
        </xdr:from>
        <xdr:to>
          <xdr:col>26</xdr:col>
          <xdr:colOff>121816</xdr:colOff>
          <xdr:row>46</xdr:row>
          <xdr:rowOff>9525</xdr:rowOff>
        </xdr:to>
        <xdr:grpSp>
          <xdr:nvGrpSpPr>
            <xdr:cNvPr id="49" name="グループ化 48">
              <a:extLst>
                <a:ext uri="{FF2B5EF4-FFF2-40B4-BE49-F238E27FC236}">
                  <a16:creationId xmlns:a16="http://schemas.microsoft.com/office/drawing/2014/main" id="{00000000-0008-0000-1F00-000031000000}"/>
                </a:ext>
              </a:extLst>
            </xdr:cNvPr>
            <xdr:cNvGrpSpPr/>
          </xdr:nvGrpSpPr>
          <xdr:grpSpPr>
            <a:xfrm>
              <a:off x="3438525" y="7477125"/>
              <a:ext cx="1236241" cy="219075"/>
              <a:chOff x="3337636" y="405848"/>
              <a:chExt cx="1222098" cy="212035"/>
            </a:xfrm>
          </xdr:grpSpPr>
          <xdr:sp macro="" textlink="">
            <xdr:nvSpPr>
              <xdr:cNvPr id="682035" name="Check Box 51" hidden="1">
                <a:extLst>
                  <a:ext uri="{63B3BB69-23CF-44E3-9099-C40C66FF867C}">
                    <a14:compatExt spid="_x0000_s682035"/>
                  </a:ext>
                  <a:ext uri="{FF2B5EF4-FFF2-40B4-BE49-F238E27FC236}">
                    <a16:creationId xmlns:a16="http://schemas.microsoft.com/office/drawing/2014/main" id="{00000000-0008-0000-1F00-000033680A00}"/>
                  </a:ext>
                </a:extLst>
              </xdr:cNvPr>
              <xdr:cNvSpPr/>
            </xdr:nvSpPr>
            <xdr:spPr bwMode="auto">
              <a:xfrm>
                <a:off x="3337636"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6" name="Check Box 52" hidden="1">
                <a:extLst>
                  <a:ext uri="{63B3BB69-23CF-44E3-9099-C40C66FF867C}">
                    <a14:compatExt spid="_x0000_s682036"/>
                  </a:ext>
                  <a:ext uri="{FF2B5EF4-FFF2-40B4-BE49-F238E27FC236}">
                    <a16:creationId xmlns:a16="http://schemas.microsoft.com/office/drawing/2014/main" id="{00000000-0008-0000-1F00-000034680A00}"/>
                  </a:ext>
                </a:extLst>
              </xdr:cNvPr>
              <xdr:cNvSpPr/>
            </xdr:nvSpPr>
            <xdr:spPr bwMode="auto">
              <a:xfrm>
                <a:off x="388222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46</xdr:row>
          <xdr:rowOff>152400</xdr:rowOff>
        </xdr:from>
        <xdr:to>
          <xdr:col>26</xdr:col>
          <xdr:colOff>121816</xdr:colOff>
          <xdr:row>48</xdr:row>
          <xdr:rowOff>28575</xdr:rowOff>
        </xdr:to>
        <xdr:grpSp>
          <xdr:nvGrpSpPr>
            <xdr:cNvPr id="52" name="グループ化 51">
              <a:extLst>
                <a:ext uri="{FF2B5EF4-FFF2-40B4-BE49-F238E27FC236}">
                  <a16:creationId xmlns:a16="http://schemas.microsoft.com/office/drawing/2014/main" id="{00000000-0008-0000-1F00-000034000000}"/>
                </a:ext>
              </a:extLst>
            </xdr:cNvPr>
            <xdr:cNvGrpSpPr/>
          </xdr:nvGrpSpPr>
          <xdr:grpSpPr>
            <a:xfrm>
              <a:off x="3438525" y="7839075"/>
              <a:ext cx="1236241" cy="219075"/>
              <a:chOff x="3337636" y="405848"/>
              <a:chExt cx="1222098" cy="212035"/>
            </a:xfrm>
          </xdr:grpSpPr>
          <xdr:sp macro="" textlink="">
            <xdr:nvSpPr>
              <xdr:cNvPr id="682037" name="Check Box 53" hidden="1">
                <a:extLst>
                  <a:ext uri="{63B3BB69-23CF-44E3-9099-C40C66FF867C}">
                    <a14:compatExt spid="_x0000_s682037"/>
                  </a:ext>
                  <a:ext uri="{FF2B5EF4-FFF2-40B4-BE49-F238E27FC236}">
                    <a16:creationId xmlns:a16="http://schemas.microsoft.com/office/drawing/2014/main" id="{00000000-0008-0000-1F00-000035680A00}"/>
                  </a:ext>
                </a:extLst>
              </xdr:cNvPr>
              <xdr:cNvSpPr/>
            </xdr:nvSpPr>
            <xdr:spPr bwMode="auto">
              <a:xfrm>
                <a:off x="3337636"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8" name="Check Box 54" hidden="1">
                <a:extLst>
                  <a:ext uri="{63B3BB69-23CF-44E3-9099-C40C66FF867C}">
                    <a14:compatExt spid="_x0000_s682038"/>
                  </a:ext>
                  <a:ext uri="{FF2B5EF4-FFF2-40B4-BE49-F238E27FC236}">
                    <a16:creationId xmlns:a16="http://schemas.microsoft.com/office/drawing/2014/main" id="{00000000-0008-0000-1F00-000036680A00}"/>
                  </a:ext>
                </a:extLst>
              </xdr:cNvPr>
              <xdr:cNvSpPr/>
            </xdr:nvSpPr>
            <xdr:spPr bwMode="auto">
              <a:xfrm>
                <a:off x="388222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133350</xdr:rowOff>
        </xdr:from>
        <xdr:to>
          <xdr:col>25</xdr:col>
          <xdr:colOff>142875</xdr:colOff>
          <xdr:row>6</xdr:row>
          <xdr:rowOff>9525</xdr:rowOff>
        </xdr:to>
        <xdr:grpSp>
          <xdr:nvGrpSpPr>
            <xdr:cNvPr id="682041" name="Group 57">
              <a:extLst>
                <a:ext uri="{FF2B5EF4-FFF2-40B4-BE49-F238E27FC236}">
                  <a16:creationId xmlns:a16="http://schemas.microsoft.com/office/drawing/2014/main" id="{00000000-0008-0000-1F00-000039680A00}"/>
                </a:ext>
              </a:extLst>
            </xdr:cNvPr>
            <xdr:cNvGrpSpPr>
              <a:grpSpLocks/>
            </xdr:cNvGrpSpPr>
          </xdr:nvGrpSpPr>
          <xdr:grpSpPr bwMode="auto">
            <a:xfrm>
              <a:off x="3276600" y="619125"/>
              <a:ext cx="1238250" cy="219075"/>
              <a:chOff x="33376" y="4058"/>
              <a:chExt cx="12221" cy="2120"/>
            </a:xfrm>
          </xdr:grpSpPr>
          <xdr:sp macro="" textlink="">
            <xdr:nvSpPr>
              <xdr:cNvPr id="682016" name="Check Box 32" hidden="1">
                <a:extLst>
                  <a:ext uri="{63B3BB69-23CF-44E3-9099-C40C66FF867C}">
                    <a14:compatExt spid="_x0000_s682016"/>
                  </a:ext>
                  <a:ext uri="{FF2B5EF4-FFF2-40B4-BE49-F238E27FC236}">
                    <a16:creationId xmlns:a16="http://schemas.microsoft.com/office/drawing/2014/main" id="{00000000-0008-0000-1F00-000020680A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17" name="Check Box 33" hidden="1">
                <a:extLst>
                  <a:ext uri="{63B3BB69-23CF-44E3-9099-C40C66FF867C}">
                    <a14:compatExt spid="_x0000_s682017"/>
                  </a:ext>
                  <a:ext uri="{FF2B5EF4-FFF2-40B4-BE49-F238E27FC236}">
                    <a16:creationId xmlns:a16="http://schemas.microsoft.com/office/drawing/2014/main" id="{00000000-0008-0000-1F00-000021680A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57149</xdr:colOff>
          <xdr:row>57</xdr:row>
          <xdr:rowOff>133350</xdr:rowOff>
        </xdr:from>
        <xdr:to>
          <xdr:col>25</xdr:col>
          <xdr:colOff>76199</xdr:colOff>
          <xdr:row>59</xdr:row>
          <xdr:rowOff>38100</xdr:rowOff>
        </xdr:to>
        <xdr:grpSp>
          <xdr:nvGrpSpPr>
            <xdr:cNvPr id="5" name="グループ化 4">
              <a:extLst>
                <a:ext uri="{FF2B5EF4-FFF2-40B4-BE49-F238E27FC236}">
                  <a16:creationId xmlns:a16="http://schemas.microsoft.com/office/drawing/2014/main" id="{00000000-0008-0000-1F00-000005000000}"/>
                </a:ext>
              </a:extLst>
            </xdr:cNvPr>
            <xdr:cNvGrpSpPr/>
          </xdr:nvGrpSpPr>
          <xdr:grpSpPr>
            <a:xfrm>
              <a:off x="2438399" y="9705975"/>
              <a:ext cx="2009775" cy="247650"/>
              <a:chOff x="2562224" y="9705975"/>
              <a:chExt cx="2009775" cy="247650"/>
            </a:xfrm>
          </xdr:grpSpPr>
          <xdr:grpSp>
            <xdr:nvGrpSpPr>
              <xdr:cNvPr id="682042" name="グループ化 29">
                <a:extLst>
                  <a:ext uri="{FF2B5EF4-FFF2-40B4-BE49-F238E27FC236}">
                    <a16:creationId xmlns:a16="http://schemas.microsoft.com/office/drawing/2014/main" id="{00000000-0008-0000-1F00-00003A680A00}"/>
                  </a:ext>
                </a:extLst>
              </xdr:cNvPr>
              <xdr:cNvGrpSpPr>
                <a:grpSpLocks/>
              </xdr:cNvGrpSpPr>
            </xdr:nvGrpSpPr>
            <xdr:grpSpPr bwMode="auto">
              <a:xfrm>
                <a:off x="2562224" y="9715500"/>
                <a:ext cx="1238351" cy="219075"/>
                <a:chOff x="33376" y="4058"/>
                <a:chExt cx="12221" cy="2120"/>
              </a:xfrm>
            </xdr:grpSpPr>
            <xdr:sp macro="" textlink="">
              <xdr:nvSpPr>
                <xdr:cNvPr id="3" name="Check Box 38" hidden="1">
                  <a:extLst>
                    <a:ext uri="{63B3BB69-23CF-44E3-9099-C40C66FF867C}">
                      <a14:compatExt spid="_x0000_s682022"/>
                    </a:ext>
                    <a:ext uri="{FF2B5EF4-FFF2-40B4-BE49-F238E27FC236}">
                      <a16:creationId xmlns:a16="http://schemas.microsoft.com/office/drawing/2014/main" id="{00000000-0008-0000-1F00-0000030000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39" hidden="1">
                  <a:extLst>
                    <a:ext uri="{63B3BB69-23CF-44E3-9099-C40C66FF867C}">
                      <a14:compatExt spid="_x0000_s682023"/>
                    </a:ext>
                    <a:ext uri="{FF2B5EF4-FFF2-40B4-BE49-F238E27FC236}">
                      <a16:creationId xmlns:a16="http://schemas.microsoft.com/office/drawing/2014/main" id="{00000000-0008-0000-1F00-0000040000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682043" name="Check Box 59" hidden="1">
                <a:extLst>
                  <a:ext uri="{63B3BB69-23CF-44E3-9099-C40C66FF867C}">
                    <a14:compatExt spid="_x0000_s682043"/>
                  </a:ext>
                  <a:ext uri="{FF2B5EF4-FFF2-40B4-BE49-F238E27FC236}">
                    <a16:creationId xmlns:a16="http://schemas.microsoft.com/office/drawing/2014/main" id="{00000000-0008-0000-1F00-00003B680A00}"/>
                  </a:ext>
                </a:extLst>
              </xdr:cNvPr>
              <xdr:cNvSpPr/>
            </xdr:nvSpPr>
            <xdr:spPr bwMode="auto">
              <a:xfrm>
                <a:off x="3724274" y="9705975"/>
                <a:ext cx="8477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喫煙者なし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51</xdr:row>
          <xdr:rowOff>114300</xdr:rowOff>
        </xdr:from>
        <xdr:to>
          <xdr:col>26</xdr:col>
          <xdr:colOff>121816</xdr:colOff>
          <xdr:row>52</xdr:row>
          <xdr:rowOff>161925</xdr:rowOff>
        </xdr:to>
        <xdr:grpSp>
          <xdr:nvGrpSpPr>
            <xdr:cNvPr id="6" name="グループ化 5">
              <a:extLst>
                <a:ext uri="{FF2B5EF4-FFF2-40B4-BE49-F238E27FC236}">
                  <a16:creationId xmlns:a16="http://schemas.microsoft.com/office/drawing/2014/main" id="{00000000-0008-0000-1F00-000006000000}"/>
                </a:ext>
              </a:extLst>
            </xdr:cNvPr>
            <xdr:cNvGrpSpPr/>
          </xdr:nvGrpSpPr>
          <xdr:grpSpPr>
            <a:xfrm>
              <a:off x="3438525" y="8658225"/>
              <a:ext cx="1236241" cy="219075"/>
              <a:chOff x="3337636" y="405848"/>
              <a:chExt cx="1222098" cy="212035"/>
            </a:xfrm>
          </xdr:grpSpPr>
          <xdr:sp macro="" textlink="">
            <xdr:nvSpPr>
              <xdr:cNvPr id="682044" name="Check Box 60" hidden="1">
                <a:extLst>
                  <a:ext uri="{63B3BB69-23CF-44E3-9099-C40C66FF867C}">
                    <a14:compatExt spid="_x0000_s682044"/>
                  </a:ext>
                  <a:ext uri="{FF2B5EF4-FFF2-40B4-BE49-F238E27FC236}">
                    <a16:creationId xmlns:a16="http://schemas.microsoft.com/office/drawing/2014/main" id="{00000000-0008-0000-1F00-00003C680A00}"/>
                  </a:ext>
                </a:extLst>
              </xdr:cNvPr>
              <xdr:cNvSpPr/>
            </xdr:nvSpPr>
            <xdr:spPr bwMode="auto">
              <a:xfrm>
                <a:off x="3337636"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45" name="Check Box 61" hidden="1">
                <a:extLst>
                  <a:ext uri="{63B3BB69-23CF-44E3-9099-C40C66FF867C}">
                    <a14:compatExt spid="_x0000_s682045"/>
                  </a:ext>
                  <a:ext uri="{FF2B5EF4-FFF2-40B4-BE49-F238E27FC236}">
                    <a16:creationId xmlns:a16="http://schemas.microsoft.com/office/drawing/2014/main" id="{00000000-0008-0000-1F00-00003D680A00}"/>
                  </a:ext>
                </a:extLst>
              </xdr:cNvPr>
              <xdr:cNvSpPr/>
            </xdr:nvSpPr>
            <xdr:spPr bwMode="auto">
              <a:xfrm>
                <a:off x="388222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-61959</xdr:colOff>
          <xdr:row>0</xdr:row>
          <xdr:rowOff>-1854240</xdr:rowOff>
        </xdr:from>
        <xdr:to>
          <xdr:col>0</xdr:col>
          <xdr:colOff>-61959</xdr:colOff>
          <xdr:row>0</xdr:row>
          <xdr:rowOff>-1854240</xdr:rowOff>
        </xdr:to>
        <xdr:grpSp>
          <xdr:nvGrpSpPr>
            <xdr:cNvPr id="9" name="グループ化 8">
              <a:extLst>
                <a:ext uri="{FF2B5EF4-FFF2-40B4-BE49-F238E27FC236}">
                  <a16:creationId xmlns:a16="http://schemas.microsoft.com/office/drawing/2014/main" id="{00000000-0008-0000-2000-000009000000}"/>
                </a:ext>
              </a:extLst>
            </xdr:cNvPr>
            <xdr:cNvGrpSpPr/>
          </xdr:nvGrpSpPr>
          <xdr:grpSpPr>
            <a:xfrm>
              <a:off x="-61959" y="-1854240"/>
              <a:ext cx="0" cy="0"/>
              <a:chOff x="-61959" y="-185424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-61959</xdr:colOff>
          <xdr:row>0</xdr:row>
          <xdr:rowOff>-1168440</xdr:rowOff>
        </xdr:from>
        <xdr:to>
          <xdr:col>0</xdr:col>
          <xdr:colOff>-61959</xdr:colOff>
          <xdr:row>0</xdr:row>
          <xdr:rowOff>-1168440</xdr:rowOff>
        </xdr:to>
        <xdr:grpSp>
          <xdr:nvGrpSpPr>
            <xdr:cNvPr id="12" name="グループ化 11">
              <a:extLst>
                <a:ext uri="{FF2B5EF4-FFF2-40B4-BE49-F238E27FC236}">
                  <a16:creationId xmlns:a16="http://schemas.microsoft.com/office/drawing/2014/main" id="{00000000-0008-0000-2000-00000C000000}"/>
                </a:ext>
              </a:extLst>
            </xdr:cNvPr>
            <xdr:cNvGrpSpPr/>
          </xdr:nvGrpSpPr>
          <xdr:grpSpPr>
            <a:xfrm>
              <a:off x="-61959" y="-1168440"/>
              <a:ext cx="0" cy="0"/>
              <a:chOff x="-61959" y="-1168440"/>
              <a:chExt cx="0" cy="0"/>
            </a:xfrm>
          </xdr:grpSpPr>
        </xdr:grpSp>
        <xdr:clientData/>
      </xdr:twoCellAnchor>
    </mc:Choice>
    <mc:Fallback/>
  </mc:AlternateContent>
  <xdr:twoCellAnchor>
    <xdr:from>
      <xdr:col>16</xdr:col>
      <xdr:colOff>161925</xdr:colOff>
      <xdr:row>5</xdr:row>
      <xdr:rowOff>0</xdr:rowOff>
    </xdr:from>
    <xdr:to>
      <xdr:col>23</xdr:col>
      <xdr:colOff>57150</xdr:colOff>
      <xdr:row>6</xdr:row>
      <xdr:rowOff>19422</xdr:rowOff>
    </xdr:to>
    <xdr:grpSp>
      <xdr:nvGrpSpPr>
        <xdr:cNvPr id="27" name="グループ化 26">
          <a:extLst>
            <a:ext uri="{FF2B5EF4-FFF2-40B4-BE49-F238E27FC236}">
              <a16:creationId xmlns:a16="http://schemas.microsoft.com/office/drawing/2014/main" id="{00000000-0008-0000-2000-00001B000000}"/>
            </a:ext>
          </a:extLst>
        </xdr:cNvPr>
        <xdr:cNvGrpSpPr/>
      </xdr:nvGrpSpPr>
      <xdr:grpSpPr>
        <a:xfrm>
          <a:off x="2905125" y="657225"/>
          <a:ext cx="1162050" cy="190872"/>
          <a:chOff x="3149608" y="2696140"/>
          <a:chExt cx="1162622" cy="202825"/>
        </a:xfrm>
      </xdr:grpSpPr>
      <xdr:sp macro="" textlink="">
        <xdr:nvSpPr>
          <xdr:cNvPr id="683023"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2000-00000F6C0A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24"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2000-0000106C0A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5</xdr:row>
          <xdr:rowOff>161925</xdr:rowOff>
        </xdr:from>
        <xdr:to>
          <xdr:col>25</xdr:col>
          <xdr:colOff>57150</xdr:colOff>
          <xdr:row>7</xdr:row>
          <xdr:rowOff>0</xdr:rowOff>
        </xdr:to>
        <xdr:grpSp>
          <xdr:nvGrpSpPr>
            <xdr:cNvPr id="33" name="グループ化 32">
              <a:extLst>
                <a:ext uri="{FF2B5EF4-FFF2-40B4-BE49-F238E27FC236}">
                  <a16:creationId xmlns:a16="http://schemas.microsoft.com/office/drawing/2014/main" id="{00000000-0008-0000-2000-000021000000}"/>
                </a:ext>
              </a:extLst>
            </xdr:cNvPr>
            <xdr:cNvGrpSpPr/>
          </xdr:nvGrpSpPr>
          <xdr:grpSpPr>
            <a:xfrm>
              <a:off x="3267075" y="819150"/>
              <a:ext cx="1162050" cy="180975"/>
              <a:chOff x="3149664" y="2697081"/>
              <a:chExt cx="1162622" cy="202824"/>
            </a:xfrm>
          </xdr:grpSpPr>
          <xdr:sp macro="" textlink="">
            <xdr:nvSpPr>
              <xdr:cNvPr id="683027" name="Check Box 19" hidden="1">
                <a:extLst>
                  <a:ext uri="{63B3BB69-23CF-44E3-9099-C40C66FF867C}">
                    <a14:compatExt spid="_x0000_s683027"/>
                  </a:ext>
                  <a:ext uri="{FF2B5EF4-FFF2-40B4-BE49-F238E27FC236}">
                    <a16:creationId xmlns:a16="http://schemas.microsoft.com/office/drawing/2014/main" id="{00000000-0008-0000-2000-0000136C0A00}"/>
                  </a:ext>
                </a:extLst>
              </xdr:cNvPr>
              <xdr:cNvSpPr/>
            </xdr:nvSpPr>
            <xdr:spPr bwMode="auto">
              <a:xfrm>
                <a:off x="3149664" y="269708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28" name="Check Box 20" hidden="1">
                <a:extLst>
                  <a:ext uri="{63B3BB69-23CF-44E3-9099-C40C66FF867C}">
                    <a14:compatExt spid="_x0000_s683028"/>
                  </a:ext>
                  <a:ext uri="{FF2B5EF4-FFF2-40B4-BE49-F238E27FC236}">
                    <a16:creationId xmlns:a16="http://schemas.microsoft.com/office/drawing/2014/main" id="{00000000-0008-0000-2000-0000146C0A00}"/>
                  </a:ext>
                </a:extLst>
              </xdr:cNvPr>
              <xdr:cNvSpPr/>
            </xdr:nvSpPr>
            <xdr:spPr bwMode="auto">
              <a:xfrm>
                <a:off x="3754793" y="2697082"/>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171450</xdr:colOff>
          <xdr:row>9</xdr:row>
          <xdr:rowOff>152401</xdr:rowOff>
        </xdr:from>
        <xdr:to>
          <xdr:col>14</xdr:col>
          <xdr:colOff>47625</xdr:colOff>
          <xdr:row>12</xdr:row>
          <xdr:rowOff>9525</xdr:rowOff>
        </xdr:to>
        <xdr:grpSp>
          <xdr:nvGrpSpPr>
            <xdr:cNvPr id="36" name="グループ化 35">
              <a:extLst>
                <a:ext uri="{FF2B5EF4-FFF2-40B4-BE49-F238E27FC236}">
                  <a16:creationId xmlns:a16="http://schemas.microsoft.com/office/drawing/2014/main" id="{00000000-0008-0000-2000-000024000000}"/>
                </a:ext>
              </a:extLst>
            </xdr:cNvPr>
            <xdr:cNvGrpSpPr/>
          </xdr:nvGrpSpPr>
          <xdr:grpSpPr>
            <a:xfrm>
              <a:off x="2190750" y="1495426"/>
              <a:ext cx="238125" cy="371474"/>
              <a:chOff x="2028825" y="8353425"/>
              <a:chExt cx="238125" cy="371469"/>
            </a:xfrm>
          </xdr:grpSpPr>
          <xdr:sp macro="" textlink="">
            <xdr:nvSpPr>
              <xdr:cNvPr id="683029" name="Check Box 25" hidden="1">
                <a:extLst>
                  <a:ext uri="{63B3BB69-23CF-44E3-9099-C40C66FF867C}">
                    <a14:compatExt spid="_x0000_s683029"/>
                  </a:ext>
                  <a:ext uri="{FF2B5EF4-FFF2-40B4-BE49-F238E27FC236}">
                    <a16:creationId xmlns:a16="http://schemas.microsoft.com/office/drawing/2014/main" id="{00000000-0008-0000-2000-0000156C0A00}"/>
                  </a:ext>
                </a:extLst>
              </xdr:cNvPr>
              <xdr:cNvSpPr/>
            </xdr:nvSpPr>
            <xdr:spPr bwMode="auto">
              <a:xfrm>
                <a:off x="2028825" y="8353425"/>
                <a:ext cx="2381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3030" name="Check Box 22" hidden="1">
                <a:extLst>
                  <a:ext uri="{63B3BB69-23CF-44E3-9099-C40C66FF867C}">
                    <a14:compatExt spid="_x0000_s683030"/>
                  </a:ext>
                  <a:ext uri="{FF2B5EF4-FFF2-40B4-BE49-F238E27FC236}">
                    <a16:creationId xmlns:a16="http://schemas.microsoft.com/office/drawing/2014/main" id="{00000000-0008-0000-2000-0000166C0A00}"/>
                  </a:ext>
                </a:extLst>
              </xdr:cNvPr>
              <xdr:cNvSpPr/>
            </xdr:nvSpPr>
            <xdr:spPr bwMode="auto">
              <a:xfrm>
                <a:off x="2028825" y="8524869"/>
                <a:ext cx="2381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17</xdr:col>
      <xdr:colOff>161925</xdr:colOff>
      <xdr:row>11</xdr:row>
      <xdr:rowOff>0</xdr:rowOff>
    </xdr:from>
    <xdr:to>
      <xdr:col>24</xdr:col>
      <xdr:colOff>57150</xdr:colOff>
      <xdr:row>12</xdr:row>
      <xdr:rowOff>28947</xdr:rowOff>
    </xdr:to>
    <xdr:grpSp>
      <xdr:nvGrpSpPr>
        <xdr:cNvPr id="39" name="グループ化 38">
          <a:extLst>
            <a:ext uri="{FF2B5EF4-FFF2-40B4-BE49-F238E27FC236}">
              <a16:creationId xmlns:a16="http://schemas.microsoft.com/office/drawing/2014/main" id="{00000000-0008-0000-2000-000027000000}"/>
            </a:ext>
          </a:extLst>
        </xdr:cNvPr>
        <xdr:cNvGrpSpPr/>
      </xdr:nvGrpSpPr>
      <xdr:grpSpPr>
        <a:xfrm>
          <a:off x="3086100" y="1685925"/>
          <a:ext cx="1162050" cy="200397"/>
          <a:chOff x="3149650" y="2696140"/>
          <a:chExt cx="1162627" cy="202825"/>
        </a:xfrm>
      </xdr:grpSpPr>
      <xdr:sp macro="" textlink="">
        <xdr:nvSpPr>
          <xdr:cNvPr id="683031"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2000-0000176C0A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32"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2000-0000186C0A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12</xdr:row>
          <xdr:rowOff>142875</xdr:rowOff>
        </xdr:from>
        <xdr:to>
          <xdr:col>23</xdr:col>
          <xdr:colOff>171450</xdr:colOff>
          <xdr:row>14</xdr:row>
          <xdr:rowOff>47625</xdr:rowOff>
        </xdr:to>
        <xdr:grpSp>
          <xdr:nvGrpSpPr>
            <xdr:cNvPr id="10" name="グループ化 9">
              <a:extLst>
                <a:ext uri="{FF2B5EF4-FFF2-40B4-BE49-F238E27FC236}">
                  <a16:creationId xmlns:a16="http://schemas.microsoft.com/office/drawing/2014/main" id="{00000000-0008-0000-2000-00000A000000}"/>
                </a:ext>
              </a:extLst>
            </xdr:cNvPr>
            <xdr:cNvGrpSpPr/>
          </xdr:nvGrpSpPr>
          <xdr:grpSpPr>
            <a:xfrm>
              <a:off x="3267075" y="2000250"/>
              <a:ext cx="914400" cy="247650"/>
              <a:chOff x="3276616" y="2171700"/>
              <a:chExt cx="914400" cy="247650"/>
            </a:xfrm>
          </xdr:grpSpPr>
          <xdr:sp macro="" textlink="">
            <xdr:nvSpPr>
              <xdr:cNvPr id="683033" name="Check Box 13" hidden="1">
                <a:extLst>
                  <a:ext uri="{63B3BB69-23CF-44E3-9099-C40C66FF867C}">
                    <a14:compatExt spid="_x0000_s683033"/>
                  </a:ext>
                  <a:ext uri="{FF2B5EF4-FFF2-40B4-BE49-F238E27FC236}">
                    <a16:creationId xmlns:a16="http://schemas.microsoft.com/office/drawing/2014/main" id="{00000000-0008-0000-2000-0000196C0A00}"/>
                  </a:ext>
                </a:extLst>
              </xdr:cNvPr>
              <xdr:cNvSpPr/>
            </xdr:nvSpPr>
            <xdr:spPr bwMode="auto">
              <a:xfrm>
                <a:off x="3276616" y="2171700"/>
                <a:ext cx="381003"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3034" name="Check Box 26" hidden="1">
                <a:extLst>
                  <a:ext uri="{63B3BB69-23CF-44E3-9099-C40C66FF867C}">
                    <a14:compatExt spid="_x0000_s683034"/>
                  </a:ext>
                  <a:ext uri="{FF2B5EF4-FFF2-40B4-BE49-F238E27FC236}">
                    <a16:creationId xmlns:a16="http://schemas.microsoft.com/office/drawing/2014/main" id="{00000000-0008-0000-2000-00001A6C0A00}"/>
                  </a:ext>
                </a:extLst>
              </xdr:cNvPr>
              <xdr:cNvSpPr/>
            </xdr:nvSpPr>
            <xdr:spPr bwMode="auto">
              <a:xfrm>
                <a:off x="3819541" y="2171700"/>
                <a:ext cx="3714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29</xdr:row>
          <xdr:rowOff>142875</xdr:rowOff>
        </xdr:from>
        <xdr:to>
          <xdr:col>6</xdr:col>
          <xdr:colOff>0</xdr:colOff>
          <xdr:row>31</xdr:row>
          <xdr:rowOff>0</xdr:rowOff>
        </xdr:to>
        <xdr:sp macro="" textlink="">
          <xdr:nvSpPr>
            <xdr:cNvPr id="683047" name="Check Box 39" hidden="1">
              <a:extLst>
                <a:ext uri="{63B3BB69-23CF-44E3-9099-C40C66FF867C}">
                  <a14:compatExt spid="_x0000_s683047"/>
                </a:ext>
                <a:ext uri="{FF2B5EF4-FFF2-40B4-BE49-F238E27FC236}">
                  <a16:creationId xmlns:a16="http://schemas.microsoft.com/office/drawing/2014/main" id="{00000000-0008-0000-2000-000027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した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29</xdr:row>
          <xdr:rowOff>142875</xdr:rowOff>
        </xdr:from>
        <xdr:to>
          <xdr:col>26</xdr:col>
          <xdr:colOff>47625</xdr:colOff>
          <xdr:row>31</xdr:row>
          <xdr:rowOff>0</xdr:rowOff>
        </xdr:to>
        <xdr:sp macro="" textlink="">
          <xdr:nvSpPr>
            <xdr:cNvPr id="683048" name="Check Box 40" hidden="1">
              <a:extLst>
                <a:ext uri="{63B3BB69-23CF-44E3-9099-C40C66FF867C}">
                  <a14:compatExt spid="_x0000_s683048"/>
                </a:ext>
                <a:ext uri="{FF2B5EF4-FFF2-40B4-BE49-F238E27FC236}">
                  <a16:creationId xmlns:a16="http://schemas.microsoft.com/office/drawing/2014/main" id="{00000000-0008-0000-2000-000028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xdr:twoCellAnchor>
    <xdr:from>
      <xdr:col>4</xdr:col>
      <xdr:colOff>133350</xdr:colOff>
      <xdr:row>19</xdr:row>
      <xdr:rowOff>9525</xdr:rowOff>
    </xdr:from>
    <xdr:to>
      <xdr:col>36</xdr:col>
      <xdr:colOff>104775</xdr:colOff>
      <xdr:row>22</xdr:row>
      <xdr:rowOff>0</xdr:rowOff>
    </xdr:to>
    <xdr:sp macro="" textlink="">
      <xdr:nvSpPr>
        <xdr:cNvPr id="51" name="AutoShape 5">
          <a:extLst>
            <a:ext uri="{FF2B5EF4-FFF2-40B4-BE49-F238E27FC236}">
              <a16:creationId xmlns:a16="http://schemas.microsoft.com/office/drawing/2014/main" id="{00000000-0008-0000-2000-000033000000}"/>
            </a:ext>
          </a:extLst>
        </xdr:cNvPr>
        <xdr:cNvSpPr>
          <a:spLocks noChangeArrowheads="1"/>
        </xdr:cNvSpPr>
      </xdr:nvSpPr>
      <xdr:spPr bwMode="auto">
        <a:xfrm>
          <a:off x="704850" y="2552700"/>
          <a:ext cx="5762625" cy="504825"/>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33</xdr:row>
      <xdr:rowOff>0</xdr:rowOff>
    </xdr:from>
    <xdr:to>
      <xdr:col>36</xdr:col>
      <xdr:colOff>85726</xdr:colOff>
      <xdr:row>36</xdr:row>
      <xdr:rowOff>9526</xdr:rowOff>
    </xdr:to>
    <xdr:sp macro="" textlink="">
      <xdr:nvSpPr>
        <xdr:cNvPr id="53" name="AutoShape 5">
          <a:extLst>
            <a:ext uri="{FF2B5EF4-FFF2-40B4-BE49-F238E27FC236}">
              <a16:creationId xmlns:a16="http://schemas.microsoft.com/office/drawing/2014/main" id="{00000000-0008-0000-2000-000035000000}"/>
            </a:ext>
          </a:extLst>
        </xdr:cNvPr>
        <xdr:cNvSpPr>
          <a:spLocks noChangeArrowheads="1"/>
        </xdr:cNvSpPr>
      </xdr:nvSpPr>
      <xdr:spPr bwMode="auto">
        <a:xfrm>
          <a:off x="666750" y="4429125"/>
          <a:ext cx="5781676" cy="352426"/>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40</xdr:row>
      <xdr:rowOff>0</xdr:rowOff>
    </xdr:from>
    <xdr:to>
      <xdr:col>36</xdr:col>
      <xdr:colOff>85726</xdr:colOff>
      <xdr:row>43</xdr:row>
      <xdr:rowOff>9526</xdr:rowOff>
    </xdr:to>
    <xdr:sp macro="" textlink="">
      <xdr:nvSpPr>
        <xdr:cNvPr id="54" name="AutoShape 5">
          <a:extLst>
            <a:ext uri="{FF2B5EF4-FFF2-40B4-BE49-F238E27FC236}">
              <a16:creationId xmlns:a16="http://schemas.microsoft.com/office/drawing/2014/main" id="{00000000-0008-0000-2000-000036000000}"/>
            </a:ext>
          </a:extLst>
        </xdr:cNvPr>
        <xdr:cNvSpPr>
          <a:spLocks noChangeArrowheads="1"/>
        </xdr:cNvSpPr>
      </xdr:nvSpPr>
      <xdr:spPr bwMode="auto">
        <a:xfrm>
          <a:off x="666750" y="5972175"/>
          <a:ext cx="5781676" cy="35242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38</xdr:row>
          <xdr:rowOff>0</xdr:rowOff>
        </xdr:from>
        <xdr:to>
          <xdr:col>24</xdr:col>
          <xdr:colOff>57150</xdr:colOff>
          <xdr:row>39</xdr:row>
          <xdr:rowOff>9525</xdr:rowOff>
        </xdr:to>
        <xdr:grpSp>
          <xdr:nvGrpSpPr>
            <xdr:cNvPr id="55" name="グループ化 54">
              <a:extLst>
                <a:ext uri="{FF2B5EF4-FFF2-40B4-BE49-F238E27FC236}">
                  <a16:creationId xmlns:a16="http://schemas.microsoft.com/office/drawing/2014/main" id="{00000000-0008-0000-2000-000037000000}"/>
                </a:ext>
              </a:extLst>
            </xdr:cNvPr>
            <xdr:cNvGrpSpPr/>
          </xdr:nvGrpSpPr>
          <xdr:grpSpPr>
            <a:xfrm>
              <a:off x="3086100" y="6315075"/>
              <a:ext cx="1162050" cy="180975"/>
              <a:chOff x="3149660" y="2697100"/>
              <a:chExt cx="1162627" cy="202824"/>
            </a:xfrm>
          </xdr:grpSpPr>
          <xdr:sp macro="" textlink="">
            <xdr:nvSpPr>
              <xdr:cNvPr id="683057" name="Check Box 49" hidden="1">
                <a:extLst>
                  <a:ext uri="{63B3BB69-23CF-44E3-9099-C40C66FF867C}">
                    <a14:compatExt spid="_x0000_s683057"/>
                  </a:ext>
                  <a:ext uri="{FF2B5EF4-FFF2-40B4-BE49-F238E27FC236}">
                    <a16:creationId xmlns:a16="http://schemas.microsoft.com/office/drawing/2014/main" id="{00000000-0008-0000-2000-0000316C0A00}"/>
                  </a:ext>
                </a:extLst>
              </xdr:cNvPr>
              <xdr:cNvSpPr/>
            </xdr:nvSpPr>
            <xdr:spPr bwMode="auto">
              <a:xfrm>
                <a:off x="3149660" y="269710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58" name="Check Box 50" hidden="1">
                <a:extLst>
                  <a:ext uri="{63B3BB69-23CF-44E3-9099-C40C66FF867C}">
                    <a14:compatExt spid="_x0000_s683058"/>
                  </a:ext>
                  <a:ext uri="{FF2B5EF4-FFF2-40B4-BE49-F238E27FC236}">
                    <a16:creationId xmlns:a16="http://schemas.microsoft.com/office/drawing/2014/main" id="{00000000-0008-0000-2000-0000326C0A00}"/>
                  </a:ext>
                </a:extLst>
              </xdr:cNvPr>
              <xdr:cNvSpPr/>
            </xdr:nvSpPr>
            <xdr:spPr bwMode="auto">
              <a:xfrm>
                <a:off x="3754794" y="2697101"/>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76199</xdr:colOff>
      <xdr:row>47</xdr:row>
      <xdr:rowOff>161925</xdr:rowOff>
    </xdr:from>
    <xdr:to>
      <xdr:col>25</xdr:col>
      <xdr:colOff>114299</xdr:colOff>
      <xdr:row>51</xdr:row>
      <xdr:rowOff>1</xdr:rowOff>
    </xdr:to>
    <xdr:sp macro="" textlink="">
      <xdr:nvSpPr>
        <xdr:cNvPr id="58" name="AutoShape 5">
          <a:extLst>
            <a:ext uri="{FF2B5EF4-FFF2-40B4-BE49-F238E27FC236}">
              <a16:creationId xmlns:a16="http://schemas.microsoft.com/office/drawing/2014/main" id="{00000000-0008-0000-2000-00003A000000}"/>
            </a:ext>
          </a:extLst>
        </xdr:cNvPr>
        <xdr:cNvSpPr>
          <a:spLocks noChangeArrowheads="1"/>
        </xdr:cNvSpPr>
      </xdr:nvSpPr>
      <xdr:spPr bwMode="auto">
        <a:xfrm>
          <a:off x="647699" y="7334250"/>
          <a:ext cx="3838575" cy="52387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xdr:col>
          <xdr:colOff>161925</xdr:colOff>
          <xdr:row>53</xdr:row>
          <xdr:rowOff>161925</xdr:rowOff>
        </xdr:from>
        <xdr:to>
          <xdr:col>25</xdr:col>
          <xdr:colOff>95250</xdr:colOff>
          <xdr:row>55</xdr:row>
          <xdr:rowOff>8550</xdr:rowOff>
        </xdr:to>
        <xdr:grpSp>
          <xdr:nvGrpSpPr>
            <xdr:cNvPr id="11" name="グループ化 10">
              <a:extLst>
                <a:ext uri="{FF2B5EF4-FFF2-40B4-BE49-F238E27FC236}">
                  <a16:creationId xmlns:a16="http://schemas.microsoft.com/office/drawing/2014/main" id="{00000000-0008-0000-2000-00000B000000}"/>
                </a:ext>
              </a:extLst>
            </xdr:cNvPr>
            <xdr:cNvGrpSpPr/>
          </xdr:nvGrpSpPr>
          <xdr:grpSpPr>
            <a:xfrm>
              <a:off x="371475" y="9048750"/>
              <a:ext cx="4095750" cy="189525"/>
              <a:chOff x="371475" y="9048750"/>
              <a:chExt cx="4095749" cy="189529"/>
            </a:xfrm>
          </xdr:grpSpPr>
          <xdr:sp macro="" textlink="">
            <xdr:nvSpPr>
              <xdr:cNvPr id="683064" name="Check Box 7" hidden="1">
                <a:extLst>
                  <a:ext uri="{63B3BB69-23CF-44E3-9099-C40C66FF867C}">
                    <a14:compatExt spid="_x0000_s683064"/>
                  </a:ext>
                  <a:ext uri="{FF2B5EF4-FFF2-40B4-BE49-F238E27FC236}">
                    <a16:creationId xmlns:a16="http://schemas.microsoft.com/office/drawing/2014/main" id="{00000000-0008-0000-2000-0000386C0A00}"/>
                  </a:ext>
                </a:extLst>
              </xdr:cNvPr>
              <xdr:cNvSpPr/>
            </xdr:nvSpPr>
            <xdr:spPr bwMode="auto">
              <a:xfrm>
                <a:off x="371475" y="9058279"/>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65" name="Check Box 8" hidden="1">
                <a:extLst>
                  <a:ext uri="{63B3BB69-23CF-44E3-9099-C40C66FF867C}">
                    <a14:compatExt spid="_x0000_s683065"/>
                  </a:ext>
                  <a:ext uri="{FF2B5EF4-FFF2-40B4-BE49-F238E27FC236}">
                    <a16:creationId xmlns:a16="http://schemas.microsoft.com/office/drawing/2014/main" id="{00000000-0008-0000-2000-0000396C0A00}"/>
                  </a:ext>
                </a:extLst>
              </xdr:cNvPr>
              <xdr:cNvSpPr/>
            </xdr:nvSpPr>
            <xdr:spPr bwMode="auto">
              <a:xfrm>
                <a:off x="3038475"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3066" name="Check Box 23" hidden="1">
                <a:extLst>
                  <a:ext uri="{63B3BB69-23CF-44E3-9099-C40C66FF867C}">
                    <a14:compatExt spid="_x0000_s683066"/>
                  </a:ext>
                  <a:ext uri="{FF2B5EF4-FFF2-40B4-BE49-F238E27FC236}">
                    <a16:creationId xmlns:a16="http://schemas.microsoft.com/office/drawing/2014/main" id="{00000000-0008-0000-2000-00003A6C0A00}"/>
                  </a:ext>
                </a:extLst>
              </xdr:cNvPr>
              <xdr:cNvSpPr/>
            </xdr:nvSpPr>
            <xdr:spPr bwMode="auto">
              <a:xfrm>
                <a:off x="3790949"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45</xdr:row>
          <xdr:rowOff>9525</xdr:rowOff>
        </xdr:from>
        <xdr:to>
          <xdr:col>24</xdr:col>
          <xdr:colOff>57150</xdr:colOff>
          <xdr:row>46</xdr:row>
          <xdr:rowOff>19050</xdr:rowOff>
        </xdr:to>
        <xdr:grpSp>
          <xdr:nvGrpSpPr>
            <xdr:cNvPr id="72" name="グループ化 71">
              <a:extLst>
                <a:ext uri="{FF2B5EF4-FFF2-40B4-BE49-F238E27FC236}">
                  <a16:creationId xmlns:a16="http://schemas.microsoft.com/office/drawing/2014/main" id="{00000000-0008-0000-2000-000048000000}"/>
                </a:ext>
              </a:extLst>
            </xdr:cNvPr>
            <xdr:cNvGrpSpPr/>
          </xdr:nvGrpSpPr>
          <xdr:grpSpPr>
            <a:xfrm>
              <a:off x="3086100" y="7524750"/>
              <a:ext cx="1162050" cy="180975"/>
              <a:chOff x="3149660" y="2697100"/>
              <a:chExt cx="1162627" cy="202824"/>
            </a:xfrm>
          </xdr:grpSpPr>
          <xdr:sp macro="" textlink="">
            <xdr:nvSpPr>
              <xdr:cNvPr id="683069" name="Check Box 61" hidden="1">
                <a:extLst>
                  <a:ext uri="{63B3BB69-23CF-44E3-9099-C40C66FF867C}">
                    <a14:compatExt spid="_x0000_s683069"/>
                  </a:ext>
                  <a:ext uri="{FF2B5EF4-FFF2-40B4-BE49-F238E27FC236}">
                    <a16:creationId xmlns:a16="http://schemas.microsoft.com/office/drawing/2014/main" id="{00000000-0008-0000-2000-00003D6C0A00}"/>
                  </a:ext>
                </a:extLst>
              </xdr:cNvPr>
              <xdr:cNvSpPr/>
            </xdr:nvSpPr>
            <xdr:spPr bwMode="auto">
              <a:xfrm>
                <a:off x="3149660" y="269710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70" name="Check Box 62" hidden="1">
                <a:extLst>
                  <a:ext uri="{63B3BB69-23CF-44E3-9099-C40C66FF867C}">
                    <a14:compatExt spid="_x0000_s683070"/>
                  </a:ext>
                  <a:ext uri="{FF2B5EF4-FFF2-40B4-BE49-F238E27FC236}">
                    <a16:creationId xmlns:a16="http://schemas.microsoft.com/office/drawing/2014/main" id="{00000000-0008-0000-2000-00003E6C0A00}"/>
                  </a:ext>
                </a:extLst>
              </xdr:cNvPr>
              <xdr:cNvSpPr/>
            </xdr:nvSpPr>
            <xdr:spPr bwMode="auto">
              <a:xfrm>
                <a:off x="3754794" y="2697101"/>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5</xdr:row>
      <xdr:rowOff>0</xdr:rowOff>
    </xdr:from>
    <xdr:to>
      <xdr:col>23</xdr:col>
      <xdr:colOff>57150</xdr:colOff>
      <xdr:row>6</xdr:row>
      <xdr:rowOff>19050</xdr:rowOff>
    </xdr:to>
    <xdr:grpSp>
      <xdr:nvGrpSpPr>
        <xdr:cNvPr id="683044" name="Group 36">
          <a:extLst>
            <a:ext uri="{FF2B5EF4-FFF2-40B4-BE49-F238E27FC236}">
              <a16:creationId xmlns:a16="http://schemas.microsoft.com/office/drawing/2014/main" id="{00000000-0008-0000-2000-0000246C0A00}"/>
            </a:ext>
          </a:extLst>
        </xdr:cNvPr>
        <xdr:cNvGrpSpPr>
          <a:grpSpLocks/>
        </xdr:cNvGrpSpPr>
      </xdr:nvGrpSpPr>
      <xdr:grpSpPr bwMode="auto">
        <a:xfrm>
          <a:off x="2905125" y="657225"/>
          <a:ext cx="1162050" cy="190500"/>
          <a:chOff x="31496" y="26961"/>
          <a:chExt cx="11626" cy="2028"/>
        </a:xfrm>
      </xdr:grpSpPr>
      <xdr:sp macro="" textlink="">
        <xdr:nvSpPr>
          <xdr:cNvPr id="3"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2000-000003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2000-000004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26</xdr:row>
          <xdr:rowOff>0</xdr:rowOff>
        </xdr:from>
        <xdr:to>
          <xdr:col>25</xdr:col>
          <xdr:colOff>57150</xdr:colOff>
          <xdr:row>27</xdr:row>
          <xdr:rowOff>28575</xdr:rowOff>
        </xdr:to>
        <xdr:grpSp>
          <xdr:nvGrpSpPr>
            <xdr:cNvPr id="683076" name="Group 68">
              <a:extLst>
                <a:ext uri="{FF2B5EF4-FFF2-40B4-BE49-F238E27FC236}">
                  <a16:creationId xmlns:a16="http://schemas.microsoft.com/office/drawing/2014/main" id="{00000000-0008-0000-2000-0000446C0A00}"/>
                </a:ext>
              </a:extLst>
            </xdr:cNvPr>
            <xdr:cNvGrpSpPr>
              <a:grpSpLocks/>
            </xdr:cNvGrpSpPr>
          </xdr:nvGrpSpPr>
          <xdr:grpSpPr bwMode="auto">
            <a:xfrm>
              <a:off x="3267075" y="4257675"/>
              <a:ext cx="1162050" cy="200025"/>
              <a:chOff x="31496" y="26961"/>
              <a:chExt cx="11626" cy="2028"/>
            </a:xfrm>
          </xdr:grpSpPr>
          <xdr:sp macro="" textlink="">
            <xdr:nvSpPr>
              <xdr:cNvPr id="2" name="Check Box 15" hidden="1">
                <a:extLst>
                  <a:ext uri="{63B3BB69-23CF-44E3-9099-C40C66FF867C}">
                    <a14:compatExt spid="_x0000_s683023"/>
                  </a:ext>
                  <a:ext uri="{FF2B5EF4-FFF2-40B4-BE49-F238E27FC236}">
                    <a16:creationId xmlns:a16="http://schemas.microsoft.com/office/drawing/2014/main" id="{00000000-0008-0000-2000-0000020000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16" hidden="1">
                <a:extLst>
                  <a:ext uri="{63B3BB69-23CF-44E3-9099-C40C66FF867C}">
                    <a14:compatExt spid="_x0000_s683024"/>
                  </a:ext>
                  <a:ext uri="{FF2B5EF4-FFF2-40B4-BE49-F238E27FC236}">
                    <a16:creationId xmlns:a16="http://schemas.microsoft.com/office/drawing/2014/main" id="{00000000-0008-0000-2000-0000050000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76199</xdr:colOff>
      <xdr:row>56</xdr:row>
      <xdr:rowOff>161925</xdr:rowOff>
    </xdr:from>
    <xdr:to>
      <xdr:col>25</xdr:col>
      <xdr:colOff>114299</xdr:colOff>
      <xdr:row>60</xdr:row>
      <xdr:rowOff>0</xdr:rowOff>
    </xdr:to>
    <xdr:sp macro="" textlink="">
      <xdr:nvSpPr>
        <xdr:cNvPr id="13" name="AutoShape 5">
          <a:extLst>
            <a:ext uri="{FF2B5EF4-FFF2-40B4-BE49-F238E27FC236}">
              <a16:creationId xmlns:a16="http://schemas.microsoft.com/office/drawing/2014/main" id="{00000000-0008-0000-2000-00000D000000}"/>
            </a:ext>
          </a:extLst>
        </xdr:cNvPr>
        <xdr:cNvSpPr>
          <a:spLocks noChangeArrowheads="1"/>
        </xdr:cNvSpPr>
      </xdr:nvSpPr>
      <xdr:spPr bwMode="auto">
        <a:xfrm>
          <a:off x="647699" y="7505700"/>
          <a:ext cx="3838575" cy="52387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161925</xdr:colOff>
          <xdr:row>16</xdr:row>
          <xdr:rowOff>0</xdr:rowOff>
        </xdr:from>
        <xdr:to>
          <xdr:col>25</xdr:col>
          <xdr:colOff>57150</xdr:colOff>
          <xdr:row>17</xdr:row>
          <xdr:rowOff>9525</xdr:rowOff>
        </xdr:to>
        <xdr:grpSp>
          <xdr:nvGrpSpPr>
            <xdr:cNvPr id="7" name="グループ化 6">
              <a:extLst>
                <a:ext uri="{FF2B5EF4-FFF2-40B4-BE49-F238E27FC236}">
                  <a16:creationId xmlns:a16="http://schemas.microsoft.com/office/drawing/2014/main" id="{00000000-0008-0000-2000-000007000000}"/>
                </a:ext>
              </a:extLst>
            </xdr:cNvPr>
            <xdr:cNvGrpSpPr/>
          </xdr:nvGrpSpPr>
          <xdr:grpSpPr>
            <a:xfrm>
              <a:off x="3267075" y="2543175"/>
              <a:ext cx="1162050" cy="180975"/>
              <a:chOff x="3149664" y="2697100"/>
              <a:chExt cx="1162622" cy="202824"/>
            </a:xfrm>
          </xdr:grpSpPr>
          <xdr:sp macro="" textlink="">
            <xdr:nvSpPr>
              <xdr:cNvPr id="683074" name="Check Box 66" hidden="1">
                <a:extLst>
                  <a:ext uri="{63B3BB69-23CF-44E3-9099-C40C66FF867C}">
                    <a14:compatExt spid="_x0000_s683074"/>
                  </a:ext>
                  <a:ext uri="{FF2B5EF4-FFF2-40B4-BE49-F238E27FC236}">
                    <a16:creationId xmlns:a16="http://schemas.microsoft.com/office/drawing/2014/main" id="{00000000-0008-0000-2000-0000426C0A00}"/>
                  </a:ext>
                </a:extLst>
              </xdr:cNvPr>
              <xdr:cNvSpPr/>
            </xdr:nvSpPr>
            <xdr:spPr bwMode="auto">
              <a:xfrm>
                <a:off x="3149664" y="2697100"/>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75" name="Check Box 67" hidden="1">
                <a:extLst>
                  <a:ext uri="{63B3BB69-23CF-44E3-9099-C40C66FF867C}">
                    <a14:compatExt spid="_x0000_s683075"/>
                  </a:ext>
                  <a:ext uri="{FF2B5EF4-FFF2-40B4-BE49-F238E27FC236}">
                    <a16:creationId xmlns:a16="http://schemas.microsoft.com/office/drawing/2014/main" id="{00000000-0008-0000-2000-0000436C0A00}"/>
                  </a:ext>
                </a:extLst>
              </xdr:cNvPr>
              <xdr:cNvSpPr/>
            </xdr:nvSpPr>
            <xdr:spPr bwMode="auto">
              <a:xfrm>
                <a:off x="3754793" y="2697101"/>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171450</xdr:colOff>
          <xdr:row>6</xdr:row>
          <xdr:rowOff>161925</xdr:rowOff>
        </xdr:from>
        <xdr:to>
          <xdr:col>24</xdr:col>
          <xdr:colOff>66675</xdr:colOff>
          <xdr:row>8</xdr:row>
          <xdr:rowOff>19422</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3095625" y="904875"/>
              <a:ext cx="1162050" cy="200397"/>
              <a:chOff x="3149649" y="2696454"/>
              <a:chExt cx="1162623" cy="202822"/>
            </a:xfrm>
          </xdr:grpSpPr>
          <xdr:sp macro="" textlink="">
            <xdr:nvSpPr>
              <xdr:cNvPr id="1228801" name="Check Box 1" hidden="1">
                <a:extLst>
                  <a:ext uri="{63B3BB69-23CF-44E3-9099-C40C66FF867C}">
                    <a14:compatExt spid="_x0000_s1228801"/>
                  </a:ext>
                  <a:ext uri="{FF2B5EF4-FFF2-40B4-BE49-F238E27FC236}">
                    <a16:creationId xmlns:a16="http://schemas.microsoft.com/office/drawing/2014/main" id="{00000000-0008-0000-2100-000001C01200}"/>
                  </a:ext>
                </a:extLst>
              </xdr:cNvPr>
              <xdr:cNvSpPr/>
            </xdr:nvSpPr>
            <xdr:spPr bwMode="auto">
              <a:xfrm>
                <a:off x="3149649" y="2696454"/>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02" name="Check Box 2" hidden="1">
                <a:extLst>
                  <a:ext uri="{63B3BB69-23CF-44E3-9099-C40C66FF867C}">
                    <a14:compatExt spid="_x0000_s1228802"/>
                  </a:ext>
                  <a:ext uri="{FF2B5EF4-FFF2-40B4-BE49-F238E27FC236}">
                    <a16:creationId xmlns:a16="http://schemas.microsoft.com/office/drawing/2014/main" id="{00000000-0008-0000-2100-000002C01200}"/>
                  </a:ext>
                </a:extLst>
              </xdr:cNvPr>
              <xdr:cNvSpPr/>
            </xdr:nvSpPr>
            <xdr:spPr bwMode="auto">
              <a:xfrm>
                <a:off x="3754779" y="269649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152400</xdr:rowOff>
        </xdr:from>
        <xdr:to>
          <xdr:col>24</xdr:col>
          <xdr:colOff>66675</xdr:colOff>
          <xdr:row>14</xdr:row>
          <xdr:rowOff>9897</xdr:rowOff>
        </xdr:to>
        <xdr:grpSp>
          <xdr:nvGrpSpPr>
            <xdr:cNvPr id="3" name="グループ化 2">
              <a:extLst>
                <a:ext uri="{FF2B5EF4-FFF2-40B4-BE49-F238E27FC236}">
                  <a16:creationId xmlns:a16="http://schemas.microsoft.com/office/drawing/2014/main" id="{00000000-0008-0000-2100-000003000000}"/>
                </a:ext>
              </a:extLst>
            </xdr:cNvPr>
            <xdr:cNvGrpSpPr/>
          </xdr:nvGrpSpPr>
          <xdr:grpSpPr>
            <a:xfrm>
              <a:off x="3095625" y="1924050"/>
              <a:ext cx="1162050" cy="200397"/>
              <a:chOff x="3149649" y="2696451"/>
              <a:chExt cx="1162623" cy="202822"/>
            </a:xfrm>
          </xdr:grpSpPr>
          <xdr:sp macro="" textlink="">
            <xdr:nvSpPr>
              <xdr:cNvPr id="1228803" name="Check Box 3" hidden="1">
                <a:extLst>
                  <a:ext uri="{63B3BB69-23CF-44E3-9099-C40C66FF867C}">
                    <a14:compatExt spid="_x0000_s1228803"/>
                  </a:ext>
                  <a:ext uri="{FF2B5EF4-FFF2-40B4-BE49-F238E27FC236}">
                    <a16:creationId xmlns:a16="http://schemas.microsoft.com/office/drawing/2014/main" id="{00000000-0008-0000-2100-000003C01200}"/>
                  </a:ext>
                </a:extLst>
              </xdr:cNvPr>
              <xdr:cNvSpPr/>
            </xdr:nvSpPr>
            <xdr:spPr bwMode="auto">
              <a:xfrm>
                <a:off x="3149649" y="2696451"/>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04" name="Check Box 4" hidden="1">
                <a:extLst>
                  <a:ext uri="{63B3BB69-23CF-44E3-9099-C40C66FF867C}">
                    <a14:compatExt spid="_x0000_s1228804"/>
                  </a:ext>
                  <a:ext uri="{FF2B5EF4-FFF2-40B4-BE49-F238E27FC236}">
                    <a16:creationId xmlns:a16="http://schemas.microsoft.com/office/drawing/2014/main" id="{00000000-0008-0000-2100-000004C01200}"/>
                  </a:ext>
                </a:extLst>
              </xdr:cNvPr>
              <xdr:cNvSpPr/>
            </xdr:nvSpPr>
            <xdr:spPr bwMode="auto">
              <a:xfrm>
                <a:off x="3754779" y="2696500"/>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15</xdr:row>
          <xdr:rowOff>152400</xdr:rowOff>
        </xdr:from>
        <xdr:to>
          <xdr:col>24</xdr:col>
          <xdr:colOff>66675</xdr:colOff>
          <xdr:row>17</xdr:row>
          <xdr:rowOff>9897</xdr:rowOff>
        </xdr:to>
        <xdr:grpSp>
          <xdr:nvGrpSpPr>
            <xdr:cNvPr id="4" name="グループ化 3">
              <a:extLst>
                <a:ext uri="{FF2B5EF4-FFF2-40B4-BE49-F238E27FC236}">
                  <a16:creationId xmlns:a16="http://schemas.microsoft.com/office/drawing/2014/main" id="{00000000-0008-0000-2100-000004000000}"/>
                </a:ext>
              </a:extLst>
            </xdr:cNvPr>
            <xdr:cNvGrpSpPr/>
          </xdr:nvGrpSpPr>
          <xdr:grpSpPr>
            <a:xfrm>
              <a:off x="3095625" y="2438400"/>
              <a:ext cx="1162050" cy="200397"/>
              <a:chOff x="3149649" y="2696454"/>
              <a:chExt cx="1162623" cy="202822"/>
            </a:xfrm>
          </xdr:grpSpPr>
          <xdr:sp macro="" textlink="">
            <xdr:nvSpPr>
              <xdr:cNvPr id="1228805" name="Check Box 5" hidden="1">
                <a:extLst>
                  <a:ext uri="{63B3BB69-23CF-44E3-9099-C40C66FF867C}">
                    <a14:compatExt spid="_x0000_s1228805"/>
                  </a:ext>
                  <a:ext uri="{FF2B5EF4-FFF2-40B4-BE49-F238E27FC236}">
                    <a16:creationId xmlns:a16="http://schemas.microsoft.com/office/drawing/2014/main" id="{00000000-0008-0000-2100-000005C01200}"/>
                  </a:ext>
                </a:extLst>
              </xdr:cNvPr>
              <xdr:cNvSpPr/>
            </xdr:nvSpPr>
            <xdr:spPr bwMode="auto">
              <a:xfrm>
                <a:off x="3149649" y="2696454"/>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06" name="Check Box 6" hidden="1">
                <a:extLst>
                  <a:ext uri="{63B3BB69-23CF-44E3-9099-C40C66FF867C}">
                    <a14:compatExt spid="_x0000_s1228806"/>
                  </a:ext>
                  <a:ext uri="{FF2B5EF4-FFF2-40B4-BE49-F238E27FC236}">
                    <a16:creationId xmlns:a16="http://schemas.microsoft.com/office/drawing/2014/main" id="{00000000-0008-0000-2100-000006C01200}"/>
                  </a:ext>
                </a:extLst>
              </xdr:cNvPr>
              <xdr:cNvSpPr/>
            </xdr:nvSpPr>
            <xdr:spPr bwMode="auto">
              <a:xfrm>
                <a:off x="3754779" y="269649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28</xdr:row>
          <xdr:rowOff>1</xdr:rowOff>
        </xdr:from>
        <xdr:to>
          <xdr:col>24</xdr:col>
          <xdr:colOff>66675</xdr:colOff>
          <xdr:row>29</xdr:row>
          <xdr:rowOff>28947</xdr:rowOff>
        </xdr:to>
        <xdr:grpSp>
          <xdr:nvGrpSpPr>
            <xdr:cNvPr id="5" name="グループ化 4">
              <a:extLst>
                <a:ext uri="{FF2B5EF4-FFF2-40B4-BE49-F238E27FC236}">
                  <a16:creationId xmlns:a16="http://schemas.microsoft.com/office/drawing/2014/main" id="{00000000-0008-0000-2100-000005000000}"/>
                </a:ext>
              </a:extLst>
            </xdr:cNvPr>
            <xdr:cNvGrpSpPr/>
          </xdr:nvGrpSpPr>
          <xdr:grpSpPr>
            <a:xfrm>
              <a:off x="3095625" y="4514851"/>
              <a:ext cx="1162050" cy="200396"/>
              <a:chOff x="3149649" y="2696462"/>
              <a:chExt cx="1162623" cy="202822"/>
            </a:xfrm>
          </xdr:grpSpPr>
          <xdr:sp macro="" textlink="">
            <xdr:nvSpPr>
              <xdr:cNvPr id="1228807" name="Check Box 7" hidden="1">
                <a:extLst>
                  <a:ext uri="{63B3BB69-23CF-44E3-9099-C40C66FF867C}">
                    <a14:compatExt spid="_x0000_s1228807"/>
                  </a:ext>
                  <a:ext uri="{FF2B5EF4-FFF2-40B4-BE49-F238E27FC236}">
                    <a16:creationId xmlns:a16="http://schemas.microsoft.com/office/drawing/2014/main" id="{00000000-0008-0000-2100-000007C01200}"/>
                  </a:ext>
                </a:extLst>
              </xdr:cNvPr>
              <xdr:cNvSpPr/>
            </xdr:nvSpPr>
            <xdr:spPr bwMode="auto">
              <a:xfrm>
                <a:off x="3149649" y="269646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08" name="Check Box 8" hidden="1">
                <a:extLst>
                  <a:ext uri="{63B3BB69-23CF-44E3-9099-C40C66FF867C}">
                    <a14:compatExt spid="_x0000_s1228808"/>
                  </a:ext>
                  <a:ext uri="{FF2B5EF4-FFF2-40B4-BE49-F238E27FC236}">
                    <a16:creationId xmlns:a16="http://schemas.microsoft.com/office/drawing/2014/main" id="{00000000-0008-0000-2100-000008C01200}"/>
                  </a:ext>
                </a:extLst>
              </xdr:cNvPr>
              <xdr:cNvSpPr/>
            </xdr:nvSpPr>
            <xdr:spPr bwMode="auto">
              <a:xfrm>
                <a:off x="3754779" y="2696502"/>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8</xdr:col>
      <xdr:colOff>66675</xdr:colOff>
      <xdr:row>59</xdr:row>
      <xdr:rowOff>0</xdr:rowOff>
    </xdr:from>
    <xdr:to>
      <xdr:col>14</xdr:col>
      <xdr:colOff>142875</xdr:colOff>
      <xdr:row>60</xdr:row>
      <xdr:rowOff>47997</xdr:rowOff>
    </xdr:to>
    <xdr:grpSp>
      <xdr:nvGrpSpPr>
        <xdr:cNvPr id="6" name="グループ化 5">
          <a:extLst>
            <a:ext uri="{FF2B5EF4-FFF2-40B4-BE49-F238E27FC236}">
              <a16:creationId xmlns:a16="http://schemas.microsoft.com/office/drawing/2014/main" id="{00000000-0008-0000-2100-000006000000}"/>
            </a:ext>
          </a:extLst>
        </xdr:cNvPr>
        <xdr:cNvGrpSpPr/>
      </xdr:nvGrpSpPr>
      <xdr:grpSpPr>
        <a:xfrm>
          <a:off x="1362075" y="9829800"/>
          <a:ext cx="1162050" cy="219447"/>
          <a:chOff x="3149636" y="2696476"/>
          <a:chExt cx="1162624" cy="202828"/>
        </a:xfrm>
      </xdr:grpSpPr>
      <xdr:sp macro="" textlink="">
        <xdr:nvSpPr>
          <xdr:cNvPr id="7" name="Check Box 45" hidden="1">
            <a:extLst>
              <a:ext uri="{63B3BB69-23CF-44E3-9099-C40C66FF867C}">
                <a14:compatExt xmlns:a14="http://schemas.microsoft.com/office/drawing/2010/main" spid="_x0000_s246829"/>
              </a:ext>
              <a:ext uri="{FF2B5EF4-FFF2-40B4-BE49-F238E27FC236}">
                <a16:creationId xmlns:a16="http://schemas.microsoft.com/office/drawing/2014/main" id="{00000000-0008-0000-2100-000007000000}"/>
              </a:ext>
            </a:extLst>
          </xdr:cNvPr>
          <xdr:cNvSpPr/>
        </xdr:nvSpPr>
        <xdr:spPr bwMode="auto">
          <a:xfrm>
            <a:off x="3149636" y="2696482"/>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46" hidden="1">
            <a:extLst>
              <a:ext uri="{63B3BB69-23CF-44E3-9099-C40C66FF867C}">
                <a14:compatExt xmlns:a14="http://schemas.microsoft.com/office/drawing/2010/main" spid="_x0000_s246830"/>
              </a:ext>
              <a:ext uri="{FF2B5EF4-FFF2-40B4-BE49-F238E27FC236}">
                <a16:creationId xmlns:a16="http://schemas.microsoft.com/office/drawing/2014/main" id="{00000000-0008-0000-2100-000008000000}"/>
              </a:ext>
            </a:extLst>
          </xdr:cNvPr>
          <xdr:cNvSpPr/>
        </xdr:nvSpPr>
        <xdr:spPr bwMode="auto">
          <a:xfrm>
            <a:off x="3754767" y="2696476"/>
            <a:ext cx="557493" cy="19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9</xdr:row>
          <xdr:rowOff>152400</xdr:rowOff>
        </xdr:from>
        <xdr:to>
          <xdr:col>24</xdr:col>
          <xdr:colOff>66675</xdr:colOff>
          <xdr:row>11</xdr:row>
          <xdr:rowOff>38100</xdr:rowOff>
        </xdr:to>
        <xdr:grpSp>
          <xdr:nvGrpSpPr>
            <xdr:cNvPr id="9" name="グループ化 23">
              <a:extLst>
                <a:ext uri="{FF2B5EF4-FFF2-40B4-BE49-F238E27FC236}">
                  <a16:creationId xmlns:a16="http://schemas.microsoft.com/office/drawing/2014/main" id="{00000000-0008-0000-2100-000009000000}"/>
                </a:ext>
              </a:extLst>
            </xdr:cNvPr>
            <xdr:cNvGrpSpPr>
              <a:grpSpLocks/>
            </xdr:cNvGrpSpPr>
          </xdr:nvGrpSpPr>
          <xdr:grpSpPr bwMode="auto">
            <a:xfrm>
              <a:off x="3095625" y="1409700"/>
              <a:ext cx="1162050" cy="228600"/>
              <a:chOff x="31496" y="26964"/>
              <a:chExt cx="11626" cy="2029"/>
            </a:xfrm>
          </xdr:grpSpPr>
          <xdr:sp macro="" textlink="">
            <xdr:nvSpPr>
              <xdr:cNvPr id="1228809" name="Check Box 9" hidden="1">
                <a:extLst>
                  <a:ext uri="{63B3BB69-23CF-44E3-9099-C40C66FF867C}">
                    <a14:compatExt spid="_x0000_s1228809"/>
                  </a:ext>
                  <a:ext uri="{FF2B5EF4-FFF2-40B4-BE49-F238E27FC236}">
                    <a16:creationId xmlns:a16="http://schemas.microsoft.com/office/drawing/2014/main" id="{00000000-0008-0000-2100-000009C01200}"/>
                  </a:ext>
                </a:extLst>
              </xdr:cNvPr>
              <xdr:cNvSpPr/>
            </xdr:nvSpPr>
            <xdr:spPr bwMode="auto">
              <a:xfrm>
                <a:off x="31496" y="26964"/>
                <a:ext cx="5575" cy="2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0" name="Check Box 10" hidden="1">
                <a:extLst>
                  <a:ext uri="{63B3BB69-23CF-44E3-9099-C40C66FF867C}">
                    <a14:compatExt spid="_x0000_s1228810"/>
                  </a:ext>
                  <a:ext uri="{FF2B5EF4-FFF2-40B4-BE49-F238E27FC236}">
                    <a16:creationId xmlns:a16="http://schemas.microsoft.com/office/drawing/2014/main" id="{00000000-0008-0000-2100-00000AC01200}"/>
                  </a:ext>
                </a:extLst>
              </xdr:cNvPr>
              <xdr:cNvSpPr/>
            </xdr:nvSpPr>
            <xdr:spPr bwMode="auto">
              <a:xfrm>
                <a:off x="37547" y="26964"/>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123893</xdr:colOff>
          <xdr:row>19</xdr:row>
          <xdr:rowOff>161930</xdr:rowOff>
        </xdr:from>
        <xdr:to>
          <xdr:col>24</xdr:col>
          <xdr:colOff>142897</xdr:colOff>
          <xdr:row>21</xdr:row>
          <xdr:rowOff>19480</xdr:rowOff>
        </xdr:to>
        <xdr:grpSp>
          <xdr:nvGrpSpPr>
            <xdr:cNvPr id="10" name="グループ化 9">
              <a:extLst>
                <a:ext uri="{FF2B5EF4-FFF2-40B4-BE49-F238E27FC236}">
                  <a16:creationId xmlns:a16="http://schemas.microsoft.com/office/drawing/2014/main" id="{00000000-0008-0000-2100-00000A000000}"/>
                </a:ext>
              </a:extLst>
            </xdr:cNvPr>
            <xdr:cNvGrpSpPr/>
          </xdr:nvGrpSpPr>
          <xdr:grpSpPr>
            <a:xfrm>
              <a:off x="2505143" y="3133730"/>
              <a:ext cx="1828754" cy="200450"/>
              <a:chOff x="3095683" y="3133723"/>
              <a:chExt cx="1828756" cy="200452"/>
            </a:xfrm>
          </xdr:grpSpPr>
          <xdr:grpSp>
            <xdr:nvGrpSpPr>
              <xdr:cNvPr id="11" name="グループ化 10">
                <a:extLst>
                  <a:ext uri="{FF2B5EF4-FFF2-40B4-BE49-F238E27FC236}">
                    <a16:creationId xmlns:a16="http://schemas.microsoft.com/office/drawing/2014/main" id="{00000000-0008-0000-2100-00000B000000}"/>
                  </a:ext>
                </a:extLst>
              </xdr:cNvPr>
              <xdr:cNvGrpSpPr/>
            </xdr:nvGrpSpPr>
            <xdr:grpSpPr>
              <a:xfrm>
                <a:off x="3095683" y="3133770"/>
                <a:ext cx="1162018" cy="200405"/>
                <a:chOff x="3149696" y="2696523"/>
                <a:chExt cx="1162589" cy="202836"/>
              </a:xfrm>
            </xdr:grpSpPr>
            <xdr:sp macro="" textlink="">
              <xdr:nvSpPr>
                <xdr:cNvPr id="1228811" name="Check Box 11" hidden="1">
                  <a:extLst>
                    <a:ext uri="{63B3BB69-23CF-44E3-9099-C40C66FF867C}">
                      <a14:compatExt spid="_x0000_s1228811"/>
                    </a:ext>
                    <a:ext uri="{FF2B5EF4-FFF2-40B4-BE49-F238E27FC236}">
                      <a16:creationId xmlns:a16="http://schemas.microsoft.com/office/drawing/2014/main" id="{00000000-0008-0000-2100-00000BC01200}"/>
                    </a:ext>
                  </a:extLst>
                </xdr:cNvPr>
                <xdr:cNvSpPr/>
              </xdr:nvSpPr>
              <xdr:spPr bwMode="auto">
                <a:xfrm>
                  <a:off x="3149696" y="2696538"/>
                  <a:ext cx="557495"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2" name="Check Box 12" hidden="1">
                  <a:extLst>
                    <a:ext uri="{63B3BB69-23CF-44E3-9099-C40C66FF867C}">
                      <a14:compatExt spid="_x0000_s1228812"/>
                    </a:ext>
                    <a:ext uri="{FF2B5EF4-FFF2-40B4-BE49-F238E27FC236}">
                      <a16:creationId xmlns:a16="http://schemas.microsoft.com/office/drawing/2014/main" id="{00000000-0008-0000-2100-00000CC01200}"/>
                    </a:ext>
                  </a:extLst>
                </xdr:cNvPr>
                <xdr:cNvSpPr/>
              </xdr:nvSpPr>
              <xdr:spPr bwMode="auto">
                <a:xfrm>
                  <a:off x="3754792" y="269652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13" name="Check Box 13" hidden="1">
                <a:extLst>
                  <a:ext uri="{63B3BB69-23CF-44E3-9099-C40C66FF867C}">
                    <a14:compatExt spid="_x0000_s1228813"/>
                  </a:ext>
                  <a:ext uri="{FF2B5EF4-FFF2-40B4-BE49-F238E27FC236}">
                    <a16:creationId xmlns:a16="http://schemas.microsoft.com/office/drawing/2014/main" id="{00000000-0008-0000-2100-00000DC01200}"/>
                  </a:ext>
                </a:extLst>
              </xdr:cNvPr>
              <xdr:cNvSpPr/>
            </xdr:nvSpPr>
            <xdr:spPr bwMode="auto">
              <a:xfrm>
                <a:off x="4362464" y="3133723"/>
                <a:ext cx="561975"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123893</xdr:colOff>
          <xdr:row>23</xdr:row>
          <xdr:rowOff>142880</xdr:rowOff>
        </xdr:from>
        <xdr:to>
          <xdr:col>24</xdr:col>
          <xdr:colOff>142897</xdr:colOff>
          <xdr:row>25</xdr:row>
          <xdr:rowOff>430</xdr:rowOff>
        </xdr:to>
        <xdr:grpSp>
          <xdr:nvGrpSpPr>
            <xdr:cNvPr id="12" name="グループ化 11">
              <a:extLst>
                <a:ext uri="{FF2B5EF4-FFF2-40B4-BE49-F238E27FC236}">
                  <a16:creationId xmlns:a16="http://schemas.microsoft.com/office/drawing/2014/main" id="{00000000-0008-0000-2100-00000C000000}"/>
                </a:ext>
              </a:extLst>
            </xdr:cNvPr>
            <xdr:cNvGrpSpPr/>
          </xdr:nvGrpSpPr>
          <xdr:grpSpPr>
            <a:xfrm>
              <a:off x="2505143" y="3800480"/>
              <a:ext cx="1828754" cy="200450"/>
              <a:chOff x="3095683" y="3133723"/>
              <a:chExt cx="1828756" cy="200452"/>
            </a:xfrm>
          </xdr:grpSpPr>
          <xdr:grpSp>
            <xdr:nvGrpSpPr>
              <xdr:cNvPr id="13" name="グループ化 12">
                <a:extLst>
                  <a:ext uri="{FF2B5EF4-FFF2-40B4-BE49-F238E27FC236}">
                    <a16:creationId xmlns:a16="http://schemas.microsoft.com/office/drawing/2014/main" id="{00000000-0008-0000-2100-00000D000000}"/>
                  </a:ext>
                </a:extLst>
              </xdr:cNvPr>
              <xdr:cNvGrpSpPr/>
            </xdr:nvGrpSpPr>
            <xdr:grpSpPr>
              <a:xfrm>
                <a:off x="3095683" y="3133770"/>
                <a:ext cx="1162018" cy="200405"/>
                <a:chOff x="3149696" y="2696523"/>
                <a:chExt cx="1162589" cy="202836"/>
              </a:xfrm>
            </xdr:grpSpPr>
            <xdr:sp macro="" textlink="">
              <xdr:nvSpPr>
                <xdr:cNvPr id="1228814" name="Check Box 14" hidden="1">
                  <a:extLst>
                    <a:ext uri="{63B3BB69-23CF-44E3-9099-C40C66FF867C}">
                      <a14:compatExt spid="_x0000_s1228814"/>
                    </a:ext>
                    <a:ext uri="{FF2B5EF4-FFF2-40B4-BE49-F238E27FC236}">
                      <a16:creationId xmlns:a16="http://schemas.microsoft.com/office/drawing/2014/main" id="{00000000-0008-0000-2100-00000EC01200}"/>
                    </a:ext>
                  </a:extLst>
                </xdr:cNvPr>
                <xdr:cNvSpPr/>
              </xdr:nvSpPr>
              <xdr:spPr bwMode="auto">
                <a:xfrm>
                  <a:off x="3149696" y="2696538"/>
                  <a:ext cx="557495"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5" name="Check Box 15" hidden="1">
                  <a:extLst>
                    <a:ext uri="{63B3BB69-23CF-44E3-9099-C40C66FF867C}">
                      <a14:compatExt spid="_x0000_s1228815"/>
                    </a:ext>
                    <a:ext uri="{FF2B5EF4-FFF2-40B4-BE49-F238E27FC236}">
                      <a16:creationId xmlns:a16="http://schemas.microsoft.com/office/drawing/2014/main" id="{00000000-0008-0000-2100-00000FC01200}"/>
                    </a:ext>
                  </a:extLst>
                </xdr:cNvPr>
                <xdr:cNvSpPr/>
              </xdr:nvSpPr>
              <xdr:spPr bwMode="auto">
                <a:xfrm>
                  <a:off x="3754792" y="269652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16" name="Check Box 16" hidden="1">
                <a:extLst>
                  <a:ext uri="{63B3BB69-23CF-44E3-9099-C40C66FF867C}">
                    <a14:compatExt spid="_x0000_s1228816"/>
                  </a:ext>
                  <a:ext uri="{FF2B5EF4-FFF2-40B4-BE49-F238E27FC236}">
                    <a16:creationId xmlns:a16="http://schemas.microsoft.com/office/drawing/2014/main" id="{00000000-0008-0000-2100-000010C01200}"/>
                  </a:ext>
                </a:extLst>
              </xdr:cNvPr>
              <xdr:cNvSpPr/>
            </xdr:nvSpPr>
            <xdr:spPr bwMode="auto">
              <a:xfrm>
                <a:off x="4362464" y="3133723"/>
                <a:ext cx="561975"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30</xdr:row>
          <xdr:rowOff>161925</xdr:rowOff>
        </xdr:from>
        <xdr:to>
          <xdr:col>24</xdr:col>
          <xdr:colOff>66675</xdr:colOff>
          <xdr:row>32</xdr:row>
          <xdr:rowOff>19421</xdr:rowOff>
        </xdr:to>
        <xdr:grpSp>
          <xdr:nvGrpSpPr>
            <xdr:cNvPr id="14" name="グループ化 13">
              <a:extLst>
                <a:ext uri="{FF2B5EF4-FFF2-40B4-BE49-F238E27FC236}">
                  <a16:creationId xmlns:a16="http://schemas.microsoft.com/office/drawing/2014/main" id="{00000000-0008-0000-2100-00000E000000}"/>
                </a:ext>
              </a:extLst>
            </xdr:cNvPr>
            <xdr:cNvGrpSpPr/>
          </xdr:nvGrpSpPr>
          <xdr:grpSpPr>
            <a:xfrm>
              <a:off x="3095625" y="5019675"/>
              <a:ext cx="1162050" cy="200396"/>
              <a:chOff x="3149649" y="2696513"/>
              <a:chExt cx="1162623" cy="202827"/>
            </a:xfrm>
          </xdr:grpSpPr>
          <xdr:sp macro="" textlink="">
            <xdr:nvSpPr>
              <xdr:cNvPr id="1228817" name="Check Box 17" hidden="1">
                <a:extLst>
                  <a:ext uri="{63B3BB69-23CF-44E3-9099-C40C66FF867C}">
                    <a14:compatExt spid="_x0000_s1228817"/>
                  </a:ext>
                  <a:ext uri="{FF2B5EF4-FFF2-40B4-BE49-F238E27FC236}">
                    <a16:creationId xmlns:a16="http://schemas.microsoft.com/office/drawing/2014/main" id="{00000000-0008-0000-2100-000011C01200}"/>
                  </a:ext>
                </a:extLst>
              </xdr:cNvPr>
              <xdr:cNvSpPr/>
            </xdr:nvSpPr>
            <xdr:spPr bwMode="auto">
              <a:xfrm>
                <a:off x="3149649" y="2696518"/>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8" name="Check Box 18" hidden="1">
                <a:extLst>
                  <a:ext uri="{63B3BB69-23CF-44E3-9099-C40C66FF867C}">
                    <a14:compatExt spid="_x0000_s1228818"/>
                  </a:ext>
                  <a:ext uri="{FF2B5EF4-FFF2-40B4-BE49-F238E27FC236}">
                    <a16:creationId xmlns:a16="http://schemas.microsoft.com/office/drawing/2014/main" id="{00000000-0008-0000-2100-000012C01200}"/>
                  </a:ext>
                </a:extLst>
              </xdr:cNvPr>
              <xdr:cNvSpPr/>
            </xdr:nvSpPr>
            <xdr:spPr bwMode="auto">
              <a:xfrm>
                <a:off x="3754779" y="269651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33</xdr:row>
          <xdr:rowOff>161925</xdr:rowOff>
        </xdr:from>
        <xdr:to>
          <xdr:col>24</xdr:col>
          <xdr:colOff>66675</xdr:colOff>
          <xdr:row>35</xdr:row>
          <xdr:rowOff>19421</xdr:rowOff>
        </xdr:to>
        <xdr:grpSp>
          <xdr:nvGrpSpPr>
            <xdr:cNvPr id="15" name="グループ化 14">
              <a:extLst>
                <a:ext uri="{FF2B5EF4-FFF2-40B4-BE49-F238E27FC236}">
                  <a16:creationId xmlns:a16="http://schemas.microsoft.com/office/drawing/2014/main" id="{00000000-0008-0000-2100-00000F000000}"/>
                </a:ext>
              </a:extLst>
            </xdr:cNvPr>
            <xdr:cNvGrpSpPr/>
          </xdr:nvGrpSpPr>
          <xdr:grpSpPr>
            <a:xfrm>
              <a:off x="3095625" y="5534025"/>
              <a:ext cx="1162050" cy="200396"/>
              <a:chOff x="3149649" y="2696513"/>
              <a:chExt cx="1162623" cy="202827"/>
            </a:xfrm>
          </xdr:grpSpPr>
          <xdr:sp macro="" textlink="">
            <xdr:nvSpPr>
              <xdr:cNvPr id="1228819" name="Check Box 19" hidden="1">
                <a:extLst>
                  <a:ext uri="{63B3BB69-23CF-44E3-9099-C40C66FF867C}">
                    <a14:compatExt spid="_x0000_s1228819"/>
                  </a:ext>
                  <a:ext uri="{FF2B5EF4-FFF2-40B4-BE49-F238E27FC236}">
                    <a16:creationId xmlns:a16="http://schemas.microsoft.com/office/drawing/2014/main" id="{00000000-0008-0000-2100-000013C01200}"/>
                  </a:ext>
                </a:extLst>
              </xdr:cNvPr>
              <xdr:cNvSpPr/>
            </xdr:nvSpPr>
            <xdr:spPr bwMode="auto">
              <a:xfrm>
                <a:off x="3149649" y="2696518"/>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20" name="Check Box 20" hidden="1">
                <a:extLst>
                  <a:ext uri="{63B3BB69-23CF-44E3-9099-C40C66FF867C}">
                    <a14:compatExt spid="_x0000_s1228820"/>
                  </a:ext>
                  <a:ext uri="{FF2B5EF4-FFF2-40B4-BE49-F238E27FC236}">
                    <a16:creationId xmlns:a16="http://schemas.microsoft.com/office/drawing/2014/main" id="{00000000-0008-0000-2100-000014C01200}"/>
                  </a:ext>
                </a:extLst>
              </xdr:cNvPr>
              <xdr:cNvSpPr/>
            </xdr:nvSpPr>
            <xdr:spPr bwMode="auto">
              <a:xfrm>
                <a:off x="3754779" y="269651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66675</xdr:colOff>
          <xdr:row>61</xdr:row>
          <xdr:rowOff>9896</xdr:rowOff>
        </xdr:to>
        <xdr:grpSp>
          <xdr:nvGrpSpPr>
            <xdr:cNvPr id="17" name="グループ化 16">
              <a:extLst>
                <a:ext uri="{FF2B5EF4-FFF2-40B4-BE49-F238E27FC236}">
                  <a16:creationId xmlns:a16="http://schemas.microsoft.com/office/drawing/2014/main" id="{00000000-0008-0000-2100-000011000000}"/>
                </a:ext>
              </a:extLst>
            </xdr:cNvPr>
            <xdr:cNvGrpSpPr/>
          </xdr:nvGrpSpPr>
          <xdr:grpSpPr>
            <a:xfrm>
              <a:off x="3095625" y="10001250"/>
              <a:ext cx="1162050" cy="181346"/>
              <a:chOff x="3149649" y="2696325"/>
              <a:chExt cx="1162623" cy="202824"/>
            </a:xfrm>
          </xdr:grpSpPr>
          <xdr:sp macro="" textlink="">
            <xdr:nvSpPr>
              <xdr:cNvPr id="1228823" name="Check Box 23" hidden="1">
                <a:extLst>
                  <a:ext uri="{63B3BB69-23CF-44E3-9099-C40C66FF867C}">
                    <a14:compatExt spid="_x0000_s1228823"/>
                  </a:ext>
                  <a:ext uri="{FF2B5EF4-FFF2-40B4-BE49-F238E27FC236}">
                    <a16:creationId xmlns:a16="http://schemas.microsoft.com/office/drawing/2014/main" id="{00000000-0008-0000-2100-000017C01200}"/>
                  </a:ext>
                </a:extLst>
              </xdr:cNvPr>
              <xdr:cNvSpPr/>
            </xdr:nvSpPr>
            <xdr:spPr bwMode="auto">
              <a:xfrm>
                <a:off x="3149649" y="269632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24" name="Check Box 24" hidden="1">
                <a:extLst>
                  <a:ext uri="{63B3BB69-23CF-44E3-9099-C40C66FF867C}">
                    <a14:compatExt spid="_x0000_s1228824"/>
                  </a:ext>
                  <a:ext uri="{FF2B5EF4-FFF2-40B4-BE49-F238E27FC236}">
                    <a16:creationId xmlns:a16="http://schemas.microsoft.com/office/drawing/2014/main" id="{00000000-0008-0000-2100-000018C01200}"/>
                  </a:ext>
                </a:extLst>
              </xdr:cNvPr>
              <xdr:cNvSpPr/>
            </xdr:nvSpPr>
            <xdr:spPr bwMode="auto">
              <a:xfrm>
                <a:off x="3754779" y="269649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123893</xdr:colOff>
          <xdr:row>53</xdr:row>
          <xdr:rowOff>2434</xdr:rowOff>
        </xdr:from>
        <xdr:to>
          <xdr:col>24</xdr:col>
          <xdr:colOff>142897</xdr:colOff>
          <xdr:row>54</xdr:row>
          <xdr:rowOff>28983</xdr:rowOff>
        </xdr:to>
        <xdr:grpSp>
          <xdr:nvGrpSpPr>
            <xdr:cNvPr id="19" name="グループ化 18">
              <a:extLst>
                <a:ext uri="{FF2B5EF4-FFF2-40B4-BE49-F238E27FC236}">
                  <a16:creationId xmlns:a16="http://schemas.microsoft.com/office/drawing/2014/main" id="{00000000-0008-0000-2100-000013000000}"/>
                </a:ext>
              </a:extLst>
            </xdr:cNvPr>
            <xdr:cNvGrpSpPr/>
          </xdr:nvGrpSpPr>
          <xdr:grpSpPr>
            <a:xfrm>
              <a:off x="2505143" y="8803534"/>
              <a:ext cx="1828754" cy="197999"/>
              <a:chOff x="3095683" y="3133714"/>
              <a:chExt cx="1828756" cy="200499"/>
            </a:xfrm>
          </xdr:grpSpPr>
          <xdr:grpSp>
            <xdr:nvGrpSpPr>
              <xdr:cNvPr id="20" name="グループ化 19">
                <a:extLst>
                  <a:ext uri="{FF2B5EF4-FFF2-40B4-BE49-F238E27FC236}">
                    <a16:creationId xmlns:a16="http://schemas.microsoft.com/office/drawing/2014/main" id="{00000000-0008-0000-2100-000014000000}"/>
                  </a:ext>
                </a:extLst>
              </xdr:cNvPr>
              <xdr:cNvGrpSpPr/>
            </xdr:nvGrpSpPr>
            <xdr:grpSpPr>
              <a:xfrm>
                <a:off x="3095683" y="3133807"/>
                <a:ext cx="1162018" cy="200406"/>
                <a:chOff x="3149696" y="2696558"/>
                <a:chExt cx="1162589" cy="202837"/>
              </a:xfrm>
            </xdr:grpSpPr>
            <xdr:sp macro="" textlink="">
              <xdr:nvSpPr>
                <xdr:cNvPr id="1228827" name="Check Box 27" hidden="1">
                  <a:extLst>
                    <a:ext uri="{63B3BB69-23CF-44E3-9099-C40C66FF867C}">
                      <a14:compatExt spid="_x0000_s1228827"/>
                    </a:ext>
                    <a:ext uri="{FF2B5EF4-FFF2-40B4-BE49-F238E27FC236}">
                      <a16:creationId xmlns:a16="http://schemas.microsoft.com/office/drawing/2014/main" id="{00000000-0008-0000-2100-00001BC01200}"/>
                    </a:ext>
                  </a:extLst>
                </xdr:cNvPr>
                <xdr:cNvSpPr/>
              </xdr:nvSpPr>
              <xdr:spPr bwMode="auto">
                <a:xfrm>
                  <a:off x="3149696" y="2696573"/>
                  <a:ext cx="557495"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28" name="Check Box 28" hidden="1">
                  <a:extLst>
                    <a:ext uri="{63B3BB69-23CF-44E3-9099-C40C66FF867C}">
                      <a14:compatExt spid="_x0000_s1228828"/>
                    </a:ext>
                    <a:ext uri="{FF2B5EF4-FFF2-40B4-BE49-F238E27FC236}">
                      <a16:creationId xmlns:a16="http://schemas.microsoft.com/office/drawing/2014/main" id="{00000000-0008-0000-2100-00001CC01200}"/>
                    </a:ext>
                  </a:extLst>
                </xdr:cNvPr>
                <xdr:cNvSpPr/>
              </xdr:nvSpPr>
              <xdr:spPr bwMode="auto">
                <a:xfrm>
                  <a:off x="3754792" y="2696558"/>
                  <a:ext cx="557493" cy="1933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29" name="Check Box 29" hidden="1">
                <a:extLst>
                  <a:ext uri="{63B3BB69-23CF-44E3-9099-C40C66FF867C}">
                    <a14:compatExt spid="_x0000_s1228829"/>
                  </a:ext>
                  <a:ext uri="{FF2B5EF4-FFF2-40B4-BE49-F238E27FC236}">
                    <a16:creationId xmlns:a16="http://schemas.microsoft.com/office/drawing/2014/main" id="{00000000-0008-0000-2100-00001DC01200}"/>
                  </a:ext>
                </a:extLst>
              </xdr:cNvPr>
              <xdr:cNvSpPr/>
            </xdr:nvSpPr>
            <xdr:spPr bwMode="auto">
              <a:xfrm>
                <a:off x="4362464" y="3133714"/>
                <a:ext cx="561975" cy="1904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123893</xdr:colOff>
          <xdr:row>56</xdr:row>
          <xdr:rowOff>1</xdr:rowOff>
        </xdr:from>
        <xdr:to>
          <xdr:col>24</xdr:col>
          <xdr:colOff>142897</xdr:colOff>
          <xdr:row>57</xdr:row>
          <xdr:rowOff>28936</xdr:rowOff>
        </xdr:to>
        <xdr:grpSp>
          <xdr:nvGrpSpPr>
            <xdr:cNvPr id="21" name="グループ化 20">
              <a:extLst>
                <a:ext uri="{FF2B5EF4-FFF2-40B4-BE49-F238E27FC236}">
                  <a16:creationId xmlns:a16="http://schemas.microsoft.com/office/drawing/2014/main" id="{00000000-0008-0000-2100-000015000000}"/>
                </a:ext>
              </a:extLst>
            </xdr:cNvPr>
            <xdr:cNvGrpSpPr/>
          </xdr:nvGrpSpPr>
          <xdr:grpSpPr>
            <a:xfrm>
              <a:off x="2505143" y="9315451"/>
              <a:ext cx="1828754" cy="200385"/>
              <a:chOff x="3095683" y="3133708"/>
              <a:chExt cx="1828756" cy="200402"/>
            </a:xfrm>
          </xdr:grpSpPr>
          <xdr:grpSp>
            <xdr:nvGrpSpPr>
              <xdr:cNvPr id="22" name="グループ化 21">
                <a:extLst>
                  <a:ext uri="{FF2B5EF4-FFF2-40B4-BE49-F238E27FC236}">
                    <a16:creationId xmlns:a16="http://schemas.microsoft.com/office/drawing/2014/main" id="{00000000-0008-0000-2100-000016000000}"/>
                  </a:ext>
                </a:extLst>
              </xdr:cNvPr>
              <xdr:cNvGrpSpPr/>
            </xdr:nvGrpSpPr>
            <xdr:grpSpPr>
              <a:xfrm>
                <a:off x="3095683" y="3133719"/>
                <a:ext cx="1162018" cy="200391"/>
                <a:chOff x="3149696" y="2696474"/>
                <a:chExt cx="1162589" cy="202822"/>
              </a:xfrm>
            </xdr:grpSpPr>
            <xdr:sp macro="" textlink="">
              <xdr:nvSpPr>
                <xdr:cNvPr id="1228830" name="Check Box 30" hidden="1">
                  <a:extLst>
                    <a:ext uri="{63B3BB69-23CF-44E3-9099-C40C66FF867C}">
                      <a14:compatExt spid="_x0000_s1228830"/>
                    </a:ext>
                    <a:ext uri="{FF2B5EF4-FFF2-40B4-BE49-F238E27FC236}">
                      <a16:creationId xmlns:a16="http://schemas.microsoft.com/office/drawing/2014/main" id="{00000000-0008-0000-2100-00001EC01200}"/>
                    </a:ext>
                  </a:extLst>
                </xdr:cNvPr>
                <xdr:cNvSpPr/>
              </xdr:nvSpPr>
              <xdr:spPr bwMode="auto">
                <a:xfrm>
                  <a:off x="3149696" y="2696474"/>
                  <a:ext cx="557495"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31" name="Check Box 31" hidden="1">
                  <a:extLst>
                    <a:ext uri="{63B3BB69-23CF-44E3-9099-C40C66FF867C}">
                      <a14:compatExt spid="_x0000_s1228831"/>
                    </a:ext>
                    <a:ext uri="{FF2B5EF4-FFF2-40B4-BE49-F238E27FC236}">
                      <a16:creationId xmlns:a16="http://schemas.microsoft.com/office/drawing/2014/main" id="{00000000-0008-0000-2100-00001FC01200}"/>
                    </a:ext>
                  </a:extLst>
                </xdr:cNvPr>
                <xdr:cNvSpPr/>
              </xdr:nvSpPr>
              <xdr:spPr bwMode="auto">
                <a:xfrm>
                  <a:off x="3754792" y="2696505"/>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32" name="Check Box 32" hidden="1">
                <a:extLst>
                  <a:ext uri="{63B3BB69-23CF-44E3-9099-C40C66FF867C}">
                    <a14:compatExt spid="_x0000_s1228832"/>
                  </a:ext>
                  <a:ext uri="{FF2B5EF4-FFF2-40B4-BE49-F238E27FC236}">
                    <a16:creationId xmlns:a16="http://schemas.microsoft.com/office/drawing/2014/main" id="{00000000-0008-0000-2100-000020C01200}"/>
                  </a:ext>
                </a:extLst>
              </xdr:cNvPr>
              <xdr:cNvSpPr/>
            </xdr:nvSpPr>
            <xdr:spPr bwMode="auto">
              <a:xfrm>
                <a:off x="4362464" y="3133708"/>
                <a:ext cx="561975" cy="1904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39</xdr:row>
          <xdr:rowOff>161925</xdr:rowOff>
        </xdr:from>
        <xdr:to>
          <xdr:col>24</xdr:col>
          <xdr:colOff>66675</xdr:colOff>
          <xdr:row>41</xdr:row>
          <xdr:rowOff>19421</xdr:rowOff>
        </xdr:to>
        <xdr:grpSp>
          <xdr:nvGrpSpPr>
            <xdr:cNvPr id="23" name="グループ化 22">
              <a:extLst>
                <a:ext uri="{FF2B5EF4-FFF2-40B4-BE49-F238E27FC236}">
                  <a16:creationId xmlns:a16="http://schemas.microsoft.com/office/drawing/2014/main" id="{00000000-0008-0000-2100-000017000000}"/>
                </a:ext>
              </a:extLst>
            </xdr:cNvPr>
            <xdr:cNvGrpSpPr/>
          </xdr:nvGrpSpPr>
          <xdr:grpSpPr>
            <a:xfrm>
              <a:off x="3095625" y="6562725"/>
              <a:ext cx="1162050" cy="200396"/>
              <a:chOff x="3149649" y="2696513"/>
              <a:chExt cx="1162623" cy="202827"/>
            </a:xfrm>
          </xdr:grpSpPr>
          <xdr:sp macro="" textlink="">
            <xdr:nvSpPr>
              <xdr:cNvPr id="1228833" name="Check Box 33" hidden="1">
                <a:extLst>
                  <a:ext uri="{63B3BB69-23CF-44E3-9099-C40C66FF867C}">
                    <a14:compatExt spid="_x0000_s1228833"/>
                  </a:ext>
                  <a:ext uri="{FF2B5EF4-FFF2-40B4-BE49-F238E27FC236}">
                    <a16:creationId xmlns:a16="http://schemas.microsoft.com/office/drawing/2014/main" id="{00000000-0008-0000-2100-000021C01200}"/>
                  </a:ext>
                </a:extLst>
              </xdr:cNvPr>
              <xdr:cNvSpPr/>
            </xdr:nvSpPr>
            <xdr:spPr bwMode="auto">
              <a:xfrm>
                <a:off x="3149649" y="2696518"/>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34" name="Check Box 34" hidden="1">
                <a:extLst>
                  <a:ext uri="{63B3BB69-23CF-44E3-9099-C40C66FF867C}">
                    <a14:compatExt spid="_x0000_s1228834"/>
                  </a:ext>
                  <a:ext uri="{FF2B5EF4-FFF2-40B4-BE49-F238E27FC236}">
                    <a16:creationId xmlns:a16="http://schemas.microsoft.com/office/drawing/2014/main" id="{00000000-0008-0000-2100-000022C01200}"/>
                  </a:ext>
                </a:extLst>
              </xdr:cNvPr>
              <xdr:cNvSpPr/>
            </xdr:nvSpPr>
            <xdr:spPr bwMode="auto">
              <a:xfrm>
                <a:off x="3754779" y="269651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11</xdr:col>
          <xdr:colOff>76200</xdr:colOff>
          <xdr:row>44</xdr:row>
          <xdr:rowOff>19050</xdr:rowOff>
        </xdr:to>
        <xdr:sp macro="" textlink="">
          <xdr:nvSpPr>
            <xdr:cNvPr id="1228835" name="Check Box 35" hidden="1">
              <a:extLst>
                <a:ext uri="{63B3BB69-23CF-44E3-9099-C40C66FF867C}">
                  <a14:compatExt spid="_x0000_s1228835"/>
                </a:ext>
                <a:ext uri="{FF2B5EF4-FFF2-40B4-BE49-F238E27FC236}">
                  <a16:creationId xmlns:a16="http://schemas.microsoft.com/office/drawing/2014/main" id="{00000000-0008-0000-2100-000023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0</xdr:rowOff>
        </xdr:from>
        <xdr:to>
          <xdr:col>14</xdr:col>
          <xdr:colOff>76200</xdr:colOff>
          <xdr:row>44</xdr:row>
          <xdr:rowOff>19050</xdr:rowOff>
        </xdr:to>
        <xdr:sp macro="" textlink="">
          <xdr:nvSpPr>
            <xdr:cNvPr id="1228836" name="Check Box 36" hidden="1">
              <a:extLst>
                <a:ext uri="{63B3BB69-23CF-44E3-9099-C40C66FF867C}">
                  <a14:compatExt spid="_x0000_s1228836"/>
                </a:ext>
                <a:ext uri="{FF2B5EF4-FFF2-40B4-BE49-F238E27FC236}">
                  <a16:creationId xmlns:a16="http://schemas.microsoft.com/office/drawing/2014/main" id="{00000000-0008-0000-2100-000024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43</xdr:row>
          <xdr:rowOff>0</xdr:rowOff>
        </xdr:from>
        <xdr:to>
          <xdr:col>17</xdr:col>
          <xdr:colOff>76200</xdr:colOff>
          <xdr:row>44</xdr:row>
          <xdr:rowOff>19050</xdr:rowOff>
        </xdr:to>
        <xdr:sp macro="" textlink="">
          <xdr:nvSpPr>
            <xdr:cNvPr id="1228837" name="Check Box 37" hidden="1">
              <a:extLst>
                <a:ext uri="{63B3BB69-23CF-44E3-9099-C40C66FF867C}">
                  <a14:compatExt spid="_x0000_s1228837"/>
                </a:ext>
                <a:ext uri="{FF2B5EF4-FFF2-40B4-BE49-F238E27FC236}">
                  <a16:creationId xmlns:a16="http://schemas.microsoft.com/office/drawing/2014/main" id="{00000000-0008-0000-2100-000025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42</xdr:row>
          <xdr:rowOff>161925</xdr:rowOff>
        </xdr:from>
        <xdr:to>
          <xdr:col>24</xdr:col>
          <xdr:colOff>76200</xdr:colOff>
          <xdr:row>44</xdr:row>
          <xdr:rowOff>9525</xdr:rowOff>
        </xdr:to>
        <xdr:sp macro="" textlink="">
          <xdr:nvSpPr>
            <xdr:cNvPr id="1228838" name="Check Box 38" hidden="1">
              <a:extLst>
                <a:ext uri="{63B3BB69-23CF-44E3-9099-C40C66FF867C}">
                  <a14:compatExt spid="_x0000_s1228838"/>
                </a:ext>
                <a:ext uri="{FF2B5EF4-FFF2-40B4-BE49-F238E27FC236}">
                  <a16:creationId xmlns:a16="http://schemas.microsoft.com/office/drawing/2014/main" id="{00000000-0008-0000-2100-000026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123893</xdr:colOff>
          <xdr:row>36</xdr:row>
          <xdr:rowOff>161930</xdr:rowOff>
        </xdr:from>
        <xdr:to>
          <xdr:col>24</xdr:col>
          <xdr:colOff>142897</xdr:colOff>
          <xdr:row>38</xdr:row>
          <xdr:rowOff>19480</xdr:rowOff>
        </xdr:to>
        <xdr:grpSp>
          <xdr:nvGrpSpPr>
            <xdr:cNvPr id="24" name="グループ化 23">
              <a:extLst>
                <a:ext uri="{FF2B5EF4-FFF2-40B4-BE49-F238E27FC236}">
                  <a16:creationId xmlns:a16="http://schemas.microsoft.com/office/drawing/2014/main" id="{00000000-0008-0000-2100-000018000000}"/>
                </a:ext>
              </a:extLst>
            </xdr:cNvPr>
            <xdr:cNvGrpSpPr/>
          </xdr:nvGrpSpPr>
          <xdr:grpSpPr>
            <a:xfrm>
              <a:off x="2505143" y="6048380"/>
              <a:ext cx="1828754" cy="200450"/>
              <a:chOff x="3095683" y="3133723"/>
              <a:chExt cx="1828756" cy="200452"/>
            </a:xfrm>
          </xdr:grpSpPr>
          <xdr:grpSp>
            <xdr:nvGrpSpPr>
              <xdr:cNvPr id="25" name="グループ化 24">
                <a:extLst>
                  <a:ext uri="{FF2B5EF4-FFF2-40B4-BE49-F238E27FC236}">
                    <a16:creationId xmlns:a16="http://schemas.microsoft.com/office/drawing/2014/main" id="{00000000-0008-0000-2100-000019000000}"/>
                  </a:ext>
                </a:extLst>
              </xdr:cNvPr>
              <xdr:cNvGrpSpPr/>
            </xdr:nvGrpSpPr>
            <xdr:grpSpPr>
              <a:xfrm>
                <a:off x="3095683" y="3133770"/>
                <a:ext cx="1162018" cy="200405"/>
                <a:chOff x="3149696" y="2696523"/>
                <a:chExt cx="1162589" cy="202836"/>
              </a:xfrm>
            </xdr:grpSpPr>
            <xdr:sp macro="" textlink="">
              <xdr:nvSpPr>
                <xdr:cNvPr id="1228839" name="Check Box 39" hidden="1">
                  <a:extLst>
                    <a:ext uri="{63B3BB69-23CF-44E3-9099-C40C66FF867C}">
                      <a14:compatExt spid="_x0000_s1228839"/>
                    </a:ext>
                    <a:ext uri="{FF2B5EF4-FFF2-40B4-BE49-F238E27FC236}">
                      <a16:creationId xmlns:a16="http://schemas.microsoft.com/office/drawing/2014/main" id="{00000000-0008-0000-2100-000027C01200}"/>
                    </a:ext>
                  </a:extLst>
                </xdr:cNvPr>
                <xdr:cNvSpPr/>
              </xdr:nvSpPr>
              <xdr:spPr bwMode="auto">
                <a:xfrm>
                  <a:off x="3149696" y="2696538"/>
                  <a:ext cx="557495"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0" name="Check Box 40" hidden="1">
                  <a:extLst>
                    <a:ext uri="{63B3BB69-23CF-44E3-9099-C40C66FF867C}">
                      <a14:compatExt spid="_x0000_s1228840"/>
                    </a:ext>
                    <a:ext uri="{FF2B5EF4-FFF2-40B4-BE49-F238E27FC236}">
                      <a16:creationId xmlns:a16="http://schemas.microsoft.com/office/drawing/2014/main" id="{00000000-0008-0000-2100-000028C01200}"/>
                    </a:ext>
                  </a:extLst>
                </xdr:cNvPr>
                <xdr:cNvSpPr/>
              </xdr:nvSpPr>
              <xdr:spPr bwMode="auto">
                <a:xfrm>
                  <a:off x="3754792" y="269652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41" name="Check Box 41" hidden="1">
                <a:extLst>
                  <a:ext uri="{63B3BB69-23CF-44E3-9099-C40C66FF867C}">
                    <a14:compatExt spid="_x0000_s1228841"/>
                  </a:ext>
                  <a:ext uri="{FF2B5EF4-FFF2-40B4-BE49-F238E27FC236}">
                    <a16:creationId xmlns:a16="http://schemas.microsoft.com/office/drawing/2014/main" id="{00000000-0008-0000-2100-000029C01200}"/>
                  </a:ext>
                </a:extLst>
              </xdr:cNvPr>
              <xdr:cNvSpPr/>
            </xdr:nvSpPr>
            <xdr:spPr bwMode="auto">
              <a:xfrm>
                <a:off x="4362464" y="3133723"/>
                <a:ext cx="561975"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18</xdr:col>
      <xdr:colOff>161925</xdr:colOff>
      <xdr:row>44</xdr:row>
      <xdr:rowOff>85725</xdr:rowOff>
    </xdr:from>
    <xdr:to>
      <xdr:col>25</xdr:col>
      <xdr:colOff>57150</xdr:colOff>
      <xdr:row>46</xdr:row>
      <xdr:rowOff>19422</xdr:rowOff>
    </xdr:to>
    <xdr:grpSp>
      <xdr:nvGrpSpPr>
        <xdr:cNvPr id="27" name="グループ化 26">
          <a:extLst>
            <a:ext uri="{FF2B5EF4-FFF2-40B4-BE49-F238E27FC236}">
              <a16:creationId xmlns:a16="http://schemas.microsoft.com/office/drawing/2014/main" id="{00000000-0008-0000-2100-00001B000000}"/>
            </a:ext>
          </a:extLst>
        </xdr:cNvPr>
        <xdr:cNvGrpSpPr/>
      </xdr:nvGrpSpPr>
      <xdr:grpSpPr>
        <a:xfrm>
          <a:off x="3267075" y="7343775"/>
          <a:ext cx="1162050" cy="276597"/>
          <a:chOff x="3149654" y="2696140"/>
          <a:chExt cx="1162625" cy="202825"/>
        </a:xfrm>
      </xdr:grpSpPr>
      <xdr:sp macro="" textlink="">
        <xdr:nvSpPr>
          <xdr:cNvPr id="28"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100-00001C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9"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100-00001D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44</xdr:row>
          <xdr:rowOff>152400</xdr:rowOff>
        </xdr:from>
        <xdr:to>
          <xdr:col>24</xdr:col>
          <xdr:colOff>66675</xdr:colOff>
          <xdr:row>46</xdr:row>
          <xdr:rowOff>9896</xdr:rowOff>
        </xdr:to>
        <xdr:grpSp>
          <xdr:nvGrpSpPr>
            <xdr:cNvPr id="30" name="グループ化 29">
              <a:extLst>
                <a:ext uri="{FF2B5EF4-FFF2-40B4-BE49-F238E27FC236}">
                  <a16:creationId xmlns:a16="http://schemas.microsoft.com/office/drawing/2014/main" id="{00000000-0008-0000-2100-00001E000000}"/>
                </a:ext>
              </a:extLst>
            </xdr:cNvPr>
            <xdr:cNvGrpSpPr/>
          </xdr:nvGrpSpPr>
          <xdr:grpSpPr>
            <a:xfrm>
              <a:off x="3095625" y="7410450"/>
              <a:ext cx="1162050" cy="200396"/>
              <a:chOff x="3149649" y="2696513"/>
              <a:chExt cx="1162623" cy="202827"/>
            </a:xfrm>
          </xdr:grpSpPr>
          <xdr:sp macro="" textlink="">
            <xdr:nvSpPr>
              <xdr:cNvPr id="1228842" name="Check Box 42" hidden="1">
                <a:extLst>
                  <a:ext uri="{63B3BB69-23CF-44E3-9099-C40C66FF867C}">
                    <a14:compatExt spid="_x0000_s1228842"/>
                  </a:ext>
                  <a:ext uri="{FF2B5EF4-FFF2-40B4-BE49-F238E27FC236}">
                    <a16:creationId xmlns:a16="http://schemas.microsoft.com/office/drawing/2014/main" id="{00000000-0008-0000-2100-00002AC01200}"/>
                  </a:ext>
                </a:extLst>
              </xdr:cNvPr>
              <xdr:cNvSpPr/>
            </xdr:nvSpPr>
            <xdr:spPr bwMode="auto">
              <a:xfrm>
                <a:off x="3149649" y="2696518"/>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3" name="Check Box 43" hidden="1">
                <a:extLst>
                  <a:ext uri="{63B3BB69-23CF-44E3-9099-C40C66FF867C}">
                    <a14:compatExt spid="_x0000_s1228843"/>
                  </a:ext>
                  <a:ext uri="{FF2B5EF4-FFF2-40B4-BE49-F238E27FC236}">
                    <a16:creationId xmlns:a16="http://schemas.microsoft.com/office/drawing/2014/main" id="{00000000-0008-0000-2100-00002BC01200}"/>
                  </a:ext>
                </a:extLst>
              </xdr:cNvPr>
              <xdr:cNvSpPr/>
            </xdr:nvSpPr>
            <xdr:spPr bwMode="auto">
              <a:xfrm>
                <a:off x="3754779" y="269651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47</xdr:row>
          <xdr:rowOff>152400</xdr:rowOff>
        </xdr:from>
        <xdr:to>
          <xdr:col>24</xdr:col>
          <xdr:colOff>66675</xdr:colOff>
          <xdr:row>49</xdr:row>
          <xdr:rowOff>9896</xdr:rowOff>
        </xdr:to>
        <xdr:grpSp>
          <xdr:nvGrpSpPr>
            <xdr:cNvPr id="31" name="グループ化 30">
              <a:extLst>
                <a:ext uri="{FF2B5EF4-FFF2-40B4-BE49-F238E27FC236}">
                  <a16:creationId xmlns:a16="http://schemas.microsoft.com/office/drawing/2014/main" id="{00000000-0008-0000-2100-00001F000000}"/>
                </a:ext>
              </a:extLst>
            </xdr:cNvPr>
            <xdr:cNvGrpSpPr/>
          </xdr:nvGrpSpPr>
          <xdr:grpSpPr>
            <a:xfrm>
              <a:off x="3095625" y="7924800"/>
              <a:ext cx="1162050" cy="200396"/>
              <a:chOff x="3149649" y="2696513"/>
              <a:chExt cx="1162623" cy="202827"/>
            </a:xfrm>
          </xdr:grpSpPr>
          <xdr:sp macro="" textlink="">
            <xdr:nvSpPr>
              <xdr:cNvPr id="1228844" name="Check Box 44" hidden="1">
                <a:extLst>
                  <a:ext uri="{63B3BB69-23CF-44E3-9099-C40C66FF867C}">
                    <a14:compatExt spid="_x0000_s1228844"/>
                  </a:ext>
                  <a:ext uri="{FF2B5EF4-FFF2-40B4-BE49-F238E27FC236}">
                    <a16:creationId xmlns:a16="http://schemas.microsoft.com/office/drawing/2014/main" id="{00000000-0008-0000-2100-00002CC01200}"/>
                  </a:ext>
                </a:extLst>
              </xdr:cNvPr>
              <xdr:cNvSpPr/>
            </xdr:nvSpPr>
            <xdr:spPr bwMode="auto">
              <a:xfrm>
                <a:off x="3149649" y="2696518"/>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5" name="Check Box 45" hidden="1">
                <a:extLst>
                  <a:ext uri="{63B3BB69-23CF-44E3-9099-C40C66FF867C}">
                    <a14:compatExt spid="_x0000_s1228845"/>
                  </a:ext>
                  <a:ext uri="{FF2B5EF4-FFF2-40B4-BE49-F238E27FC236}">
                    <a16:creationId xmlns:a16="http://schemas.microsoft.com/office/drawing/2014/main" id="{00000000-0008-0000-2100-00002DC01200}"/>
                  </a:ext>
                </a:extLst>
              </xdr:cNvPr>
              <xdr:cNvSpPr/>
            </xdr:nvSpPr>
            <xdr:spPr bwMode="auto">
              <a:xfrm>
                <a:off x="3754779" y="269651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161925</xdr:colOff>
          <xdr:row>58</xdr:row>
          <xdr:rowOff>142875</xdr:rowOff>
        </xdr:from>
        <xdr:to>
          <xdr:col>25</xdr:col>
          <xdr:colOff>58831</xdr:colOff>
          <xdr:row>60</xdr:row>
          <xdr:rowOff>372</xdr:rowOff>
        </xdr:to>
        <xdr:grpSp>
          <xdr:nvGrpSpPr>
            <xdr:cNvPr id="39" name="グループ化 38">
              <a:extLst>
                <a:ext uri="{FF2B5EF4-FFF2-40B4-BE49-F238E27FC236}">
                  <a16:creationId xmlns:a16="http://schemas.microsoft.com/office/drawing/2014/main" id="{00000000-0008-0000-2200-000027000000}"/>
                </a:ext>
              </a:extLst>
            </xdr:cNvPr>
            <xdr:cNvGrpSpPr/>
          </xdr:nvGrpSpPr>
          <xdr:grpSpPr>
            <a:xfrm>
              <a:off x="3286125" y="9791700"/>
              <a:ext cx="1163731" cy="200397"/>
              <a:chOff x="3149654" y="2696140"/>
              <a:chExt cx="1162623" cy="202825"/>
            </a:xfrm>
          </xdr:grpSpPr>
          <xdr:sp macro="" textlink="">
            <xdr:nvSpPr>
              <xdr:cNvPr id="684056" name="Check Box 24" hidden="1">
                <a:extLst>
                  <a:ext uri="{63B3BB69-23CF-44E3-9099-C40C66FF867C}">
                    <a14:compatExt spid="_x0000_s684056"/>
                  </a:ext>
                  <a:ext uri="{FF2B5EF4-FFF2-40B4-BE49-F238E27FC236}">
                    <a16:creationId xmlns:a16="http://schemas.microsoft.com/office/drawing/2014/main" id="{00000000-0008-0000-2200-000018700A00}"/>
                  </a:ext>
                </a:extLst>
              </xdr:cNvPr>
              <xdr:cNvSpPr/>
            </xdr:nvSpPr>
            <xdr:spPr bwMode="auto">
              <a:xfrm>
                <a:off x="3149654"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57" name="Check Box 25" hidden="1">
                <a:extLst>
                  <a:ext uri="{63B3BB69-23CF-44E3-9099-C40C66FF867C}">
                    <a14:compatExt spid="_x0000_s684057"/>
                  </a:ext>
                  <a:ext uri="{FF2B5EF4-FFF2-40B4-BE49-F238E27FC236}">
                    <a16:creationId xmlns:a16="http://schemas.microsoft.com/office/drawing/2014/main" id="{00000000-0008-0000-2200-000019700A00}"/>
                  </a:ext>
                </a:extLst>
              </xdr:cNvPr>
              <xdr:cNvSpPr/>
            </xdr:nvSpPr>
            <xdr:spPr bwMode="auto">
              <a:xfrm>
                <a:off x="375478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44</xdr:row>
          <xdr:rowOff>152400</xdr:rowOff>
        </xdr:from>
        <xdr:to>
          <xdr:col>25</xdr:col>
          <xdr:colOff>19050</xdr:colOff>
          <xdr:row>45</xdr:row>
          <xdr:rowOff>160950</xdr:rowOff>
        </xdr:to>
        <xdr:grpSp>
          <xdr:nvGrpSpPr>
            <xdr:cNvPr id="54" name="グループ化 53">
              <a:extLst>
                <a:ext uri="{FF2B5EF4-FFF2-40B4-BE49-F238E27FC236}">
                  <a16:creationId xmlns:a16="http://schemas.microsoft.com/office/drawing/2014/main" id="{00000000-0008-0000-2200-000036000000}"/>
                </a:ext>
              </a:extLst>
            </xdr:cNvPr>
            <xdr:cNvGrpSpPr/>
          </xdr:nvGrpSpPr>
          <xdr:grpSpPr>
            <a:xfrm>
              <a:off x="2228850" y="7400925"/>
              <a:ext cx="2181225" cy="180000"/>
              <a:chOff x="2066925" y="6486525"/>
              <a:chExt cx="2181225" cy="180000"/>
            </a:xfrm>
          </xdr:grpSpPr>
          <xdr:sp macro="" textlink="">
            <xdr:nvSpPr>
              <xdr:cNvPr id="684067" name="Check Box 7" hidden="1">
                <a:extLst>
                  <a:ext uri="{63B3BB69-23CF-44E3-9099-C40C66FF867C}">
                    <a14:compatExt spid="_x0000_s684067"/>
                  </a:ext>
                  <a:ext uri="{FF2B5EF4-FFF2-40B4-BE49-F238E27FC236}">
                    <a16:creationId xmlns:a16="http://schemas.microsoft.com/office/drawing/2014/main" id="{00000000-0008-0000-2200-000023700A00}"/>
                  </a:ext>
                </a:extLst>
              </xdr:cNvPr>
              <xdr:cNvSpPr/>
            </xdr:nvSpPr>
            <xdr:spPr bwMode="auto">
              <a:xfrm>
                <a:off x="2066925"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68" name="Check Box 8" hidden="1">
                <a:extLst>
                  <a:ext uri="{63B3BB69-23CF-44E3-9099-C40C66FF867C}">
                    <a14:compatExt spid="_x0000_s684068"/>
                  </a:ext>
                  <a:ext uri="{FF2B5EF4-FFF2-40B4-BE49-F238E27FC236}">
                    <a16:creationId xmlns:a16="http://schemas.microsoft.com/office/drawing/2014/main" id="{00000000-0008-0000-2200-000024700A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4069" name="Check Box 23" hidden="1">
                <a:extLst>
                  <a:ext uri="{63B3BB69-23CF-44E3-9099-C40C66FF867C}">
                    <a14:compatExt spid="_x0000_s684069"/>
                  </a:ext>
                  <a:ext uri="{FF2B5EF4-FFF2-40B4-BE49-F238E27FC236}">
                    <a16:creationId xmlns:a16="http://schemas.microsoft.com/office/drawing/2014/main" id="{00000000-0008-0000-2200-000025700A00}"/>
                  </a:ext>
                </a:extLst>
              </xdr:cNvPr>
              <xdr:cNvSpPr/>
            </xdr:nvSpPr>
            <xdr:spPr bwMode="auto">
              <a:xfrm>
                <a:off x="3571875"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xdr:row>
          <xdr:rowOff>161925</xdr:rowOff>
        </xdr:from>
        <xdr:to>
          <xdr:col>25</xdr:col>
          <xdr:colOff>19050</xdr:colOff>
          <xdr:row>55</xdr:row>
          <xdr:rowOff>170475</xdr:rowOff>
        </xdr:to>
        <xdr:grpSp>
          <xdr:nvGrpSpPr>
            <xdr:cNvPr id="58" name="グループ化 57">
              <a:extLst>
                <a:ext uri="{FF2B5EF4-FFF2-40B4-BE49-F238E27FC236}">
                  <a16:creationId xmlns:a16="http://schemas.microsoft.com/office/drawing/2014/main" id="{00000000-0008-0000-2200-00003A000000}"/>
                </a:ext>
              </a:extLst>
            </xdr:cNvPr>
            <xdr:cNvGrpSpPr/>
          </xdr:nvGrpSpPr>
          <xdr:grpSpPr>
            <a:xfrm>
              <a:off x="2228850" y="9124950"/>
              <a:ext cx="2181225" cy="180000"/>
              <a:chOff x="2066925" y="6486525"/>
              <a:chExt cx="2181225" cy="180000"/>
            </a:xfrm>
          </xdr:grpSpPr>
          <xdr:sp macro="" textlink="">
            <xdr:nvSpPr>
              <xdr:cNvPr id="684070" name="Check Box 7" hidden="1">
                <a:extLst>
                  <a:ext uri="{63B3BB69-23CF-44E3-9099-C40C66FF867C}">
                    <a14:compatExt spid="_x0000_s684070"/>
                  </a:ext>
                  <a:ext uri="{FF2B5EF4-FFF2-40B4-BE49-F238E27FC236}">
                    <a16:creationId xmlns:a16="http://schemas.microsoft.com/office/drawing/2014/main" id="{00000000-0008-0000-2200-000026700A00}"/>
                  </a:ext>
                </a:extLst>
              </xdr:cNvPr>
              <xdr:cNvSpPr/>
            </xdr:nvSpPr>
            <xdr:spPr bwMode="auto">
              <a:xfrm>
                <a:off x="2066925"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71" name="Check Box 8" hidden="1">
                <a:extLst>
                  <a:ext uri="{63B3BB69-23CF-44E3-9099-C40C66FF867C}">
                    <a14:compatExt spid="_x0000_s684071"/>
                  </a:ext>
                  <a:ext uri="{FF2B5EF4-FFF2-40B4-BE49-F238E27FC236}">
                    <a16:creationId xmlns:a16="http://schemas.microsoft.com/office/drawing/2014/main" id="{00000000-0008-0000-2200-000027700A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4072" name="Check Box 23" hidden="1">
                <a:extLst>
                  <a:ext uri="{63B3BB69-23CF-44E3-9099-C40C66FF867C}">
                    <a14:compatExt spid="_x0000_s684072"/>
                  </a:ext>
                  <a:ext uri="{FF2B5EF4-FFF2-40B4-BE49-F238E27FC236}">
                    <a16:creationId xmlns:a16="http://schemas.microsoft.com/office/drawing/2014/main" id="{00000000-0008-0000-2200-000028700A00}"/>
                  </a:ext>
                </a:extLst>
              </xdr:cNvPr>
              <xdr:cNvSpPr/>
            </xdr:nvSpPr>
            <xdr:spPr bwMode="auto">
              <a:xfrm>
                <a:off x="3571875"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49</xdr:row>
          <xdr:rowOff>152400</xdr:rowOff>
        </xdr:from>
        <xdr:to>
          <xdr:col>25</xdr:col>
          <xdr:colOff>57150</xdr:colOff>
          <xdr:row>51</xdr:row>
          <xdr:rowOff>9897</xdr:rowOff>
        </xdr:to>
        <xdr:grpSp>
          <xdr:nvGrpSpPr>
            <xdr:cNvPr id="53" name="グループ化 52">
              <a:extLst>
                <a:ext uri="{FF2B5EF4-FFF2-40B4-BE49-F238E27FC236}">
                  <a16:creationId xmlns:a16="http://schemas.microsoft.com/office/drawing/2014/main" id="{00000000-0008-0000-2200-000035000000}"/>
                </a:ext>
              </a:extLst>
            </xdr:cNvPr>
            <xdr:cNvGrpSpPr/>
          </xdr:nvGrpSpPr>
          <xdr:grpSpPr>
            <a:xfrm>
              <a:off x="3286125" y="8258175"/>
              <a:ext cx="1162050" cy="200397"/>
              <a:chOff x="3149670" y="2696140"/>
              <a:chExt cx="1162624" cy="202825"/>
            </a:xfrm>
          </xdr:grpSpPr>
          <xdr:sp macro="" textlink="">
            <xdr:nvSpPr>
              <xdr:cNvPr id="684079" name="Check Box 47" hidden="1">
                <a:extLst>
                  <a:ext uri="{63B3BB69-23CF-44E3-9099-C40C66FF867C}">
                    <a14:compatExt spid="_x0000_s684079"/>
                  </a:ext>
                  <a:ext uri="{FF2B5EF4-FFF2-40B4-BE49-F238E27FC236}">
                    <a16:creationId xmlns:a16="http://schemas.microsoft.com/office/drawing/2014/main" id="{00000000-0008-0000-2200-00002F700A00}"/>
                  </a:ext>
                </a:extLst>
              </xdr:cNvPr>
              <xdr:cNvSpPr/>
            </xdr:nvSpPr>
            <xdr:spPr bwMode="auto">
              <a:xfrm>
                <a:off x="3149670"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80" name="Check Box 48" hidden="1">
                <a:extLst>
                  <a:ext uri="{63B3BB69-23CF-44E3-9099-C40C66FF867C}">
                    <a14:compatExt spid="_x0000_s684080"/>
                  </a:ext>
                  <a:ext uri="{FF2B5EF4-FFF2-40B4-BE49-F238E27FC236}">
                    <a16:creationId xmlns:a16="http://schemas.microsoft.com/office/drawing/2014/main" id="{00000000-0008-0000-2200-000030700A00}"/>
                  </a:ext>
                </a:extLst>
              </xdr:cNvPr>
              <xdr:cNvSpPr/>
            </xdr:nvSpPr>
            <xdr:spPr bwMode="auto">
              <a:xfrm>
                <a:off x="375480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161925</xdr:colOff>
      <xdr:row>3</xdr:row>
      <xdr:rowOff>85725</xdr:rowOff>
    </xdr:from>
    <xdr:to>
      <xdr:col>25</xdr:col>
      <xdr:colOff>57150</xdr:colOff>
      <xdr:row>5</xdr:row>
      <xdr:rowOff>19422</xdr:rowOff>
    </xdr:to>
    <xdr:grpSp>
      <xdr:nvGrpSpPr>
        <xdr:cNvPr id="56" name="グループ化 55">
          <a:extLst>
            <a:ext uri="{FF2B5EF4-FFF2-40B4-BE49-F238E27FC236}">
              <a16:creationId xmlns:a16="http://schemas.microsoft.com/office/drawing/2014/main" id="{00000000-0008-0000-2200-000038000000}"/>
            </a:ext>
          </a:extLst>
        </xdr:cNvPr>
        <xdr:cNvGrpSpPr/>
      </xdr:nvGrpSpPr>
      <xdr:grpSpPr>
        <a:xfrm>
          <a:off x="3286125" y="485775"/>
          <a:ext cx="1162050" cy="190872"/>
          <a:chOff x="3149654" y="2696140"/>
          <a:chExt cx="1162625" cy="202825"/>
        </a:xfrm>
      </xdr:grpSpPr>
      <xdr:sp macro="" textlink="">
        <xdr:nvSpPr>
          <xdr:cNvPr id="684081"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200-000031700A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82"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200-000032700A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7</xdr:row>
          <xdr:rowOff>6152</xdr:rowOff>
        </xdr:from>
        <xdr:to>
          <xdr:col>25</xdr:col>
          <xdr:colOff>57150</xdr:colOff>
          <xdr:row>8</xdr:row>
          <xdr:rowOff>31737</xdr:rowOff>
        </xdr:to>
        <xdr:grpSp>
          <xdr:nvGrpSpPr>
            <xdr:cNvPr id="59" name="グループ化 58">
              <a:extLst>
                <a:ext uri="{FF2B5EF4-FFF2-40B4-BE49-F238E27FC236}">
                  <a16:creationId xmlns:a16="http://schemas.microsoft.com/office/drawing/2014/main" id="{00000000-0008-0000-2200-00003B000000}"/>
                </a:ext>
              </a:extLst>
            </xdr:cNvPr>
            <xdr:cNvGrpSpPr/>
          </xdr:nvGrpSpPr>
          <xdr:grpSpPr>
            <a:xfrm>
              <a:off x="3286125" y="1006277"/>
              <a:ext cx="1162050" cy="197035"/>
              <a:chOff x="3149670" y="2696015"/>
              <a:chExt cx="1162624" cy="202825"/>
            </a:xfrm>
          </xdr:grpSpPr>
          <xdr:sp macro="" textlink="">
            <xdr:nvSpPr>
              <xdr:cNvPr id="684083" name="Check Box 51" hidden="1">
                <a:extLst>
                  <a:ext uri="{63B3BB69-23CF-44E3-9099-C40C66FF867C}">
                    <a14:compatExt spid="_x0000_s684083"/>
                  </a:ext>
                  <a:ext uri="{FF2B5EF4-FFF2-40B4-BE49-F238E27FC236}">
                    <a16:creationId xmlns:a16="http://schemas.microsoft.com/office/drawing/2014/main" id="{00000000-0008-0000-2200-000033700A00}"/>
                  </a:ext>
                </a:extLst>
              </xdr:cNvPr>
              <xdr:cNvSpPr/>
            </xdr:nvSpPr>
            <xdr:spPr bwMode="auto">
              <a:xfrm>
                <a:off x="3149670" y="2696015"/>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84" name="Check Box 52" hidden="1">
                <a:extLst>
                  <a:ext uri="{63B3BB69-23CF-44E3-9099-C40C66FF867C}">
                    <a14:compatExt spid="_x0000_s684084"/>
                  </a:ext>
                  <a:ext uri="{FF2B5EF4-FFF2-40B4-BE49-F238E27FC236}">
                    <a16:creationId xmlns:a16="http://schemas.microsoft.com/office/drawing/2014/main" id="{00000000-0008-0000-2200-000034700A00}"/>
                  </a:ext>
                </a:extLst>
              </xdr:cNvPr>
              <xdr:cNvSpPr/>
            </xdr:nvSpPr>
            <xdr:spPr bwMode="auto">
              <a:xfrm>
                <a:off x="375480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95250</xdr:colOff>
      <xdr:row>15</xdr:row>
      <xdr:rowOff>161925</xdr:rowOff>
    </xdr:from>
    <xdr:to>
      <xdr:col>36</xdr:col>
      <xdr:colOff>104775</xdr:colOff>
      <xdr:row>17</xdr:row>
      <xdr:rowOff>161925</xdr:rowOff>
    </xdr:to>
    <xdr:sp macro="" textlink="">
      <xdr:nvSpPr>
        <xdr:cNvPr id="6" name="大かっこ 5">
          <a:extLst>
            <a:ext uri="{FF2B5EF4-FFF2-40B4-BE49-F238E27FC236}">
              <a16:creationId xmlns:a16="http://schemas.microsoft.com/office/drawing/2014/main" id="{00000000-0008-0000-2200-000006000000}"/>
            </a:ext>
          </a:extLst>
        </xdr:cNvPr>
        <xdr:cNvSpPr/>
      </xdr:nvSpPr>
      <xdr:spPr>
        <a:xfrm>
          <a:off x="504825" y="887730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95250</xdr:colOff>
      <xdr:row>20</xdr:row>
      <xdr:rowOff>161925</xdr:rowOff>
    </xdr:from>
    <xdr:to>
      <xdr:col>36</xdr:col>
      <xdr:colOff>104775</xdr:colOff>
      <xdr:row>22</xdr:row>
      <xdr:rowOff>161925</xdr:rowOff>
    </xdr:to>
    <xdr:sp macro="" textlink="">
      <xdr:nvSpPr>
        <xdr:cNvPr id="70" name="大かっこ 69">
          <a:extLst>
            <a:ext uri="{FF2B5EF4-FFF2-40B4-BE49-F238E27FC236}">
              <a16:creationId xmlns:a16="http://schemas.microsoft.com/office/drawing/2014/main" id="{00000000-0008-0000-2200-000046000000}"/>
            </a:ext>
          </a:extLst>
        </xdr:cNvPr>
        <xdr:cNvSpPr/>
      </xdr:nvSpPr>
      <xdr:spPr>
        <a:xfrm>
          <a:off x="504825" y="887730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161925</xdr:colOff>
          <xdr:row>11</xdr:row>
          <xdr:rowOff>145677</xdr:rowOff>
        </xdr:from>
        <xdr:to>
          <xdr:col>25</xdr:col>
          <xdr:colOff>57150</xdr:colOff>
          <xdr:row>13</xdr:row>
          <xdr:rowOff>6535</xdr:rowOff>
        </xdr:to>
        <xdr:grpSp>
          <xdr:nvGrpSpPr>
            <xdr:cNvPr id="71" name="グループ化 70">
              <a:extLst>
                <a:ext uri="{FF2B5EF4-FFF2-40B4-BE49-F238E27FC236}">
                  <a16:creationId xmlns:a16="http://schemas.microsoft.com/office/drawing/2014/main" id="{00000000-0008-0000-2200-000047000000}"/>
                </a:ext>
              </a:extLst>
            </xdr:cNvPr>
            <xdr:cNvGrpSpPr/>
          </xdr:nvGrpSpPr>
          <xdr:grpSpPr>
            <a:xfrm>
              <a:off x="3286125" y="1831602"/>
              <a:ext cx="1162050" cy="203758"/>
              <a:chOff x="3149670" y="2696163"/>
              <a:chExt cx="1162624" cy="202834"/>
            </a:xfrm>
          </xdr:grpSpPr>
          <xdr:sp macro="" textlink="">
            <xdr:nvSpPr>
              <xdr:cNvPr id="684092" name="Check Box 60" hidden="1">
                <a:extLst>
                  <a:ext uri="{63B3BB69-23CF-44E3-9099-C40C66FF867C}">
                    <a14:compatExt spid="_x0000_s684092"/>
                  </a:ext>
                  <a:ext uri="{FF2B5EF4-FFF2-40B4-BE49-F238E27FC236}">
                    <a16:creationId xmlns:a16="http://schemas.microsoft.com/office/drawing/2014/main" id="{00000000-0008-0000-2200-00003C700A00}"/>
                  </a:ext>
                </a:extLst>
              </xdr:cNvPr>
              <xdr:cNvSpPr/>
            </xdr:nvSpPr>
            <xdr:spPr bwMode="auto">
              <a:xfrm>
                <a:off x="3149670" y="2696172"/>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93" name="Check Box 61" hidden="1">
                <a:extLst>
                  <a:ext uri="{63B3BB69-23CF-44E3-9099-C40C66FF867C}">
                    <a14:compatExt spid="_x0000_s684093"/>
                  </a:ext>
                  <a:ext uri="{FF2B5EF4-FFF2-40B4-BE49-F238E27FC236}">
                    <a16:creationId xmlns:a16="http://schemas.microsoft.com/office/drawing/2014/main" id="{00000000-0008-0000-2200-00003D700A00}"/>
                  </a:ext>
                </a:extLst>
              </xdr:cNvPr>
              <xdr:cNvSpPr/>
            </xdr:nvSpPr>
            <xdr:spPr bwMode="auto">
              <a:xfrm>
                <a:off x="3754801" y="2696163"/>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13</xdr:row>
          <xdr:rowOff>152400</xdr:rowOff>
        </xdr:from>
        <xdr:to>
          <xdr:col>25</xdr:col>
          <xdr:colOff>57150</xdr:colOff>
          <xdr:row>15</xdr:row>
          <xdr:rowOff>9897</xdr:rowOff>
        </xdr:to>
        <xdr:grpSp>
          <xdr:nvGrpSpPr>
            <xdr:cNvPr id="74" name="グループ化 73">
              <a:extLst>
                <a:ext uri="{FF2B5EF4-FFF2-40B4-BE49-F238E27FC236}">
                  <a16:creationId xmlns:a16="http://schemas.microsoft.com/office/drawing/2014/main" id="{00000000-0008-0000-2200-00004A000000}"/>
                </a:ext>
              </a:extLst>
            </xdr:cNvPr>
            <xdr:cNvGrpSpPr/>
          </xdr:nvGrpSpPr>
          <xdr:grpSpPr>
            <a:xfrm>
              <a:off x="3286125" y="2181225"/>
              <a:ext cx="1162050" cy="200397"/>
              <a:chOff x="3149670" y="2696140"/>
              <a:chExt cx="1162624" cy="202825"/>
            </a:xfrm>
          </xdr:grpSpPr>
          <xdr:sp macro="" textlink="">
            <xdr:nvSpPr>
              <xdr:cNvPr id="684094" name="Check Box 62" hidden="1">
                <a:extLst>
                  <a:ext uri="{63B3BB69-23CF-44E3-9099-C40C66FF867C}">
                    <a14:compatExt spid="_x0000_s684094"/>
                  </a:ext>
                  <a:ext uri="{FF2B5EF4-FFF2-40B4-BE49-F238E27FC236}">
                    <a16:creationId xmlns:a16="http://schemas.microsoft.com/office/drawing/2014/main" id="{00000000-0008-0000-2200-00003E700A00}"/>
                  </a:ext>
                </a:extLst>
              </xdr:cNvPr>
              <xdr:cNvSpPr/>
            </xdr:nvSpPr>
            <xdr:spPr bwMode="auto">
              <a:xfrm>
                <a:off x="3149670"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95" name="Check Box 63" hidden="1">
                <a:extLst>
                  <a:ext uri="{63B3BB69-23CF-44E3-9099-C40C66FF867C}">
                    <a14:compatExt spid="_x0000_s684095"/>
                  </a:ext>
                  <a:ext uri="{FF2B5EF4-FFF2-40B4-BE49-F238E27FC236}">
                    <a16:creationId xmlns:a16="http://schemas.microsoft.com/office/drawing/2014/main" id="{00000000-0008-0000-2200-00003F700A00}"/>
                  </a:ext>
                </a:extLst>
              </xdr:cNvPr>
              <xdr:cNvSpPr/>
            </xdr:nvSpPr>
            <xdr:spPr bwMode="auto">
              <a:xfrm>
                <a:off x="375480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18</xdr:row>
          <xdr:rowOff>148318</xdr:rowOff>
        </xdr:from>
        <xdr:to>
          <xdr:col>25</xdr:col>
          <xdr:colOff>57150</xdr:colOff>
          <xdr:row>20</xdr:row>
          <xdr:rowOff>5815</xdr:rowOff>
        </xdr:to>
        <xdr:grpSp>
          <xdr:nvGrpSpPr>
            <xdr:cNvPr id="77" name="グループ化 76">
              <a:extLst>
                <a:ext uri="{FF2B5EF4-FFF2-40B4-BE49-F238E27FC236}">
                  <a16:creationId xmlns:a16="http://schemas.microsoft.com/office/drawing/2014/main" id="{00000000-0008-0000-2200-00004D000000}"/>
                </a:ext>
              </a:extLst>
            </xdr:cNvPr>
            <xdr:cNvGrpSpPr/>
          </xdr:nvGrpSpPr>
          <xdr:grpSpPr>
            <a:xfrm>
              <a:off x="3286125" y="3005818"/>
              <a:ext cx="1162050" cy="181347"/>
              <a:chOff x="3149670" y="2696198"/>
              <a:chExt cx="1162624" cy="202825"/>
            </a:xfrm>
          </xdr:grpSpPr>
          <xdr:sp macro="" textlink="">
            <xdr:nvSpPr>
              <xdr:cNvPr id="684096" name="Check Box 64" hidden="1">
                <a:extLst>
                  <a:ext uri="{63B3BB69-23CF-44E3-9099-C40C66FF867C}">
                    <a14:compatExt spid="_x0000_s684096"/>
                  </a:ext>
                  <a:ext uri="{FF2B5EF4-FFF2-40B4-BE49-F238E27FC236}">
                    <a16:creationId xmlns:a16="http://schemas.microsoft.com/office/drawing/2014/main" id="{00000000-0008-0000-2200-000040700A00}"/>
                  </a:ext>
                </a:extLst>
              </xdr:cNvPr>
              <xdr:cNvSpPr/>
            </xdr:nvSpPr>
            <xdr:spPr bwMode="auto">
              <a:xfrm>
                <a:off x="3149670" y="269619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97" name="Check Box 65" hidden="1">
                <a:extLst>
                  <a:ext uri="{63B3BB69-23CF-44E3-9099-C40C66FF867C}">
                    <a14:compatExt spid="_x0000_s684097"/>
                  </a:ext>
                  <a:ext uri="{FF2B5EF4-FFF2-40B4-BE49-F238E27FC236}">
                    <a16:creationId xmlns:a16="http://schemas.microsoft.com/office/drawing/2014/main" id="{00000000-0008-0000-2200-000041700A00}"/>
                  </a:ext>
                </a:extLst>
              </xdr:cNvPr>
              <xdr:cNvSpPr/>
            </xdr:nvSpPr>
            <xdr:spPr bwMode="auto">
              <a:xfrm>
                <a:off x="3754801" y="2696199"/>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133350</xdr:colOff>
      <xdr:row>47</xdr:row>
      <xdr:rowOff>0</xdr:rowOff>
    </xdr:from>
    <xdr:to>
      <xdr:col>25</xdr:col>
      <xdr:colOff>85725</xdr:colOff>
      <xdr:row>49</xdr:row>
      <xdr:rowOff>0</xdr:rowOff>
    </xdr:to>
    <xdr:sp macro="" textlink="">
      <xdr:nvSpPr>
        <xdr:cNvPr id="4" name="大かっこ 3">
          <a:extLst>
            <a:ext uri="{FF2B5EF4-FFF2-40B4-BE49-F238E27FC236}">
              <a16:creationId xmlns:a16="http://schemas.microsoft.com/office/drawing/2014/main" id="{00000000-0008-0000-2200-000004000000}"/>
            </a:ext>
          </a:extLst>
        </xdr:cNvPr>
        <xdr:cNvSpPr/>
      </xdr:nvSpPr>
      <xdr:spPr>
        <a:xfrm>
          <a:off x="542925" y="7686675"/>
          <a:ext cx="3933825"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9525</xdr:colOff>
          <xdr:row>52</xdr:row>
          <xdr:rowOff>152400</xdr:rowOff>
        </xdr:from>
        <xdr:to>
          <xdr:col>11</xdr:col>
          <xdr:colOff>47625</xdr:colOff>
          <xdr:row>54</xdr:row>
          <xdr:rowOff>19050</xdr:rowOff>
        </xdr:to>
        <xdr:sp macro="" textlink="">
          <xdr:nvSpPr>
            <xdr:cNvPr id="684105" name="Check Box 73" hidden="1">
              <a:extLst>
                <a:ext uri="{63B3BB69-23CF-44E3-9099-C40C66FF867C}">
                  <a14:compatExt spid="_x0000_s684105"/>
                </a:ext>
                <a:ext uri="{FF2B5EF4-FFF2-40B4-BE49-F238E27FC236}">
                  <a16:creationId xmlns:a16="http://schemas.microsoft.com/office/drawing/2014/main" id="{00000000-0008-0000-2200-0000497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52</xdr:row>
          <xdr:rowOff>161925</xdr:rowOff>
        </xdr:from>
        <xdr:to>
          <xdr:col>15</xdr:col>
          <xdr:colOff>19050</xdr:colOff>
          <xdr:row>54</xdr:row>
          <xdr:rowOff>28575</xdr:rowOff>
        </xdr:to>
        <xdr:sp macro="" textlink="">
          <xdr:nvSpPr>
            <xdr:cNvPr id="684106" name="Check Box 74" hidden="1">
              <a:extLst>
                <a:ext uri="{63B3BB69-23CF-44E3-9099-C40C66FF867C}">
                  <a14:compatExt spid="_x0000_s684106"/>
                </a:ext>
                <a:ext uri="{FF2B5EF4-FFF2-40B4-BE49-F238E27FC236}">
                  <a16:creationId xmlns:a16="http://schemas.microsoft.com/office/drawing/2014/main" id="{00000000-0008-0000-2200-00004A7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52</xdr:row>
          <xdr:rowOff>152400</xdr:rowOff>
        </xdr:from>
        <xdr:to>
          <xdr:col>22</xdr:col>
          <xdr:colOff>38100</xdr:colOff>
          <xdr:row>54</xdr:row>
          <xdr:rowOff>19050</xdr:rowOff>
        </xdr:to>
        <xdr:sp macro="" textlink="">
          <xdr:nvSpPr>
            <xdr:cNvPr id="684107" name="Check Box 75" hidden="1">
              <a:extLst>
                <a:ext uri="{63B3BB69-23CF-44E3-9099-C40C66FF867C}">
                  <a14:compatExt spid="_x0000_s684107"/>
                </a:ext>
                <a:ext uri="{FF2B5EF4-FFF2-40B4-BE49-F238E27FC236}">
                  <a16:creationId xmlns:a16="http://schemas.microsoft.com/office/drawing/2014/main" id="{00000000-0008-0000-2200-00004B7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4</xdr:row>
          <xdr:rowOff>0</xdr:rowOff>
        </xdr:from>
        <xdr:to>
          <xdr:col>25</xdr:col>
          <xdr:colOff>57150</xdr:colOff>
          <xdr:row>5</xdr:row>
          <xdr:rowOff>19050</xdr:rowOff>
        </xdr:to>
        <xdr:grpSp>
          <xdr:nvGrpSpPr>
            <xdr:cNvPr id="684104" name="グループ化 55">
              <a:extLst>
                <a:ext uri="{FF2B5EF4-FFF2-40B4-BE49-F238E27FC236}">
                  <a16:creationId xmlns:a16="http://schemas.microsoft.com/office/drawing/2014/main" id="{00000000-0008-0000-2200-000048700A00}"/>
                </a:ext>
              </a:extLst>
            </xdr:cNvPr>
            <xdr:cNvGrpSpPr>
              <a:grpSpLocks/>
            </xdr:cNvGrpSpPr>
          </xdr:nvGrpSpPr>
          <xdr:grpSpPr bwMode="auto">
            <a:xfrm>
              <a:off x="3286125" y="485775"/>
              <a:ext cx="1162050" cy="190500"/>
              <a:chOff x="31496" y="26961"/>
              <a:chExt cx="11626" cy="2028"/>
            </a:xfrm>
          </xdr:grpSpPr>
          <xdr:sp macro="" textlink="">
            <xdr:nvSpPr>
              <xdr:cNvPr id="2" name="Check Box 49" hidden="1">
                <a:extLst>
                  <a:ext uri="{63B3BB69-23CF-44E3-9099-C40C66FF867C}">
                    <a14:compatExt spid="_x0000_s684081"/>
                  </a:ext>
                  <a:ext uri="{FF2B5EF4-FFF2-40B4-BE49-F238E27FC236}">
                    <a16:creationId xmlns:a16="http://schemas.microsoft.com/office/drawing/2014/main" id="{00000000-0008-0000-2200-0000020000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50" hidden="1">
                <a:extLst>
                  <a:ext uri="{63B3BB69-23CF-44E3-9099-C40C66FF867C}">
                    <a14:compatExt spid="_x0000_s684082"/>
                  </a:ext>
                  <a:ext uri="{FF2B5EF4-FFF2-40B4-BE49-F238E27FC236}">
                    <a16:creationId xmlns:a16="http://schemas.microsoft.com/office/drawing/2014/main" id="{00000000-0008-0000-2200-0000030000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11</xdr:row>
          <xdr:rowOff>145677</xdr:rowOff>
        </xdr:from>
        <xdr:to>
          <xdr:col>25</xdr:col>
          <xdr:colOff>57150</xdr:colOff>
          <xdr:row>13</xdr:row>
          <xdr:rowOff>6535</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3286125" y="1831602"/>
              <a:ext cx="1162050" cy="203758"/>
              <a:chOff x="3149681" y="2696148"/>
              <a:chExt cx="1162627" cy="202828"/>
            </a:xfrm>
          </xdr:grpSpPr>
          <xdr:sp macro="" textlink="">
            <xdr:nvSpPr>
              <xdr:cNvPr id="684108" name="Check Box 76" hidden="1">
                <a:extLst>
                  <a:ext uri="{63B3BB69-23CF-44E3-9099-C40C66FF867C}">
                    <a14:compatExt spid="_x0000_s684108"/>
                  </a:ext>
                  <a:ext uri="{FF2B5EF4-FFF2-40B4-BE49-F238E27FC236}">
                    <a16:creationId xmlns:a16="http://schemas.microsoft.com/office/drawing/2014/main" id="{00000000-0008-0000-2200-00004C700A00}"/>
                  </a:ext>
                </a:extLst>
              </xdr:cNvPr>
              <xdr:cNvSpPr/>
            </xdr:nvSpPr>
            <xdr:spPr bwMode="auto">
              <a:xfrm>
                <a:off x="3149681" y="2696151"/>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109" name="Check Box 77" hidden="1">
                <a:extLst>
                  <a:ext uri="{63B3BB69-23CF-44E3-9099-C40C66FF867C}">
                    <a14:compatExt spid="_x0000_s684109"/>
                  </a:ext>
                  <a:ext uri="{FF2B5EF4-FFF2-40B4-BE49-F238E27FC236}">
                    <a16:creationId xmlns:a16="http://schemas.microsoft.com/office/drawing/2014/main" id="{00000000-0008-0000-2200-00004D700A00}"/>
                  </a:ext>
                </a:extLst>
              </xdr:cNvPr>
              <xdr:cNvSpPr/>
            </xdr:nvSpPr>
            <xdr:spPr bwMode="auto">
              <a:xfrm>
                <a:off x="3754815" y="2696148"/>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4</xdr:colOff>
          <xdr:row>57</xdr:row>
          <xdr:rowOff>137374</xdr:rowOff>
        </xdr:from>
        <xdr:to>
          <xdr:col>24</xdr:col>
          <xdr:colOff>152215</xdr:colOff>
          <xdr:row>59</xdr:row>
          <xdr:rowOff>3030</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3124204" y="10186249"/>
              <a:ext cx="1238061" cy="208556"/>
              <a:chOff x="3337792" y="405848"/>
              <a:chExt cx="1222103" cy="212035"/>
            </a:xfrm>
          </xdr:grpSpPr>
          <xdr:sp macro="" textlink="">
            <xdr:nvSpPr>
              <xdr:cNvPr id="1309697" name="Check Box 1" hidden="1">
                <a:extLst>
                  <a:ext uri="{63B3BB69-23CF-44E3-9099-C40C66FF867C}">
                    <a14:compatExt spid="_x0000_s1309697"/>
                  </a:ext>
                  <a:ext uri="{FF2B5EF4-FFF2-40B4-BE49-F238E27FC236}">
                    <a16:creationId xmlns:a16="http://schemas.microsoft.com/office/drawing/2014/main" id="{00000000-0008-0000-2300-000001FC1300}"/>
                  </a:ext>
                </a:extLst>
              </xdr:cNvPr>
              <xdr:cNvSpPr/>
            </xdr:nvSpPr>
            <xdr:spPr bwMode="auto">
              <a:xfrm>
                <a:off x="3337792"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9698" name="Check Box 2" hidden="1">
                <a:extLst>
                  <a:ext uri="{63B3BB69-23CF-44E3-9099-C40C66FF867C}">
                    <a14:compatExt spid="_x0000_s1309698"/>
                  </a:ext>
                  <a:ext uri="{FF2B5EF4-FFF2-40B4-BE49-F238E27FC236}">
                    <a16:creationId xmlns:a16="http://schemas.microsoft.com/office/drawing/2014/main" id="{00000000-0008-0000-2300-000002FC1300}"/>
                  </a:ext>
                </a:extLst>
              </xdr:cNvPr>
              <xdr:cNvSpPr/>
            </xdr:nvSpPr>
            <xdr:spPr bwMode="auto">
              <a:xfrm>
                <a:off x="388238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34</xdr:row>
          <xdr:rowOff>141550</xdr:rowOff>
        </xdr:from>
        <xdr:to>
          <xdr:col>24</xdr:col>
          <xdr:colOff>152216</xdr:colOff>
          <xdr:row>36</xdr:row>
          <xdr:rowOff>7207</xdr:rowOff>
        </xdr:to>
        <xdr:grpSp>
          <xdr:nvGrpSpPr>
            <xdr:cNvPr id="3" name="グループ化 2">
              <a:extLst>
                <a:ext uri="{FF2B5EF4-FFF2-40B4-BE49-F238E27FC236}">
                  <a16:creationId xmlns:a16="http://schemas.microsoft.com/office/drawing/2014/main" id="{00000000-0008-0000-2300-000003000000}"/>
                </a:ext>
              </a:extLst>
            </xdr:cNvPr>
            <xdr:cNvGrpSpPr/>
          </xdr:nvGrpSpPr>
          <xdr:grpSpPr>
            <a:xfrm>
              <a:off x="3124204" y="5599375"/>
              <a:ext cx="1238062" cy="189507"/>
              <a:chOff x="3337790" y="405848"/>
              <a:chExt cx="1222105" cy="212035"/>
            </a:xfrm>
          </xdr:grpSpPr>
          <xdr:sp macro="" textlink="">
            <xdr:nvSpPr>
              <xdr:cNvPr id="1309699" name="Check Box 3" hidden="1">
                <a:extLst>
                  <a:ext uri="{63B3BB69-23CF-44E3-9099-C40C66FF867C}">
                    <a14:compatExt spid="_x0000_s1309699"/>
                  </a:ext>
                  <a:ext uri="{FF2B5EF4-FFF2-40B4-BE49-F238E27FC236}">
                    <a16:creationId xmlns:a16="http://schemas.microsoft.com/office/drawing/2014/main" id="{00000000-0008-0000-2300-000003FC1300}"/>
                  </a:ext>
                </a:extLst>
              </xdr:cNvPr>
              <xdr:cNvSpPr/>
            </xdr:nvSpPr>
            <xdr:spPr bwMode="auto">
              <a:xfrm>
                <a:off x="3337790" y="405848"/>
                <a:ext cx="67048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309700" name="Check Box 4" hidden="1">
                <a:extLst>
                  <a:ext uri="{63B3BB69-23CF-44E3-9099-C40C66FF867C}">
                    <a14:compatExt spid="_x0000_s1309700"/>
                  </a:ext>
                  <a:ext uri="{FF2B5EF4-FFF2-40B4-BE49-F238E27FC236}">
                    <a16:creationId xmlns:a16="http://schemas.microsoft.com/office/drawing/2014/main" id="{00000000-0008-0000-2300-000004FC1300}"/>
                  </a:ext>
                </a:extLst>
              </xdr:cNvPr>
              <xdr:cNvSpPr/>
            </xdr:nvSpPr>
            <xdr:spPr bwMode="auto">
              <a:xfrm>
                <a:off x="388238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4</xdr:row>
          <xdr:rowOff>135948</xdr:rowOff>
        </xdr:from>
        <xdr:to>
          <xdr:col>25</xdr:col>
          <xdr:colOff>153896</xdr:colOff>
          <xdr:row>5</xdr:row>
          <xdr:rowOff>169692</xdr:rowOff>
        </xdr:to>
        <xdr:grpSp>
          <xdr:nvGrpSpPr>
            <xdr:cNvPr id="4" name="グループ化 3">
              <a:extLst>
                <a:ext uri="{FF2B5EF4-FFF2-40B4-BE49-F238E27FC236}">
                  <a16:creationId xmlns:a16="http://schemas.microsoft.com/office/drawing/2014/main" id="{00000000-0008-0000-2300-000004000000}"/>
                </a:ext>
              </a:extLst>
            </xdr:cNvPr>
            <xdr:cNvGrpSpPr/>
          </xdr:nvGrpSpPr>
          <xdr:grpSpPr>
            <a:xfrm>
              <a:off x="3305179" y="621723"/>
              <a:ext cx="1239742" cy="205194"/>
              <a:chOff x="3337760" y="405848"/>
              <a:chExt cx="1222103" cy="212035"/>
            </a:xfrm>
          </xdr:grpSpPr>
          <xdr:sp macro="" textlink="">
            <xdr:nvSpPr>
              <xdr:cNvPr id="1309701" name="Check Box 5" hidden="1">
                <a:extLst>
                  <a:ext uri="{63B3BB69-23CF-44E3-9099-C40C66FF867C}">
                    <a14:compatExt spid="_x0000_s1309701"/>
                  </a:ext>
                  <a:ext uri="{FF2B5EF4-FFF2-40B4-BE49-F238E27FC236}">
                    <a16:creationId xmlns:a16="http://schemas.microsoft.com/office/drawing/2014/main" id="{00000000-0008-0000-2300-000005FC1300}"/>
                  </a:ext>
                </a:extLst>
              </xdr:cNvPr>
              <xdr:cNvSpPr/>
            </xdr:nvSpPr>
            <xdr:spPr bwMode="auto">
              <a:xfrm>
                <a:off x="3337760"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9702" name="Check Box 6" hidden="1">
                <a:extLst>
                  <a:ext uri="{63B3BB69-23CF-44E3-9099-C40C66FF867C}">
                    <a14:compatExt spid="_x0000_s1309702"/>
                  </a:ext>
                  <a:ext uri="{FF2B5EF4-FFF2-40B4-BE49-F238E27FC236}">
                    <a16:creationId xmlns:a16="http://schemas.microsoft.com/office/drawing/2014/main" id="{00000000-0008-0000-2300-000006FC1300}"/>
                  </a:ext>
                </a:extLst>
              </xdr:cNvPr>
              <xdr:cNvSpPr/>
            </xdr:nvSpPr>
            <xdr:spPr bwMode="auto">
              <a:xfrm>
                <a:off x="388234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7</xdr:row>
          <xdr:rowOff>154997</xdr:rowOff>
        </xdr:from>
        <xdr:to>
          <xdr:col>25</xdr:col>
          <xdr:colOff>153896</xdr:colOff>
          <xdr:row>9</xdr:row>
          <xdr:rowOff>17292</xdr:rowOff>
        </xdr:to>
        <xdr:grpSp>
          <xdr:nvGrpSpPr>
            <xdr:cNvPr id="5" name="グループ化 4">
              <a:extLst>
                <a:ext uri="{FF2B5EF4-FFF2-40B4-BE49-F238E27FC236}">
                  <a16:creationId xmlns:a16="http://schemas.microsoft.com/office/drawing/2014/main" id="{00000000-0008-0000-2300-000005000000}"/>
                </a:ext>
              </a:extLst>
            </xdr:cNvPr>
            <xdr:cNvGrpSpPr/>
          </xdr:nvGrpSpPr>
          <xdr:grpSpPr>
            <a:xfrm>
              <a:off x="3305179" y="1059872"/>
              <a:ext cx="1239742" cy="205195"/>
              <a:chOff x="3337760" y="405848"/>
              <a:chExt cx="1222103" cy="212035"/>
            </a:xfrm>
          </xdr:grpSpPr>
          <xdr:sp macro="" textlink="">
            <xdr:nvSpPr>
              <xdr:cNvPr id="1309703" name="Check Box 7" hidden="1">
                <a:extLst>
                  <a:ext uri="{63B3BB69-23CF-44E3-9099-C40C66FF867C}">
                    <a14:compatExt spid="_x0000_s1309703"/>
                  </a:ext>
                  <a:ext uri="{FF2B5EF4-FFF2-40B4-BE49-F238E27FC236}">
                    <a16:creationId xmlns:a16="http://schemas.microsoft.com/office/drawing/2014/main" id="{00000000-0008-0000-2300-000007FC1300}"/>
                  </a:ext>
                </a:extLst>
              </xdr:cNvPr>
              <xdr:cNvSpPr/>
            </xdr:nvSpPr>
            <xdr:spPr bwMode="auto">
              <a:xfrm>
                <a:off x="3337760"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9704" name="Check Box 8" hidden="1">
                <a:extLst>
                  <a:ext uri="{63B3BB69-23CF-44E3-9099-C40C66FF867C}">
                    <a14:compatExt spid="_x0000_s1309704"/>
                  </a:ext>
                  <a:ext uri="{FF2B5EF4-FFF2-40B4-BE49-F238E27FC236}">
                    <a16:creationId xmlns:a16="http://schemas.microsoft.com/office/drawing/2014/main" id="{00000000-0008-0000-2300-000008FC1300}"/>
                  </a:ext>
                </a:extLst>
              </xdr:cNvPr>
              <xdr:cNvSpPr/>
            </xdr:nvSpPr>
            <xdr:spPr bwMode="auto">
              <a:xfrm>
                <a:off x="388234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11</xdr:row>
          <xdr:rowOff>12123</xdr:rowOff>
        </xdr:from>
        <xdr:to>
          <xdr:col>25</xdr:col>
          <xdr:colOff>153896</xdr:colOff>
          <xdr:row>12</xdr:row>
          <xdr:rowOff>38100</xdr:rowOff>
        </xdr:to>
        <xdr:grpSp>
          <xdr:nvGrpSpPr>
            <xdr:cNvPr id="6" name="グループ化 5">
              <a:extLst>
                <a:ext uri="{FF2B5EF4-FFF2-40B4-BE49-F238E27FC236}">
                  <a16:creationId xmlns:a16="http://schemas.microsoft.com/office/drawing/2014/main" id="{00000000-0008-0000-2300-000006000000}"/>
                </a:ext>
              </a:extLst>
            </xdr:cNvPr>
            <xdr:cNvGrpSpPr/>
          </xdr:nvGrpSpPr>
          <xdr:grpSpPr>
            <a:xfrm>
              <a:off x="3305179" y="1602798"/>
              <a:ext cx="1239742" cy="197427"/>
              <a:chOff x="3337760" y="405848"/>
              <a:chExt cx="1222103" cy="212035"/>
            </a:xfrm>
          </xdr:grpSpPr>
          <xdr:sp macro="" textlink="">
            <xdr:nvSpPr>
              <xdr:cNvPr id="1309705" name="Check Box 9" hidden="1">
                <a:extLst>
                  <a:ext uri="{63B3BB69-23CF-44E3-9099-C40C66FF867C}">
                    <a14:compatExt spid="_x0000_s1309705"/>
                  </a:ext>
                  <a:ext uri="{FF2B5EF4-FFF2-40B4-BE49-F238E27FC236}">
                    <a16:creationId xmlns:a16="http://schemas.microsoft.com/office/drawing/2014/main" id="{00000000-0008-0000-2300-000009FC1300}"/>
                  </a:ext>
                </a:extLst>
              </xdr:cNvPr>
              <xdr:cNvSpPr/>
            </xdr:nvSpPr>
            <xdr:spPr bwMode="auto">
              <a:xfrm>
                <a:off x="3337760"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9706" name="Check Box 10" hidden="1">
                <a:extLst>
                  <a:ext uri="{63B3BB69-23CF-44E3-9099-C40C66FF867C}">
                    <a14:compatExt spid="_x0000_s1309706"/>
                  </a:ext>
                  <a:ext uri="{FF2B5EF4-FFF2-40B4-BE49-F238E27FC236}">
                    <a16:creationId xmlns:a16="http://schemas.microsoft.com/office/drawing/2014/main" id="{00000000-0008-0000-2300-00000AFC1300}"/>
                  </a:ext>
                </a:extLst>
              </xdr:cNvPr>
              <xdr:cNvSpPr/>
            </xdr:nvSpPr>
            <xdr:spPr bwMode="auto">
              <a:xfrm>
                <a:off x="388234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23</xdr:row>
          <xdr:rowOff>0</xdr:rowOff>
        </xdr:from>
        <xdr:to>
          <xdr:col>5</xdr:col>
          <xdr:colOff>152400</xdr:colOff>
          <xdr:row>24</xdr:row>
          <xdr:rowOff>38100</xdr:rowOff>
        </xdr:to>
        <xdr:sp macro="" textlink="">
          <xdr:nvSpPr>
            <xdr:cNvPr id="1309707" name="Check Box 5" hidden="1">
              <a:extLst>
                <a:ext uri="{63B3BB69-23CF-44E3-9099-C40C66FF867C}">
                  <a14:compatExt spid="_x0000_s1309707"/>
                </a:ext>
                <a:ext uri="{FF2B5EF4-FFF2-40B4-BE49-F238E27FC236}">
                  <a16:creationId xmlns:a16="http://schemas.microsoft.com/office/drawing/2014/main" id="{00000000-0008-0000-2300-00000B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23</xdr:row>
          <xdr:rowOff>0</xdr:rowOff>
        </xdr:from>
        <xdr:to>
          <xdr:col>25</xdr:col>
          <xdr:colOff>0</xdr:colOff>
          <xdr:row>24</xdr:row>
          <xdr:rowOff>0</xdr:rowOff>
        </xdr:to>
        <xdr:sp macro="" textlink="">
          <xdr:nvSpPr>
            <xdr:cNvPr id="1309708" name="Check Box 6" hidden="1">
              <a:extLst>
                <a:ext uri="{63B3BB69-23CF-44E3-9099-C40C66FF867C}">
                  <a14:compatExt spid="_x0000_s1309708"/>
                </a:ext>
                <a:ext uri="{FF2B5EF4-FFF2-40B4-BE49-F238E27FC236}">
                  <a16:creationId xmlns:a16="http://schemas.microsoft.com/office/drawing/2014/main" id="{00000000-0008-0000-2300-00000C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31</xdr:row>
          <xdr:rowOff>0</xdr:rowOff>
        </xdr:from>
        <xdr:to>
          <xdr:col>5</xdr:col>
          <xdr:colOff>152400</xdr:colOff>
          <xdr:row>32</xdr:row>
          <xdr:rowOff>38100</xdr:rowOff>
        </xdr:to>
        <xdr:sp macro="" textlink="">
          <xdr:nvSpPr>
            <xdr:cNvPr id="1309709" name="Check Box 13" hidden="1">
              <a:extLst>
                <a:ext uri="{63B3BB69-23CF-44E3-9099-C40C66FF867C}">
                  <a14:compatExt spid="_x0000_s1309709"/>
                </a:ext>
                <a:ext uri="{FF2B5EF4-FFF2-40B4-BE49-F238E27FC236}">
                  <a16:creationId xmlns:a16="http://schemas.microsoft.com/office/drawing/2014/main" id="{00000000-0008-0000-2300-00000D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31</xdr:row>
          <xdr:rowOff>0</xdr:rowOff>
        </xdr:from>
        <xdr:to>
          <xdr:col>25</xdr:col>
          <xdr:colOff>0</xdr:colOff>
          <xdr:row>32</xdr:row>
          <xdr:rowOff>0</xdr:rowOff>
        </xdr:to>
        <xdr:sp macro="" textlink="">
          <xdr:nvSpPr>
            <xdr:cNvPr id="1309710" name="Check Box 14" hidden="1">
              <a:extLst>
                <a:ext uri="{63B3BB69-23CF-44E3-9099-C40C66FF867C}">
                  <a14:compatExt spid="_x0000_s1309710"/>
                </a:ext>
                <a:ext uri="{FF2B5EF4-FFF2-40B4-BE49-F238E27FC236}">
                  <a16:creationId xmlns:a16="http://schemas.microsoft.com/office/drawing/2014/main" id="{00000000-0008-0000-2300-00000E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27</xdr:row>
          <xdr:rowOff>161925</xdr:rowOff>
        </xdr:from>
        <xdr:to>
          <xdr:col>24</xdr:col>
          <xdr:colOff>153896</xdr:colOff>
          <xdr:row>29</xdr:row>
          <xdr:rowOff>24220</xdr:rowOff>
        </xdr:to>
        <xdr:grpSp>
          <xdr:nvGrpSpPr>
            <xdr:cNvPr id="7" name="グループ化 6">
              <a:extLst>
                <a:ext uri="{FF2B5EF4-FFF2-40B4-BE49-F238E27FC236}">
                  <a16:creationId xmlns:a16="http://schemas.microsoft.com/office/drawing/2014/main" id="{00000000-0008-0000-2300-000007000000}"/>
                </a:ext>
              </a:extLst>
            </xdr:cNvPr>
            <xdr:cNvGrpSpPr/>
          </xdr:nvGrpSpPr>
          <xdr:grpSpPr>
            <a:xfrm>
              <a:off x="3124204" y="4419600"/>
              <a:ext cx="1239742" cy="205195"/>
              <a:chOff x="3337760" y="405848"/>
              <a:chExt cx="1222103" cy="212035"/>
            </a:xfrm>
          </xdr:grpSpPr>
          <xdr:sp macro="" textlink="">
            <xdr:nvSpPr>
              <xdr:cNvPr id="1309711" name="Check Box 15" hidden="1">
                <a:extLst>
                  <a:ext uri="{63B3BB69-23CF-44E3-9099-C40C66FF867C}">
                    <a14:compatExt spid="_x0000_s1309711"/>
                  </a:ext>
                  <a:ext uri="{FF2B5EF4-FFF2-40B4-BE49-F238E27FC236}">
                    <a16:creationId xmlns:a16="http://schemas.microsoft.com/office/drawing/2014/main" id="{00000000-0008-0000-2300-00000FFC1300}"/>
                  </a:ext>
                </a:extLst>
              </xdr:cNvPr>
              <xdr:cNvSpPr/>
            </xdr:nvSpPr>
            <xdr:spPr bwMode="auto">
              <a:xfrm>
                <a:off x="3337760"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9712" name="Check Box 16" hidden="1">
                <a:extLst>
                  <a:ext uri="{63B3BB69-23CF-44E3-9099-C40C66FF867C}">
                    <a14:compatExt spid="_x0000_s1309712"/>
                  </a:ext>
                  <a:ext uri="{FF2B5EF4-FFF2-40B4-BE49-F238E27FC236}">
                    <a16:creationId xmlns:a16="http://schemas.microsoft.com/office/drawing/2014/main" id="{00000000-0008-0000-2300-000010FC1300}"/>
                  </a:ext>
                </a:extLst>
              </xdr:cNvPr>
              <xdr:cNvSpPr/>
            </xdr:nvSpPr>
            <xdr:spPr bwMode="auto">
              <a:xfrm>
                <a:off x="388234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55</xdr:row>
          <xdr:rowOff>10645</xdr:rowOff>
        </xdr:from>
        <xdr:to>
          <xdr:col>24</xdr:col>
          <xdr:colOff>152216</xdr:colOff>
          <xdr:row>56</xdr:row>
          <xdr:rowOff>39907</xdr:rowOff>
        </xdr:to>
        <xdr:grpSp>
          <xdr:nvGrpSpPr>
            <xdr:cNvPr id="8" name="グループ化 7">
              <a:extLst>
                <a:ext uri="{FF2B5EF4-FFF2-40B4-BE49-F238E27FC236}">
                  <a16:creationId xmlns:a16="http://schemas.microsoft.com/office/drawing/2014/main" id="{00000000-0008-0000-2300-000008000000}"/>
                </a:ext>
              </a:extLst>
            </xdr:cNvPr>
            <xdr:cNvGrpSpPr/>
          </xdr:nvGrpSpPr>
          <xdr:grpSpPr>
            <a:xfrm>
              <a:off x="3124204" y="9716620"/>
              <a:ext cx="1238062" cy="200712"/>
              <a:chOff x="3337790" y="405848"/>
              <a:chExt cx="1222105" cy="212035"/>
            </a:xfrm>
          </xdr:grpSpPr>
          <xdr:sp macro="" textlink="">
            <xdr:nvSpPr>
              <xdr:cNvPr id="1309713" name="Check Box 17" hidden="1">
                <a:extLst>
                  <a:ext uri="{63B3BB69-23CF-44E3-9099-C40C66FF867C}">
                    <a14:compatExt spid="_x0000_s1309713"/>
                  </a:ext>
                  <a:ext uri="{FF2B5EF4-FFF2-40B4-BE49-F238E27FC236}">
                    <a16:creationId xmlns:a16="http://schemas.microsoft.com/office/drawing/2014/main" id="{00000000-0008-0000-2300-000011FC1300}"/>
                  </a:ext>
                </a:extLst>
              </xdr:cNvPr>
              <xdr:cNvSpPr/>
            </xdr:nvSpPr>
            <xdr:spPr bwMode="auto">
              <a:xfrm>
                <a:off x="3337790" y="405848"/>
                <a:ext cx="67048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309714" name="Check Box 18" hidden="1">
                <a:extLst>
                  <a:ext uri="{63B3BB69-23CF-44E3-9099-C40C66FF867C}">
                    <a14:compatExt spid="_x0000_s1309714"/>
                  </a:ext>
                  <a:ext uri="{FF2B5EF4-FFF2-40B4-BE49-F238E27FC236}">
                    <a16:creationId xmlns:a16="http://schemas.microsoft.com/office/drawing/2014/main" id="{00000000-0008-0000-2300-000012FC1300}"/>
                  </a:ext>
                </a:extLst>
              </xdr:cNvPr>
              <xdr:cNvSpPr/>
            </xdr:nvSpPr>
            <xdr:spPr bwMode="auto">
              <a:xfrm>
                <a:off x="388238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9525</xdr:rowOff>
        </xdr:from>
        <xdr:to>
          <xdr:col>9</xdr:col>
          <xdr:colOff>9525</xdr:colOff>
          <xdr:row>41</xdr:row>
          <xdr:rowOff>200025</xdr:rowOff>
        </xdr:to>
        <xdr:sp macro="" textlink="">
          <xdr:nvSpPr>
            <xdr:cNvPr id="1309715" name="Check Box 10" hidden="1">
              <a:extLst>
                <a:ext uri="{63B3BB69-23CF-44E3-9099-C40C66FF867C}">
                  <a14:compatExt spid="_x0000_s1309715"/>
                </a:ext>
                <a:ext uri="{FF2B5EF4-FFF2-40B4-BE49-F238E27FC236}">
                  <a16:creationId xmlns:a16="http://schemas.microsoft.com/office/drawing/2014/main" id="{00000000-0008-0000-2300-000013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19050</xdr:rowOff>
        </xdr:from>
        <xdr:to>
          <xdr:col>13</xdr:col>
          <xdr:colOff>19050</xdr:colOff>
          <xdr:row>42</xdr:row>
          <xdr:rowOff>0</xdr:rowOff>
        </xdr:to>
        <xdr:sp macro="" textlink="">
          <xdr:nvSpPr>
            <xdr:cNvPr id="1309716" name="Check Box 64" hidden="1">
              <a:extLst>
                <a:ext uri="{63B3BB69-23CF-44E3-9099-C40C66FF867C}">
                  <a14:compatExt spid="_x0000_s1309716"/>
                </a:ext>
                <a:ext uri="{FF2B5EF4-FFF2-40B4-BE49-F238E27FC236}">
                  <a16:creationId xmlns:a16="http://schemas.microsoft.com/office/drawing/2014/main" id="{00000000-0008-0000-2300-000014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1309717" name="Check Box 65" hidden="1">
              <a:extLst>
                <a:ext uri="{63B3BB69-23CF-44E3-9099-C40C66FF867C}">
                  <a14:compatExt spid="_x0000_s1309717"/>
                </a:ext>
                <a:ext uri="{FF2B5EF4-FFF2-40B4-BE49-F238E27FC236}">
                  <a16:creationId xmlns:a16="http://schemas.microsoft.com/office/drawing/2014/main" id="{00000000-0008-0000-2300-000015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9525</xdr:rowOff>
        </xdr:from>
        <xdr:to>
          <xdr:col>9</xdr:col>
          <xdr:colOff>9525</xdr:colOff>
          <xdr:row>42</xdr:row>
          <xdr:rowOff>200025</xdr:rowOff>
        </xdr:to>
        <xdr:sp macro="" textlink="">
          <xdr:nvSpPr>
            <xdr:cNvPr id="1309718" name="Check Box 66" hidden="1">
              <a:extLst>
                <a:ext uri="{63B3BB69-23CF-44E3-9099-C40C66FF867C}">
                  <a14:compatExt spid="_x0000_s1309718"/>
                </a:ext>
                <a:ext uri="{FF2B5EF4-FFF2-40B4-BE49-F238E27FC236}">
                  <a16:creationId xmlns:a16="http://schemas.microsoft.com/office/drawing/2014/main" id="{00000000-0008-0000-2300-000016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42</xdr:row>
          <xdr:rowOff>19050</xdr:rowOff>
        </xdr:from>
        <xdr:to>
          <xdr:col>13</xdr:col>
          <xdr:colOff>19050</xdr:colOff>
          <xdr:row>43</xdr:row>
          <xdr:rowOff>0</xdr:rowOff>
        </xdr:to>
        <xdr:sp macro="" textlink="">
          <xdr:nvSpPr>
            <xdr:cNvPr id="1309719" name="Check Box 67" hidden="1">
              <a:extLst>
                <a:ext uri="{63B3BB69-23CF-44E3-9099-C40C66FF867C}">
                  <a14:compatExt spid="_x0000_s1309719"/>
                </a:ext>
                <a:ext uri="{FF2B5EF4-FFF2-40B4-BE49-F238E27FC236}">
                  <a16:creationId xmlns:a16="http://schemas.microsoft.com/office/drawing/2014/main" id="{00000000-0008-0000-2300-000017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1309720" name="Check Box 68" hidden="1">
              <a:extLst>
                <a:ext uri="{63B3BB69-23CF-44E3-9099-C40C66FF867C}">
                  <a14:compatExt spid="_x0000_s1309720"/>
                </a:ext>
                <a:ext uri="{FF2B5EF4-FFF2-40B4-BE49-F238E27FC236}">
                  <a16:creationId xmlns:a16="http://schemas.microsoft.com/office/drawing/2014/main" id="{00000000-0008-0000-2300-000018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9525</xdr:rowOff>
        </xdr:from>
        <xdr:to>
          <xdr:col>9</xdr:col>
          <xdr:colOff>9525</xdr:colOff>
          <xdr:row>43</xdr:row>
          <xdr:rowOff>200025</xdr:rowOff>
        </xdr:to>
        <xdr:sp macro="" textlink="">
          <xdr:nvSpPr>
            <xdr:cNvPr id="1309721" name="Check Box 69" hidden="1">
              <a:extLst>
                <a:ext uri="{63B3BB69-23CF-44E3-9099-C40C66FF867C}">
                  <a14:compatExt spid="_x0000_s1309721"/>
                </a:ext>
                <a:ext uri="{FF2B5EF4-FFF2-40B4-BE49-F238E27FC236}">
                  <a16:creationId xmlns:a16="http://schemas.microsoft.com/office/drawing/2014/main" id="{00000000-0008-0000-2300-000019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19050</xdr:rowOff>
        </xdr:from>
        <xdr:to>
          <xdr:col>13</xdr:col>
          <xdr:colOff>19050</xdr:colOff>
          <xdr:row>44</xdr:row>
          <xdr:rowOff>0</xdr:rowOff>
        </xdr:to>
        <xdr:sp macro="" textlink="">
          <xdr:nvSpPr>
            <xdr:cNvPr id="1309722" name="Check Box 70" hidden="1">
              <a:extLst>
                <a:ext uri="{63B3BB69-23CF-44E3-9099-C40C66FF867C}">
                  <a14:compatExt spid="_x0000_s1309722"/>
                </a:ext>
                <a:ext uri="{FF2B5EF4-FFF2-40B4-BE49-F238E27FC236}">
                  <a16:creationId xmlns:a16="http://schemas.microsoft.com/office/drawing/2014/main" id="{00000000-0008-0000-2300-00001A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1309723" name="Check Box 71" hidden="1">
              <a:extLst>
                <a:ext uri="{63B3BB69-23CF-44E3-9099-C40C66FF867C}">
                  <a14:compatExt spid="_x0000_s1309723"/>
                </a:ext>
                <a:ext uri="{FF2B5EF4-FFF2-40B4-BE49-F238E27FC236}">
                  <a16:creationId xmlns:a16="http://schemas.microsoft.com/office/drawing/2014/main" id="{00000000-0008-0000-2300-00001B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9525</xdr:rowOff>
        </xdr:from>
        <xdr:to>
          <xdr:col>9</xdr:col>
          <xdr:colOff>9525</xdr:colOff>
          <xdr:row>44</xdr:row>
          <xdr:rowOff>200025</xdr:rowOff>
        </xdr:to>
        <xdr:sp macro="" textlink="">
          <xdr:nvSpPr>
            <xdr:cNvPr id="1309724" name="Check Box 72" hidden="1">
              <a:extLst>
                <a:ext uri="{63B3BB69-23CF-44E3-9099-C40C66FF867C}">
                  <a14:compatExt spid="_x0000_s1309724"/>
                </a:ext>
                <a:ext uri="{FF2B5EF4-FFF2-40B4-BE49-F238E27FC236}">
                  <a16:creationId xmlns:a16="http://schemas.microsoft.com/office/drawing/2014/main" id="{00000000-0008-0000-2300-00001C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44</xdr:row>
          <xdr:rowOff>19050</xdr:rowOff>
        </xdr:from>
        <xdr:to>
          <xdr:col>13</xdr:col>
          <xdr:colOff>19050</xdr:colOff>
          <xdr:row>45</xdr:row>
          <xdr:rowOff>0</xdr:rowOff>
        </xdr:to>
        <xdr:sp macro="" textlink="">
          <xdr:nvSpPr>
            <xdr:cNvPr id="1309725" name="Check Box 73" hidden="1">
              <a:extLst>
                <a:ext uri="{63B3BB69-23CF-44E3-9099-C40C66FF867C}">
                  <a14:compatExt spid="_x0000_s1309725"/>
                </a:ext>
                <a:ext uri="{FF2B5EF4-FFF2-40B4-BE49-F238E27FC236}">
                  <a16:creationId xmlns:a16="http://schemas.microsoft.com/office/drawing/2014/main" id="{00000000-0008-0000-2300-00001D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44</xdr:row>
          <xdr:rowOff>19050</xdr:rowOff>
        </xdr:from>
        <xdr:to>
          <xdr:col>17</xdr:col>
          <xdr:colOff>19050</xdr:colOff>
          <xdr:row>45</xdr:row>
          <xdr:rowOff>0</xdr:rowOff>
        </xdr:to>
        <xdr:sp macro="" textlink="">
          <xdr:nvSpPr>
            <xdr:cNvPr id="1309726" name="Check Box 74" hidden="1">
              <a:extLst>
                <a:ext uri="{63B3BB69-23CF-44E3-9099-C40C66FF867C}">
                  <a14:compatExt spid="_x0000_s1309726"/>
                </a:ext>
                <a:ext uri="{FF2B5EF4-FFF2-40B4-BE49-F238E27FC236}">
                  <a16:creationId xmlns:a16="http://schemas.microsoft.com/office/drawing/2014/main" id="{00000000-0008-0000-2300-00001E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9525</xdr:rowOff>
        </xdr:from>
        <xdr:to>
          <xdr:col>9</xdr:col>
          <xdr:colOff>9525</xdr:colOff>
          <xdr:row>45</xdr:row>
          <xdr:rowOff>200025</xdr:rowOff>
        </xdr:to>
        <xdr:sp macro="" textlink="">
          <xdr:nvSpPr>
            <xdr:cNvPr id="1309727" name="Check Box 75" hidden="1">
              <a:extLst>
                <a:ext uri="{63B3BB69-23CF-44E3-9099-C40C66FF867C}">
                  <a14:compatExt spid="_x0000_s1309727"/>
                </a:ext>
                <a:ext uri="{FF2B5EF4-FFF2-40B4-BE49-F238E27FC236}">
                  <a16:creationId xmlns:a16="http://schemas.microsoft.com/office/drawing/2014/main" id="{00000000-0008-0000-2300-00001F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xdr:row>
          <xdr:rowOff>19050</xdr:rowOff>
        </xdr:from>
        <xdr:to>
          <xdr:col>13</xdr:col>
          <xdr:colOff>19050</xdr:colOff>
          <xdr:row>46</xdr:row>
          <xdr:rowOff>0</xdr:rowOff>
        </xdr:to>
        <xdr:sp macro="" textlink="">
          <xdr:nvSpPr>
            <xdr:cNvPr id="1309728" name="Check Box 76" hidden="1">
              <a:extLst>
                <a:ext uri="{63B3BB69-23CF-44E3-9099-C40C66FF867C}">
                  <a14:compatExt spid="_x0000_s1309728"/>
                </a:ext>
                <a:ext uri="{FF2B5EF4-FFF2-40B4-BE49-F238E27FC236}">
                  <a16:creationId xmlns:a16="http://schemas.microsoft.com/office/drawing/2014/main" id="{00000000-0008-0000-2300-000020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45</xdr:row>
          <xdr:rowOff>19050</xdr:rowOff>
        </xdr:from>
        <xdr:to>
          <xdr:col>17</xdr:col>
          <xdr:colOff>19050</xdr:colOff>
          <xdr:row>46</xdr:row>
          <xdr:rowOff>0</xdr:rowOff>
        </xdr:to>
        <xdr:sp macro="" textlink="">
          <xdr:nvSpPr>
            <xdr:cNvPr id="1309729" name="Check Box 77" hidden="1">
              <a:extLst>
                <a:ext uri="{63B3BB69-23CF-44E3-9099-C40C66FF867C}">
                  <a14:compatExt spid="_x0000_s1309729"/>
                </a:ext>
                <a:ext uri="{FF2B5EF4-FFF2-40B4-BE49-F238E27FC236}">
                  <a16:creationId xmlns:a16="http://schemas.microsoft.com/office/drawing/2014/main" id="{00000000-0008-0000-2300-000021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9525</xdr:rowOff>
        </xdr:from>
        <xdr:to>
          <xdr:col>9</xdr:col>
          <xdr:colOff>9525</xdr:colOff>
          <xdr:row>46</xdr:row>
          <xdr:rowOff>200025</xdr:rowOff>
        </xdr:to>
        <xdr:sp macro="" textlink="">
          <xdr:nvSpPr>
            <xdr:cNvPr id="1309730" name="Check Box 78" hidden="1">
              <a:extLst>
                <a:ext uri="{63B3BB69-23CF-44E3-9099-C40C66FF867C}">
                  <a14:compatExt spid="_x0000_s1309730"/>
                </a:ext>
                <a:ext uri="{FF2B5EF4-FFF2-40B4-BE49-F238E27FC236}">
                  <a16:creationId xmlns:a16="http://schemas.microsoft.com/office/drawing/2014/main" id="{00000000-0008-0000-2300-000022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46</xdr:row>
          <xdr:rowOff>19050</xdr:rowOff>
        </xdr:from>
        <xdr:to>
          <xdr:col>13</xdr:col>
          <xdr:colOff>19050</xdr:colOff>
          <xdr:row>47</xdr:row>
          <xdr:rowOff>0</xdr:rowOff>
        </xdr:to>
        <xdr:sp macro="" textlink="">
          <xdr:nvSpPr>
            <xdr:cNvPr id="1309731" name="Check Box 79" hidden="1">
              <a:extLst>
                <a:ext uri="{63B3BB69-23CF-44E3-9099-C40C66FF867C}">
                  <a14:compatExt spid="_x0000_s1309731"/>
                </a:ext>
                <a:ext uri="{FF2B5EF4-FFF2-40B4-BE49-F238E27FC236}">
                  <a16:creationId xmlns:a16="http://schemas.microsoft.com/office/drawing/2014/main" id="{00000000-0008-0000-2300-000023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46</xdr:row>
          <xdr:rowOff>19050</xdr:rowOff>
        </xdr:from>
        <xdr:to>
          <xdr:col>17</xdr:col>
          <xdr:colOff>19050</xdr:colOff>
          <xdr:row>47</xdr:row>
          <xdr:rowOff>0</xdr:rowOff>
        </xdr:to>
        <xdr:sp macro="" textlink="">
          <xdr:nvSpPr>
            <xdr:cNvPr id="1309732" name="Check Box 80" hidden="1">
              <a:extLst>
                <a:ext uri="{63B3BB69-23CF-44E3-9099-C40C66FF867C}">
                  <a14:compatExt spid="_x0000_s1309732"/>
                </a:ext>
                <a:ext uri="{FF2B5EF4-FFF2-40B4-BE49-F238E27FC236}">
                  <a16:creationId xmlns:a16="http://schemas.microsoft.com/office/drawing/2014/main" id="{00000000-0008-0000-2300-000024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9525</xdr:rowOff>
        </xdr:from>
        <xdr:to>
          <xdr:col>9</xdr:col>
          <xdr:colOff>9525</xdr:colOff>
          <xdr:row>47</xdr:row>
          <xdr:rowOff>200025</xdr:rowOff>
        </xdr:to>
        <xdr:sp macro="" textlink="">
          <xdr:nvSpPr>
            <xdr:cNvPr id="1309733" name="Check Box 81" hidden="1">
              <a:extLst>
                <a:ext uri="{63B3BB69-23CF-44E3-9099-C40C66FF867C}">
                  <a14:compatExt spid="_x0000_s1309733"/>
                </a:ext>
                <a:ext uri="{FF2B5EF4-FFF2-40B4-BE49-F238E27FC236}">
                  <a16:creationId xmlns:a16="http://schemas.microsoft.com/office/drawing/2014/main" id="{00000000-0008-0000-2300-000025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47</xdr:row>
          <xdr:rowOff>19050</xdr:rowOff>
        </xdr:from>
        <xdr:to>
          <xdr:col>13</xdr:col>
          <xdr:colOff>19050</xdr:colOff>
          <xdr:row>48</xdr:row>
          <xdr:rowOff>0</xdr:rowOff>
        </xdr:to>
        <xdr:sp macro="" textlink="">
          <xdr:nvSpPr>
            <xdr:cNvPr id="1309734" name="Check Box 82" hidden="1">
              <a:extLst>
                <a:ext uri="{63B3BB69-23CF-44E3-9099-C40C66FF867C}">
                  <a14:compatExt spid="_x0000_s1309734"/>
                </a:ext>
                <a:ext uri="{FF2B5EF4-FFF2-40B4-BE49-F238E27FC236}">
                  <a16:creationId xmlns:a16="http://schemas.microsoft.com/office/drawing/2014/main" id="{00000000-0008-0000-2300-000026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47</xdr:row>
          <xdr:rowOff>19050</xdr:rowOff>
        </xdr:from>
        <xdr:to>
          <xdr:col>17</xdr:col>
          <xdr:colOff>19050</xdr:colOff>
          <xdr:row>48</xdr:row>
          <xdr:rowOff>0</xdr:rowOff>
        </xdr:to>
        <xdr:sp macro="" textlink="">
          <xdr:nvSpPr>
            <xdr:cNvPr id="1309735" name="Check Box 83" hidden="1">
              <a:extLst>
                <a:ext uri="{63B3BB69-23CF-44E3-9099-C40C66FF867C}">
                  <a14:compatExt spid="_x0000_s1309735"/>
                </a:ext>
                <a:ext uri="{FF2B5EF4-FFF2-40B4-BE49-F238E27FC236}">
                  <a16:creationId xmlns:a16="http://schemas.microsoft.com/office/drawing/2014/main" id="{00000000-0008-0000-2300-000027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9525</xdr:rowOff>
        </xdr:from>
        <xdr:to>
          <xdr:col>9</xdr:col>
          <xdr:colOff>9525</xdr:colOff>
          <xdr:row>48</xdr:row>
          <xdr:rowOff>200025</xdr:rowOff>
        </xdr:to>
        <xdr:sp macro="" textlink="">
          <xdr:nvSpPr>
            <xdr:cNvPr id="1309736" name="Check Box 84" hidden="1">
              <a:extLst>
                <a:ext uri="{63B3BB69-23CF-44E3-9099-C40C66FF867C}">
                  <a14:compatExt spid="_x0000_s1309736"/>
                </a:ext>
                <a:ext uri="{FF2B5EF4-FFF2-40B4-BE49-F238E27FC236}">
                  <a16:creationId xmlns:a16="http://schemas.microsoft.com/office/drawing/2014/main" id="{00000000-0008-0000-2300-000028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48</xdr:row>
          <xdr:rowOff>19050</xdr:rowOff>
        </xdr:from>
        <xdr:to>
          <xdr:col>13</xdr:col>
          <xdr:colOff>19050</xdr:colOff>
          <xdr:row>49</xdr:row>
          <xdr:rowOff>0</xdr:rowOff>
        </xdr:to>
        <xdr:sp macro="" textlink="">
          <xdr:nvSpPr>
            <xdr:cNvPr id="1309737" name="Check Box 85" hidden="1">
              <a:extLst>
                <a:ext uri="{63B3BB69-23CF-44E3-9099-C40C66FF867C}">
                  <a14:compatExt spid="_x0000_s1309737"/>
                </a:ext>
                <a:ext uri="{FF2B5EF4-FFF2-40B4-BE49-F238E27FC236}">
                  <a16:creationId xmlns:a16="http://schemas.microsoft.com/office/drawing/2014/main" id="{00000000-0008-0000-2300-000029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48</xdr:row>
          <xdr:rowOff>19050</xdr:rowOff>
        </xdr:from>
        <xdr:to>
          <xdr:col>17</xdr:col>
          <xdr:colOff>19050</xdr:colOff>
          <xdr:row>49</xdr:row>
          <xdr:rowOff>0</xdr:rowOff>
        </xdr:to>
        <xdr:sp macro="" textlink="">
          <xdr:nvSpPr>
            <xdr:cNvPr id="1309738" name="Check Box 86" hidden="1">
              <a:extLst>
                <a:ext uri="{63B3BB69-23CF-44E3-9099-C40C66FF867C}">
                  <a14:compatExt spid="_x0000_s1309738"/>
                </a:ext>
                <a:ext uri="{FF2B5EF4-FFF2-40B4-BE49-F238E27FC236}">
                  <a16:creationId xmlns:a16="http://schemas.microsoft.com/office/drawing/2014/main" id="{00000000-0008-0000-2300-00002A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9525</xdr:rowOff>
        </xdr:from>
        <xdr:to>
          <xdr:col>9</xdr:col>
          <xdr:colOff>9525</xdr:colOff>
          <xdr:row>49</xdr:row>
          <xdr:rowOff>200025</xdr:rowOff>
        </xdr:to>
        <xdr:sp macro="" textlink="">
          <xdr:nvSpPr>
            <xdr:cNvPr id="1309739" name="Check Box 87" hidden="1">
              <a:extLst>
                <a:ext uri="{63B3BB69-23CF-44E3-9099-C40C66FF867C}">
                  <a14:compatExt spid="_x0000_s1309739"/>
                </a:ext>
                <a:ext uri="{FF2B5EF4-FFF2-40B4-BE49-F238E27FC236}">
                  <a16:creationId xmlns:a16="http://schemas.microsoft.com/office/drawing/2014/main" id="{00000000-0008-0000-2300-00002B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xdr:row>
          <xdr:rowOff>19050</xdr:rowOff>
        </xdr:from>
        <xdr:to>
          <xdr:col>13</xdr:col>
          <xdr:colOff>19050</xdr:colOff>
          <xdr:row>50</xdr:row>
          <xdr:rowOff>0</xdr:rowOff>
        </xdr:to>
        <xdr:sp macro="" textlink="">
          <xdr:nvSpPr>
            <xdr:cNvPr id="1309740" name="Check Box 88" hidden="1">
              <a:extLst>
                <a:ext uri="{63B3BB69-23CF-44E3-9099-C40C66FF867C}">
                  <a14:compatExt spid="_x0000_s1309740"/>
                </a:ext>
                <a:ext uri="{FF2B5EF4-FFF2-40B4-BE49-F238E27FC236}">
                  <a16:creationId xmlns:a16="http://schemas.microsoft.com/office/drawing/2014/main" id="{00000000-0008-0000-2300-00002C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49</xdr:row>
          <xdr:rowOff>19050</xdr:rowOff>
        </xdr:from>
        <xdr:to>
          <xdr:col>17</xdr:col>
          <xdr:colOff>19050</xdr:colOff>
          <xdr:row>50</xdr:row>
          <xdr:rowOff>0</xdr:rowOff>
        </xdr:to>
        <xdr:sp macro="" textlink="">
          <xdr:nvSpPr>
            <xdr:cNvPr id="1309741" name="Check Box 89" hidden="1">
              <a:extLst>
                <a:ext uri="{63B3BB69-23CF-44E3-9099-C40C66FF867C}">
                  <a14:compatExt spid="_x0000_s1309741"/>
                </a:ext>
                <a:ext uri="{FF2B5EF4-FFF2-40B4-BE49-F238E27FC236}">
                  <a16:creationId xmlns:a16="http://schemas.microsoft.com/office/drawing/2014/main" id="{00000000-0008-0000-2300-00002D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9525</xdr:rowOff>
        </xdr:from>
        <xdr:to>
          <xdr:col>9</xdr:col>
          <xdr:colOff>9525</xdr:colOff>
          <xdr:row>50</xdr:row>
          <xdr:rowOff>200025</xdr:rowOff>
        </xdr:to>
        <xdr:sp macro="" textlink="">
          <xdr:nvSpPr>
            <xdr:cNvPr id="1309742" name="Check Box 90" hidden="1">
              <a:extLst>
                <a:ext uri="{63B3BB69-23CF-44E3-9099-C40C66FF867C}">
                  <a14:compatExt spid="_x0000_s1309742"/>
                </a:ext>
                <a:ext uri="{FF2B5EF4-FFF2-40B4-BE49-F238E27FC236}">
                  <a16:creationId xmlns:a16="http://schemas.microsoft.com/office/drawing/2014/main" id="{00000000-0008-0000-2300-00002E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50</xdr:row>
          <xdr:rowOff>19050</xdr:rowOff>
        </xdr:from>
        <xdr:to>
          <xdr:col>13</xdr:col>
          <xdr:colOff>19050</xdr:colOff>
          <xdr:row>51</xdr:row>
          <xdr:rowOff>0</xdr:rowOff>
        </xdr:to>
        <xdr:sp macro="" textlink="">
          <xdr:nvSpPr>
            <xdr:cNvPr id="1309743" name="Check Box 91" hidden="1">
              <a:extLst>
                <a:ext uri="{63B3BB69-23CF-44E3-9099-C40C66FF867C}">
                  <a14:compatExt spid="_x0000_s1309743"/>
                </a:ext>
                <a:ext uri="{FF2B5EF4-FFF2-40B4-BE49-F238E27FC236}">
                  <a16:creationId xmlns:a16="http://schemas.microsoft.com/office/drawing/2014/main" id="{00000000-0008-0000-2300-00002F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50</xdr:row>
          <xdr:rowOff>19050</xdr:rowOff>
        </xdr:from>
        <xdr:to>
          <xdr:col>17</xdr:col>
          <xdr:colOff>19050</xdr:colOff>
          <xdr:row>51</xdr:row>
          <xdr:rowOff>0</xdr:rowOff>
        </xdr:to>
        <xdr:sp macro="" textlink="">
          <xdr:nvSpPr>
            <xdr:cNvPr id="1309744" name="Check Box 92" hidden="1">
              <a:extLst>
                <a:ext uri="{63B3BB69-23CF-44E3-9099-C40C66FF867C}">
                  <a14:compatExt spid="_x0000_s1309744"/>
                </a:ext>
                <a:ext uri="{FF2B5EF4-FFF2-40B4-BE49-F238E27FC236}">
                  <a16:creationId xmlns:a16="http://schemas.microsoft.com/office/drawing/2014/main" id="{00000000-0008-0000-2300-000030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9525</xdr:rowOff>
        </xdr:from>
        <xdr:to>
          <xdr:col>9</xdr:col>
          <xdr:colOff>9525</xdr:colOff>
          <xdr:row>51</xdr:row>
          <xdr:rowOff>200025</xdr:rowOff>
        </xdr:to>
        <xdr:sp macro="" textlink="">
          <xdr:nvSpPr>
            <xdr:cNvPr id="1309745" name="Check Box 93" hidden="1">
              <a:extLst>
                <a:ext uri="{63B3BB69-23CF-44E3-9099-C40C66FF867C}">
                  <a14:compatExt spid="_x0000_s1309745"/>
                </a:ext>
                <a:ext uri="{FF2B5EF4-FFF2-40B4-BE49-F238E27FC236}">
                  <a16:creationId xmlns:a16="http://schemas.microsoft.com/office/drawing/2014/main" id="{00000000-0008-0000-2300-000031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51</xdr:row>
          <xdr:rowOff>19050</xdr:rowOff>
        </xdr:from>
        <xdr:to>
          <xdr:col>13</xdr:col>
          <xdr:colOff>19050</xdr:colOff>
          <xdr:row>52</xdr:row>
          <xdr:rowOff>0</xdr:rowOff>
        </xdr:to>
        <xdr:sp macro="" textlink="">
          <xdr:nvSpPr>
            <xdr:cNvPr id="1309746" name="Check Box 94" hidden="1">
              <a:extLst>
                <a:ext uri="{63B3BB69-23CF-44E3-9099-C40C66FF867C}">
                  <a14:compatExt spid="_x0000_s1309746"/>
                </a:ext>
                <a:ext uri="{FF2B5EF4-FFF2-40B4-BE49-F238E27FC236}">
                  <a16:creationId xmlns:a16="http://schemas.microsoft.com/office/drawing/2014/main" id="{00000000-0008-0000-2300-000032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51</xdr:row>
          <xdr:rowOff>19050</xdr:rowOff>
        </xdr:from>
        <xdr:to>
          <xdr:col>17</xdr:col>
          <xdr:colOff>19050</xdr:colOff>
          <xdr:row>52</xdr:row>
          <xdr:rowOff>0</xdr:rowOff>
        </xdr:to>
        <xdr:sp macro="" textlink="">
          <xdr:nvSpPr>
            <xdr:cNvPr id="1309747" name="Check Box 95" hidden="1">
              <a:extLst>
                <a:ext uri="{63B3BB69-23CF-44E3-9099-C40C66FF867C}">
                  <a14:compatExt spid="_x0000_s1309747"/>
                </a:ext>
                <a:ext uri="{FF2B5EF4-FFF2-40B4-BE49-F238E27FC236}">
                  <a16:creationId xmlns:a16="http://schemas.microsoft.com/office/drawing/2014/main" id="{00000000-0008-0000-2300-000033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9525</xdr:rowOff>
        </xdr:from>
        <xdr:to>
          <xdr:col>9</xdr:col>
          <xdr:colOff>9525</xdr:colOff>
          <xdr:row>52</xdr:row>
          <xdr:rowOff>200025</xdr:rowOff>
        </xdr:to>
        <xdr:sp macro="" textlink="">
          <xdr:nvSpPr>
            <xdr:cNvPr id="1309748" name="Check Box 96" hidden="1">
              <a:extLst>
                <a:ext uri="{63B3BB69-23CF-44E3-9099-C40C66FF867C}">
                  <a14:compatExt spid="_x0000_s1309748"/>
                </a:ext>
                <a:ext uri="{FF2B5EF4-FFF2-40B4-BE49-F238E27FC236}">
                  <a16:creationId xmlns:a16="http://schemas.microsoft.com/office/drawing/2014/main" id="{00000000-0008-0000-2300-000034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52</xdr:row>
          <xdr:rowOff>19050</xdr:rowOff>
        </xdr:from>
        <xdr:to>
          <xdr:col>13</xdr:col>
          <xdr:colOff>19050</xdr:colOff>
          <xdr:row>53</xdr:row>
          <xdr:rowOff>0</xdr:rowOff>
        </xdr:to>
        <xdr:sp macro="" textlink="">
          <xdr:nvSpPr>
            <xdr:cNvPr id="1309749" name="Check Box 97" hidden="1">
              <a:extLst>
                <a:ext uri="{63B3BB69-23CF-44E3-9099-C40C66FF867C}">
                  <a14:compatExt spid="_x0000_s1309749"/>
                </a:ext>
                <a:ext uri="{FF2B5EF4-FFF2-40B4-BE49-F238E27FC236}">
                  <a16:creationId xmlns:a16="http://schemas.microsoft.com/office/drawing/2014/main" id="{00000000-0008-0000-2300-000035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52</xdr:row>
          <xdr:rowOff>19050</xdr:rowOff>
        </xdr:from>
        <xdr:to>
          <xdr:col>17</xdr:col>
          <xdr:colOff>19050</xdr:colOff>
          <xdr:row>53</xdr:row>
          <xdr:rowOff>0</xdr:rowOff>
        </xdr:to>
        <xdr:sp macro="" textlink="">
          <xdr:nvSpPr>
            <xdr:cNvPr id="1309750" name="Check Box 98" hidden="1">
              <a:extLst>
                <a:ext uri="{63B3BB69-23CF-44E3-9099-C40C66FF867C}">
                  <a14:compatExt spid="_x0000_s1309750"/>
                </a:ext>
                <a:ext uri="{FF2B5EF4-FFF2-40B4-BE49-F238E27FC236}">
                  <a16:creationId xmlns:a16="http://schemas.microsoft.com/office/drawing/2014/main" id="{00000000-0008-0000-2300-000036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13</xdr:row>
          <xdr:rowOff>152400</xdr:rowOff>
        </xdr:from>
        <xdr:to>
          <xdr:col>25</xdr:col>
          <xdr:colOff>152400</xdr:colOff>
          <xdr:row>15</xdr:row>
          <xdr:rowOff>19050</xdr:rowOff>
        </xdr:to>
        <xdr:sp macro="" textlink="">
          <xdr:nvSpPr>
            <xdr:cNvPr id="1309751" name="Check Box 55" hidden="1">
              <a:extLst>
                <a:ext uri="{63B3BB69-23CF-44E3-9099-C40C66FF867C}">
                  <a14:compatExt spid="_x0000_s1309751"/>
                </a:ext>
                <a:ext uri="{FF2B5EF4-FFF2-40B4-BE49-F238E27FC236}">
                  <a16:creationId xmlns:a16="http://schemas.microsoft.com/office/drawing/2014/main" id="{00000000-0008-0000-2300-000037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13</xdr:row>
          <xdr:rowOff>152400</xdr:rowOff>
        </xdr:from>
        <xdr:to>
          <xdr:col>15</xdr:col>
          <xdr:colOff>161925</xdr:colOff>
          <xdr:row>15</xdr:row>
          <xdr:rowOff>38100</xdr:rowOff>
        </xdr:to>
        <xdr:sp macro="" textlink="">
          <xdr:nvSpPr>
            <xdr:cNvPr id="1309752" name="Check Box 56" hidden="1">
              <a:extLst>
                <a:ext uri="{63B3BB69-23CF-44E3-9099-C40C66FF867C}">
                  <a14:compatExt spid="_x0000_s1309752"/>
                </a:ext>
                <a:ext uri="{FF2B5EF4-FFF2-40B4-BE49-F238E27FC236}">
                  <a16:creationId xmlns:a16="http://schemas.microsoft.com/office/drawing/2014/main" id="{00000000-0008-0000-2300-000038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16</xdr:row>
          <xdr:rowOff>152400</xdr:rowOff>
        </xdr:from>
        <xdr:to>
          <xdr:col>25</xdr:col>
          <xdr:colOff>152400</xdr:colOff>
          <xdr:row>18</xdr:row>
          <xdr:rowOff>19050</xdr:rowOff>
        </xdr:to>
        <xdr:sp macro="" textlink="">
          <xdr:nvSpPr>
            <xdr:cNvPr id="1309753" name="Check Box 57" hidden="1">
              <a:extLst>
                <a:ext uri="{63B3BB69-23CF-44E3-9099-C40C66FF867C}">
                  <a14:compatExt spid="_x0000_s1309753"/>
                </a:ext>
                <a:ext uri="{FF2B5EF4-FFF2-40B4-BE49-F238E27FC236}">
                  <a16:creationId xmlns:a16="http://schemas.microsoft.com/office/drawing/2014/main" id="{00000000-0008-0000-2300-000039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16</xdr:row>
          <xdr:rowOff>152400</xdr:rowOff>
        </xdr:from>
        <xdr:to>
          <xdr:col>15</xdr:col>
          <xdr:colOff>161925</xdr:colOff>
          <xdr:row>18</xdr:row>
          <xdr:rowOff>38100</xdr:rowOff>
        </xdr:to>
        <xdr:sp macro="" textlink="">
          <xdr:nvSpPr>
            <xdr:cNvPr id="1309754" name="Check Box 58" hidden="1">
              <a:extLst>
                <a:ext uri="{63B3BB69-23CF-44E3-9099-C40C66FF867C}">
                  <a14:compatExt spid="_x0000_s1309754"/>
                </a:ext>
                <a:ext uri="{FF2B5EF4-FFF2-40B4-BE49-F238E27FC236}">
                  <a16:creationId xmlns:a16="http://schemas.microsoft.com/office/drawing/2014/main" id="{00000000-0008-0000-2300-00003A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18</xdr:row>
          <xdr:rowOff>152400</xdr:rowOff>
        </xdr:from>
        <xdr:to>
          <xdr:col>25</xdr:col>
          <xdr:colOff>152400</xdr:colOff>
          <xdr:row>20</xdr:row>
          <xdr:rowOff>19050</xdr:rowOff>
        </xdr:to>
        <xdr:sp macro="" textlink="">
          <xdr:nvSpPr>
            <xdr:cNvPr id="1309755" name="Check Box 59" hidden="1">
              <a:extLst>
                <a:ext uri="{63B3BB69-23CF-44E3-9099-C40C66FF867C}">
                  <a14:compatExt spid="_x0000_s1309755"/>
                </a:ext>
                <a:ext uri="{FF2B5EF4-FFF2-40B4-BE49-F238E27FC236}">
                  <a16:creationId xmlns:a16="http://schemas.microsoft.com/office/drawing/2014/main" id="{00000000-0008-0000-2300-00003B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18</xdr:row>
          <xdr:rowOff>152400</xdr:rowOff>
        </xdr:from>
        <xdr:to>
          <xdr:col>15</xdr:col>
          <xdr:colOff>161925</xdr:colOff>
          <xdr:row>20</xdr:row>
          <xdr:rowOff>38100</xdr:rowOff>
        </xdr:to>
        <xdr:sp macro="" textlink="">
          <xdr:nvSpPr>
            <xdr:cNvPr id="1309756" name="Check Box 60" hidden="1">
              <a:extLst>
                <a:ext uri="{63B3BB69-23CF-44E3-9099-C40C66FF867C}">
                  <a14:compatExt spid="_x0000_s1309756"/>
                </a:ext>
                <a:ext uri="{FF2B5EF4-FFF2-40B4-BE49-F238E27FC236}">
                  <a16:creationId xmlns:a16="http://schemas.microsoft.com/office/drawing/2014/main" id="{00000000-0008-0000-2300-00003C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1309757" name="Check Box 61" hidden="1">
              <a:extLst>
                <a:ext uri="{63B3BB69-23CF-44E3-9099-C40C66FF867C}">
                  <a14:compatExt spid="_x0000_s1309757"/>
                </a:ext>
                <a:ext uri="{FF2B5EF4-FFF2-40B4-BE49-F238E27FC236}">
                  <a16:creationId xmlns:a16="http://schemas.microsoft.com/office/drawing/2014/main" id="{00000000-0008-0000-2300-00003D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1309758" name="Check Box 62" hidden="1">
              <a:extLst>
                <a:ext uri="{63B3BB69-23CF-44E3-9099-C40C66FF867C}">
                  <a14:compatExt spid="_x0000_s1309758"/>
                </a:ext>
                <a:ext uri="{FF2B5EF4-FFF2-40B4-BE49-F238E27FC236}">
                  <a16:creationId xmlns:a16="http://schemas.microsoft.com/office/drawing/2014/main" id="{00000000-0008-0000-2300-00003E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1309759" name="Check Box 63" hidden="1">
              <a:extLst>
                <a:ext uri="{63B3BB69-23CF-44E3-9099-C40C66FF867C}">
                  <a14:compatExt spid="_x0000_s1309759"/>
                </a:ext>
                <a:ext uri="{FF2B5EF4-FFF2-40B4-BE49-F238E27FC236}">
                  <a16:creationId xmlns:a16="http://schemas.microsoft.com/office/drawing/2014/main" id="{00000000-0008-0000-2300-00003F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44</xdr:row>
          <xdr:rowOff>19050</xdr:rowOff>
        </xdr:from>
        <xdr:to>
          <xdr:col>17</xdr:col>
          <xdr:colOff>19050</xdr:colOff>
          <xdr:row>45</xdr:row>
          <xdr:rowOff>0</xdr:rowOff>
        </xdr:to>
        <xdr:sp macro="" textlink="">
          <xdr:nvSpPr>
            <xdr:cNvPr id="1309760" name="Check Box 64" hidden="1">
              <a:extLst>
                <a:ext uri="{63B3BB69-23CF-44E3-9099-C40C66FF867C}">
                  <a14:compatExt spid="_x0000_s1309760"/>
                </a:ext>
                <a:ext uri="{FF2B5EF4-FFF2-40B4-BE49-F238E27FC236}">
                  <a16:creationId xmlns:a16="http://schemas.microsoft.com/office/drawing/2014/main" id="{00000000-0008-0000-2300-000040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45</xdr:row>
          <xdr:rowOff>19050</xdr:rowOff>
        </xdr:from>
        <xdr:to>
          <xdr:col>17</xdr:col>
          <xdr:colOff>19050</xdr:colOff>
          <xdr:row>46</xdr:row>
          <xdr:rowOff>0</xdr:rowOff>
        </xdr:to>
        <xdr:sp macro="" textlink="">
          <xdr:nvSpPr>
            <xdr:cNvPr id="1309761" name="Check Box 65" hidden="1">
              <a:extLst>
                <a:ext uri="{63B3BB69-23CF-44E3-9099-C40C66FF867C}">
                  <a14:compatExt spid="_x0000_s1309761"/>
                </a:ext>
                <a:ext uri="{FF2B5EF4-FFF2-40B4-BE49-F238E27FC236}">
                  <a16:creationId xmlns:a16="http://schemas.microsoft.com/office/drawing/2014/main" id="{00000000-0008-0000-2300-000041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46</xdr:row>
          <xdr:rowOff>19050</xdr:rowOff>
        </xdr:from>
        <xdr:to>
          <xdr:col>17</xdr:col>
          <xdr:colOff>19050</xdr:colOff>
          <xdr:row>47</xdr:row>
          <xdr:rowOff>0</xdr:rowOff>
        </xdr:to>
        <xdr:sp macro="" textlink="">
          <xdr:nvSpPr>
            <xdr:cNvPr id="1309762" name="Check Box 66" hidden="1">
              <a:extLst>
                <a:ext uri="{63B3BB69-23CF-44E3-9099-C40C66FF867C}">
                  <a14:compatExt spid="_x0000_s1309762"/>
                </a:ext>
                <a:ext uri="{FF2B5EF4-FFF2-40B4-BE49-F238E27FC236}">
                  <a16:creationId xmlns:a16="http://schemas.microsoft.com/office/drawing/2014/main" id="{00000000-0008-0000-2300-000042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47</xdr:row>
          <xdr:rowOff>19050</xdr:rowOff>
        </xdr:from>
        <xdr:to>
          <xdr:col>17</xdr:col>
          <xdr:colOff>19050</xdr:colOff>
          <xdr:row>48</xdr:row>
          <xdr:rowOff>0</xdr:rowOff>
        </xdr:to>
        <xdr:sp macro="" textlink="">
          <xdr:nvSpPr>
            <xdr:cNvPr id="1309763" name="Check Box 67" hidden="1">
              <a:extLst>
                <a:ext uri="{63B3BB69-23CF-44E3-9099-C40C66FF867C}">
                  <a14:compatExt spid="_x0000_s1309763"/>
                </a:ext>
                <a:ext uri="{FF2B5EF4-FFF2-40B4-BE49-F238E27FC236}">
                  <a16:creationId xmlns:a16="http://schemas.microsoft.com/office/drawing/2014/main" id="{00000000-0008-0000-2300-000043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48</xdr:row>
          <xdr:rowOff>19050</xdr:rowOff>
        </xdr:from>
        <xdr:to>
          <xdr:col>17</xdr:col>
          <xdr:colOff>19050</xdr:colOff>
          <xdr:row>49</xdr:row>
          <xdr:rowOff>0</xdr:rowOff>
        </xdr:to>
        <xdr:sp macro="" textlink="">
          <xdr:nvSpPr>
            <xdr:cNvPr id="1309764" name="Check Box 68" hidden="1">
              <a:extLst>
                <a:ext uri="{63B3BB69-23CF-44E3-9099-C40C66FF867C}">
                  <a14:compatExt spid="_x0000_s1309764"/>
                </a:ext>
                <a:ext uri="{FF2B5EF4-FFF2-40B4-BE49-F238E27FC236}">
                  <a16:creationId xmlns:a16="http://schemas.microsoft.com/office/drawing/2014/main" id="{00000000-0008-0000-2300-000044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49</xdr:row>
          <xdr:rowOff>19050</xdr:rowOff>
        </xdr:from>
        <xdr:to>
          <xdr:col>17</xdr:col>
          <xdr:colOff>19050</xdr:colOff>
          <xdr:row>50</xdr:row>
          <xdr:rowOff>0</xdr:rowOff>
        </xdr:to>
        <xdr:sp macro="" textlink="">
          <xdr:nvSpPr>
            <xdr:cNvPr id="1309765" name="Check Box 69" hidden="1">
              <a:extLst>
                <a:ext uri="{63B3BB69-23CF-44E3-9099-C40C66FF867C}">
                  <a14:compatExt spid="_x0000_s1309765"/>
                </a:ext>
                <a:ext uri="{FF2B5EF4-FFF2-40B4-BE49-F238E27FC236}">
                  <a16:creationId xmlns:a16="http://schemas.microsoft.com/office/drawing/2014/main" id="{00000000-0008-0000-2300-000045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50</xdr:row>
          <xdr:rowOff>19050</xdr:rowOff>
        </xdr:from>
        <xdr:to>
          <xdr:col>17</xdr:col>
          <xdr:colOff>19050</xdr:colOff>
          <xdr:row>51</xdr:row>
          <xdr:rowOff>0</xdr:rowOff>
        </xdr:to>
        <xdr:sp macro="" textlink="">
          <xdr:nvSpPr>
            <xdr:cNvPr id="1309766" name="Check Box 70" hidden="1">
              <a:extLst>
                <a:ext uri="{63B3BB69-23CF-44E3-9099-C40C66FF867C}">
                  <a14:compatExt spid="_x0000_s1309766"/>
                </a:ext>
                <a:ext uri="{FF2B5EF4-FFF2-40B4-BE49-F238E27FC236}">
                  <a16:creationId xmlns:a16="http://schemas.microsoft.com/office/drawing/2014/main" id="{00000000-0008-0000-2300-000046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51</xdr:row>
          <xdr:rowOff>19050</xdr:rowOff>
        </xdr:from>
        <xdr:to>
          <xdr:col>17</xdr:col>
          <xdr:colOff>19050</xdr:colOff>
          <xdr:row>52</xdr:row>
          <xdr:rowOff>0</xdr:rowOff>
        </xdr:to>
        <xdr:sp macro="" textlink="">
          <xdr:nvSpPr>
            <xdr:cNvPr id="1309767" name="Check Box 71" hidden="1">
              <a:extLst>
                <a:ext uri="{63B3BB69-23CF-44E3-9099-C40C66FF867C}">
                  <a14:compatExt spid="_x0000_s1309767"/>
                </a:ext>
                <a:ext uri="{FF2B5EF4-FFF2-40B4-BE49-F238E27FC236}">
                  <a16:creationId xmlns:a16="http://schemas.microsoft.com/office/drawing/2014/main" id="{00000000-0008-0000-2300-000047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52</xdr:row>
          <xdr:rowOff>19050</xdr:rowOff>
        </xdr:from>
        <xdr:to>
          <xdr:col>17</xdr:col>
          <xdr:colOff>19050</xdr:colOff>
          <xdr:row>53</xdr:row>
          <xdr:rowOff>0</xdr:rowOff>
        </xdr:to>
        <xdr:sp macro="" textlink="">
          <xdr:nvSpPr>
            <xdr:cNvPr id="1309768" name="Check Box 72" hidden="1">
              <a:extLst>
                <a:ext uri="{63B3BB69-23CF-44E3-9099-C40C66FF867C}">
                  <a14:compatExt spid="_x0000_s1309768"/>
                </a:ext>
                <a:ext uri="{FF2B5EF4-FFF2-40B4-BE49-F238E27FC236}">
                  <a16:creationId xmlns:a16="http://schemas.microsoft.com/office/drawing/2014/main" id="{00000000-0008-0000-2300-000048F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17</xdr:col>
      <xdr:colOff>171450</xdr:colOff>
      <xdr:row>4</xdr:row>
      <xdr:rowOff>161925</xdr:rowOff>
    </xdr:from>
    <xdr:to>
      <xdr:col>24</xdr:col>
      <xdr:colOff>149562</xdr:colOff>
      <xdr:row>6</xdr:row>
      <xdr:rowOff>27683</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3114675" y="666750"/>
          <a:ext cx="1244937" cy="208658"/>
          <a:chOff x="3337909" y="405848"/>
          <a:chExt cx="1222090" cy="212035"/>
        </a:xfrm>
      </xdr:grpSpPr>
      <xdr:sp macro="" textlink="">
        <xdr:nvSpPr>
          <xdr:cNvPr id="3"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400-000003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400-000004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8</xdr:row>
          <xdr:rowOff>76200</xdr:rowOff>
        </xdr:from>
        <xdr:to>
          <xdr:col>24</xdr:col>
          <xdr:colOff>149562</xdr:colOff>
          <xdr:row>10</xdr:row>
          <xdr:rowOff>27683</xdr:rowOff>
        </xdr:to>
        <xdr:grpSp>
          <xdr:nvGrpSpPr>
            <xdr:cNvPr id="5" name="グループ化 4">
              <a:extLst>
                <a:ext uri="{FF2B5EF4-FFF2-40B4-BE49-F238E27FC236}">
                  <a16:creationId xmlns:a16="http://schemas.microsoft.com/office/drawing/2014/main" id="{00000000-0008-0000-2400-000005000000}"/>
                </a:ext>
              </a:extLst>
            </xdr:cNvPr>
            <xdr:cNvGrpSpPr/>
          </xdr:nvGrpSpPr>
          <xdr:grpSpPr>
            <a:xfrm>
              <a:off x="3114675" y="1266825"/>
              <a:ext cx="1244937" cy="208658"/>
              <a:chOff x="3337910" y="405848"/>
              <a:chExt cx="1222087" cy="212035"/>
            </a:xfrm>
          </xdr:grpSpPr>
          <xdr:sp macro="" textlink="">
            <xdr:nvSpPr>
              <xdr:cNvPr id="1311745" name="Check Box 1" hidden="1">
                <a:extLst>
                  <a:ext uri="{63B3BB69-23CF-44E3-9099-C40C66FF867C}">
                    <a14:compatExt spid="_x0000_s1311745"/>
                  </a:ext>
                  <a:ext uri="{FF2B5EF4-FFF2-40B4-BE49-F238E27FC236}">
                    <a16:creationId xmlns:a16="http://schemas.microsoft.com/office/drawing/2014/main" id="{00000000-0008-0000-2400-00000104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46" name="Check Box 2" hidden="1">
                <a:extLst>
                  <a:ext uri="{63B3BB69-23CF-44E3-9099-C40C66FF867C}">
                    <a14:compatExt spid="_x0000_s1311746"/>
                  </a:ext>
                  <a:ext uri="{FF2B5EF4-FFF2-40B4-BE49-F238E27FC236}">
                    <a16:creationId xmlns:a16="http://schemas.microsoft.com/office/drawing/2014/main" id="{00000000-0008-0000-2400-00000204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13</xdr:row>
          <xdr:rowOff>152400</xdr:rowOff>
        </xdr:from>
        <xdr:to>
          <xdr:col>24</xdr:col>
          <xdr:colOff>149562</xdr:colOff>
          <xdr:row>15</xdr:row>
          <xdr:rowOff>18158</xdr:rowOff>
        </xdr:to>
        <xdr:grpSp>
          <xdr:nvGrpSpPr>
            <xdr:cNvPr id="6" name="グループ化 5">
              <a:extLst>
                <a:ext uri="{FF2B5EF4-FFF2-40B4-BE49-F238E27FC236}">
                  <a16:creationId xmlns:a16="http://schemas.microsoft.com/office/drawing/2014/main" id="{00000000-0008-0000-2400-000006000000}"/>
                </a:ext>
              </a:extLst>
            </xdr:cNvPr>
            <xdr:cNvGrpSpPr/>
          </xdr:nvGrpSpPr>
          <xdr:grpSpPr>
            <a:xfrm>
              <a:off x="3114675" y="2114550"/>
              <a:ext cx="1244937" cy="208658"/>
              <a:chOff x="3337910" y="405848"/>
              <a:chExt cx="1222087" cy="212035"/>
            </a:xfrm>
          </xdr:grpSpPr>
          <xdr:sp macro="" textlink="">
            <xdr:nvSpPr>
              <xdr:cNvPr id="1311747" name="Check Box 3" hidden="1">
                <a:extLst>
                  <a:ext uri="{63B3BB69-23CF-44E3-9099-C40C66FF867C}">
                    <a14:compatExt spid="_x0000_s1311747"/>
                  </a:ext>
                  <a:ext uri="{FF2B5EF4-FFF2-40B4-BE49-F238E27FC236}">
                    <a16:creationId xmlns:a16="http://schemas.microsoft.com/office/drawing/2014/main" id="{00000000-0008-0000-2400-00000304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48" name="Check Box 4" hidden="1">
                <a:extLst>
                  <a:ext uri="{63B3BB69-23CF-44E3-9099-C40C66FF867C}">
                    <a14:compatExt spid="_x0000_s1311748"/>
                  </a:ext>
                  <a:ext uri="{FF2B5EF4-FFF2-40B4-BE49-F238E27FC236}">
                    <a16:creationId xmlns:a16="http://schemas.microsoft.com/office/drawing/2014/main" id="{00000000-0008-0000-2400-00000404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14</xdr:row>
          <xdr:rowOff>152400</xdr:rowOff>
        </xdr:from>
        <xdr:to>
          <xdr:col>24</xdr:col>
          <xdr:colOff>149562</xdr:colOff>
          <xdr:row>16</xdr:row>
          <xdr:rowOff>18158</xdr:rowOff>
        </xdr:to>
        <xdr:grpSp>
          <xdr:nvGrpSpPr>
            <xdr:cNvPr id="7" name="グループ化 6">
              <a:extLst>
                <a:ext uri="{FF2B5EF4-FFF2-40B4-BE49-F238E27FC236}">
                  <a16:creationId xmlns:a16="http://schemas.microsoft.com/office/drawing/2014/main" id="{00000000-0008-0000-2400-000007000000}"/>
                </a:ext>
              </a:extLst>
            </xdr:cNvPr>
            <xdr:cNvGrpSpPr/>
          </xdr:nvGrpSpPr>
          <xdr:grpSpPr>
            <a:xfrm>
              <a:off x="3114675" y="2286000"/>
              <a:ext cx="1244937" cy="208658"/>
              <a:chOff x="3337910" y="405848"/>
              <a:chExt cx="1222087" cy="212035"/>
            </a:xfrm>
          </xdr:grpSpPr>
          <xdr:sp macro="" textlink="">
            <xdr:nvSpPr>
              <xdr:cNvPr id="1311749" name="Check Box 5" hidden="1">
                <a:extLst>
                  <a:ext uri="{63B3BB69-23CF-44E3-9099-C40C66FF867C}">
                    <a14:compatExt spid="_x0000_s1311749"/>
                  </a:ext>
                  <a:ext uri="{FF2B5EF4-FFF2-40B4-BE49-F238E27FC236}">
                    <a16:creationId xmlns:a16="http://schemas.microsoft.com/office/drawing/2014/main" id="{00000000-0008-0000-2400-00000504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50" name="Check Box 6" hidden="1">
                <a:extLst>
                  <a:ext uri="{63B3BB69-23CF-44E3-9099-C40C66FF867C}">
                    <a14:compatExt spid="_x0000_s1311750"/>
                  </a:ext>
                  <a:ext uri="{FF2B5EF4-FFF2-40B4-BE49-F238E27FC236}">
                    <a16:creationId xmlns:a16="http://schemas.microsoft.com/office/drawing/2014/main" id="{00000000-0008-0000-2400-00000604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152400</xdr:rowOff>
        </xdr:from>
        <xdr:to>
          <xdr:col>24</xdr:col>
          <xdr:colOff>149562</xdr:colOff>
          <xdr:row>18</xdr:row>
          <xdr:rowOff>18158</xdr:rowOff>
        </xdr:to>
        <xdr:grpSp>
          <xdr:nvGrpSpPr>
            <xdr:cNvPr id="8" name="グループ化 7">
              <a:extLst>
                <a:ext uri="{FF2B5EF4-FFF2-40B4-BE49-F238E27FC236}">
                  <a16:creationId xmlns:a16="http://schemas.microsoft.com/office/drawing/2014/main" id="{00000000-0008-0000-2400-000008000000}"/>
                </a:ext>
              </a:extLst>
            </xdr:cNvPr>
            <xdr:cNvGrpSpPr/>
          </xdr:nvGrpSpPr>
          <xdr:grpSpPr>
            <a:xfrm>
              <a:off x="3114675" y="2628900"/>
              <a:ext cx="1244937" cy="208658"/>
              <a:chOff x="3337910" y="405848"/>
              <a:chExt cx="1222087" cy="212035"/>
            </a:xfrm>
          </xdr:grpSpPr>
          <xdr:sp macro="" textlink="">
            <xdr:nvSpPr>
              <xdr:cNvPr id="1311751" name="Check Box 7" hidden="1">
                <a:extLst>
                  <a:ext uri="{63B3BB69-23CF-44E3-9099-C40C66FF867C}">
                    <a14:compatExt spid="_x0000_s1311751"/>
                  </a:ext>
                  <a:ext uri="{FF2B5EF4-FFF2-40B4-BE49-F238E27FC236}">
                    <a16:creationId xmlns:a16="http://schemas.microsoft.com/office/drawing/2014/main" id="{00000000-0008-0000-2400-00000704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52" name="Check Box 8" hidden="1">
                <a:extLst>
                  <a:ext uri="{63B3BB69-23CF-44E3-9099-C40C66FF867C}">
                    <a14:compatExt spid="_x0000_s1311752"/>
                  </a:ext>
                  <a:ext uri="{FF2B5EF4-FFF2-40B4-BE49-F238E27FC236}">
                    <a16:creationId xmlns:a16="http://schemas.microsoft.com/office/drawing/2014/main" id="{00000000-0008-0000-2400-00000804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11</xdr:row>
          <xdr:rowOff>142875</xdr:rowOff>
        </xdr:from>
        <xdr:to>
          <xdr:col>20</xdr:col>
          <xdr:colOff>9525</xdr:colOff>
          <xdr:row>13</xdr:row>
          <xdr:rowOff>47625</xdr:rowOff>
        </xdr:to>
        <xdr:sp macro="" textlink="">
          <xdr:nvSpPr>
            <xdr:cNvPr id="1311753" name="Check Box 13" hidden="1">
              <a:extLst>
                <a:ext uri="{63B3BB69-23CF-44E3-9099-C40C66FF867C}">
                  <a14:compatExt spid="_x0000_s1311753"/>
                </a:ext>
                <a:ext uri="{FF2B5EF4-FFF2-40B4-BE49-F238E27FC236}">
                  <a16:creationId xmlns:a16="http://schemas.microsoft.com/office/drawing/2014/main" id="{00000000-0008-0000-2400-000009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11</xdr:row>
          <xdr:rowOff>142875</xdr:rowOff>
        </xdr:from>
        <xdr:to>
          <xdr:col>23</xdr:col>
          <xdr:colOff>0</xdr:colOff>
          <xdr:row>13</xdr:row>
          <xdr:rowOff>47625</xdr:rowOff>
        </xdr:to>
        <xdr:sp macro="" textlink="">
          <xdr:nvSpPr>
            <xdr:cNvPr id="1311754" name="Check Box 10" hidden="1">
              <a:extLst>
                <a:ext uri="{63B3BB69-23CF-44E3-9099-C40C66FF867C}">
                  <a14:compatExt spid="_x0000_s1311754"/>
                </a:ext>
                <a:ext uri="{FF2B5EF4-FFF2-40B4-BE49-F238E27FC236}">
                  <a16:creationId xmlns:a16="http://schemas.microsoft.com/office/drawing/2014/main" id="{00000000-0008-0000-2400-00000A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142875</xdr:rowOff>
        </xdr:from>
        <xdr:to>
          <xdr:col>20</xdr:col>
          <xdr:colOff>9525</xdr:colOff>
          <xdr:row>14</xdr:row>
          <xdr:rowOff>47625</xdr:rowOff>
        </xdr:to>
        <xdr:sp macro="" textlink="">
          <xdr:nvSpPr>
            <xdr:cNvPr id="1311755" name="Check Box 11" hidden="1">
              <a:extLst>
                <a:ext uri="{63B3BB69-23CF-44E3-9099-C40C66FF867C}">
                  <a14:compatExt spid="_x0000_s1311755"/>
                </a:ext>
                <a:ext uri="{FF2B5EF4-FFF2-40B4-BE49-F238E27FC236}">
                  <a16:creationId xmlns:a16="http://schemas.microsoft.com/office/drawing/2014/main" id="{00000000-0008-0000-2400-00000B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12</xdr:row>
          <xdr:rowOff>142875</xdr:rowOff>
        </xdr:from>
        <xdr:to>
          <xdr:col>23</xdr:col>
          <xdr:colOff>0</xdr:colOff>
          <xdr:row>14</xdr:row>
          <xdr:rowOff>47625</xdr:rowOff>
        </xdr:to>
        <xdr:sp macro="" textlink="">
          <xdr:nvSpPr>
            <xdr:cNvPr id="1311756" name="Check Box 12" hidden="1">
              <a:extLst>
                <a:ext uri="{63B3BB69-23CF-44E3-9099-C40C66FF867C}">
                  <a14:compatExt spid="_x0000_s1311756"/>
                </a:ext>
                <a:ext uri="{FF2B5EF4-FFF2-40B4-BE49-F238E27FC236}">
                  <a16:creationId xmlns:a16="http://schemas.microsoft.com/office/drawing/2014/main" id="{00000000-0008-0000-2400-00000C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149562</xdr:colOff>
          <xdr:row>21</xdr:row>
          <xdr:rowOff>27683</xdr:rowOff>
        </xdr:to>
        <xdr:grpSp>
          <xdr:nvGrpSpPr>
            <xdr:cNvPr id="9" name="グループ化 8">
              <a:extLst>
                <a:ext uri="{FF2B5EF4-FFF2-40B4-BE49-F238E27FC236}">
                  <a16:creationId xmlns:a16="http://schemas.microsoft.com/office/drawing/2014/main" id="{00000000-0008-0000-2400-000009000000}"/>
                </a:ext>
              </a:extLst>
            </xdr:cNvPr>
            <xdr:cNvGrpSpPr/>
          </xdr:nvGrpSpPr>
          <xdr:grpSpPr>
            <a:xfrm>
              <a:off x="3114675" y="3152775"/>
              <a:ext cx="1244937" cy="208658"/>
              <a:chOff x="3337910" y="405848"/>
              <a:chExt cx="1222087" cy="212035"/>
            </a:xfrm>
          </xdr:grpSpPr>
          <xdr:sp macro="" textlink="">
            <xdr:nvSpPr>
              <xdr:cNvPr id="1311757" name="Check Box 13" hidden="1">
                <a:extLst>
                  <a:ext uri="{63B3BB69-23CF-44E3-9099-C40C66FF867C}">
                    <a14:compatExt spid="_x0000_s1311757"/>
                  </a:ext>
                  <a:ext uri="{FF2B5EF4-FFF2-40B4-BE49-F238E27FC236}">
                    <a16:creationId xmlns:a16="http://schemas.microsoft.com/office/drawing/2014/main" id="{00000000-0008-0000-2400-00000D04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58" name="Check Box 14" hidden="1">
                <a:extLst>
                  <a:ext uri="{63B3BB69-23CF-44E3-9099-C40C66FF867C}">
                    <a14:compatExt spid="_x0000_s1311758"/>
                  </a:ext>
                  <a:ext uri="{FF2B5EF4-FFF2-40B4-BE49-F238E27FC236}">
                    <a16:creationId xmlns:a16="http://schemas.microsoft.com/office/drawing/2014/main" id="{00000000-0008-0000-2400-00000E04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23</xdr:row>
          <xdr:rowOff>0</xdr:rowOff>
        </xdr:from>
        <xdr:to>
          <xdr:col>24</xdr:col>
          <xdr:colOff>149562</xdr:colOff>
          <xdr:row>24</xdr:row>
          <xdr:rowOff>37208</xdr:rowOff>
        </xdr:to>
        <xdr:grpSp>
          <xdr:nvGrpSpPr>
            <xdr:cNvPr id="10" name="グループ化 9">
              <a:extLst>
                <a:ext uri="{FF2B5EF4-FFF2-40B4-BE49-F238E27FC236}">
                  <a16:creationId xmlns:a16="http://schemas.microsoft.com/office/drawing/2014/main" id="{00000000-0008-0000-2400-00000A000000}"/>
                </a:ext>
              </a:extLst>
            </xdr:cNvPr>
            <xdr:cNvGrpSpPr/>
          </xdr:nvGrpSpPr>
          <xdr:grpSpPr>
            <a:xfrm>
              <a:off x="3114675" y="3676650"/>
              <a:ext cx="1244937" cy="208658"/>
              <a:chOff x="3337910" y="405848"/>
              <a:chExt cx="1222087" cy="212035"/>
            </a:xfrm>
          </xdr:grpSpPr>
          <xdr:sp macro="" textlink="">
            <xdr:nvSpPr>
              <xdr:cNvPr id="1311759" name="Check Box 15" hidden="1">
                <a:extLst>
                  <a:ext uri="{63B3BB69-23CF-44E3-9099-C40C66FF867C}">
                    <a14:compatExt spid="_x0000_s1311759"/>
                  </a:ext>
                  <a:ext uri="{FF2B5EF4-FFF2-40B4-BE49-F238E27FC236}">
                    <a16:creationId xmlns:a16="http://schemas.microsoft.com/office/drawing/2014/main" id="{00000000-0008-0000-2400-00000F04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60" name="Check Box 16" hidden="1">
                <a:extLst>
                  <a:ext uri="{63B3BB69-23CF-44E3-9099-C40C66FF867C}">
                    <a14:compatExt spid="_x0000_s1311760"/>
                  </a:ext>
                  <a:ext uri="{FF2B5EF4-FFF2-40B4-BE49-F238E27FC236}">
                    <a16:creationId xmlns:a16="http://schemas.microsoft.com/office/drawing/2014/main" id="{00000000-0008-0000-2400-00001004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26</xdr:row>
          <xdr:rowOff>142875</xdr:rowOff>
        </xdr:from>
        <xdr:to>
          <xdr:col>24</xdr:col>
          <xdr:colOff>149562</xdr:colOff>
          <xdr:row>28</xdr:row>
          <xdr:rowOff>8633</xdr:rowOff>
        </xdr:to>
        <xdr:grpSp>
          <xdr:nvGrpSpPr>
            <xdr:cNvPr id="11" name="グループ化 10">
              <a:extLst>
                <a:ext uri="{FF2B5EF4-FFF2-40B4-BE49-F238E27FC236}">
                  <a16:creationId xmlns:a16="http://schemas.microsoft.com/office/drawing/2014/main" id="{00000000-0008-0000-2400-00000B000000}"/>
                </a:ext>
              </a:extLst>
            </xdr:cNvPr>
            <xdr:cNvGrpSpPr/>
          </xdr:nvGrpSpPr>
          <xdr:grpSpPr>
            <a:xfrm>
              <a:off x="3114675" y="4333875"/>
              <a:ext cx="1244937" cy="208658"/>
              <a:chOff x="3337910" y="405848"/>
              <a:chExt cx="1222087" cy="212035"/>
            </a:xfrm>
          </xdr:grpSpPr>
          <xdr:sp macro="" textlink="">
            <xdr:nvSpPr>
              <xdr:cNvPr id="1311761" name="Check Box 17" hidden="1">
                <a:extLst>
                  <a:ext uri="{63B3BB69-23CF-44E3-9099-C40C66FF867C}">
                    <a14:compatExt spid="_x0000_s1311761"/>
                  </a:ext>
                  <a:ext uri="{FF2B5EF4-FFF2-40B4-BE49-F238E27FC236}">
                    <a16:creationId xmlns:a16="http://schemas.microsoft.com/office/drawing/2014/main" id="{00000000-0008-0000-2400-00001104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62" name="Check Box 18" hidden="1">
                <a:extLst>
                  <a:ext uri="{63B3BB69-23CF-44E3-9099-C40C66FF867C}">
                    <a14:compatExt spid="_x0000_s1311762"/>
                  </a:ext>
                  <a:ext uri="{FF2B5EF4-FFF2-40B4-BE49-F238E27FC236}">
                    <a16:creationId xmlns:a16="http://schemas.microsoft.com/office/drawing/2014/main" id="{00000000-0008-0000-2400-00001204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34</xdr:row>
          <xdr:rowOff>152400</xdr:rowOff>
        </xdr:from>
        <xdr:to>
          <xdr:col>24</xdr:col>
          <xdr:colOff>149562</xdr:colOff>
          <xdr:row>36</xdr:row>
          <xdr:rowOff>18158</xdr:rowOff>
        </xdr:to>
        <xdr:grpSp>
          <xdr:nvGrpSpPr>
            <xdr:cNvPr id="12" name="グループ化 11">
              <a:extLst>
                <a:ext uri="{FF2B5EF4-FFF2-40B4-BE49-F238E27FC236}">
                  <a16:creationId xmlns:a16="http://schemas.microsoft.com/office/drawing/2014/main" id="{00000000-0008-0000-2400-00000C000000}"/>
                </a:ext>
              </a:extLst>
            </xdr:cNvPr>
            <xdr:cNvGrpSpPr/>
          </xdr:nvGrpSpPr>
          <xdr:grpSpPr>
            <a:xfrm>
              <a:off x="3114675" y="5543550"/>
              <a:ext cx="1244937" cy="208658"/>
              <a:chOff x="3337910" y="405848"/>
              <a:chExt cx="1222087" cy="212035"/>
            </a:xfrm>
          </xdr:grpSpPr>
          <xdr:sp macro="" textlink="">
            <xdr:nvSpPr>
              <xdr:cNvPr id="1311763" name="Check Box 19" hidden="1">
                <a:extLst>
                  <a:ext uri="{63B3BB69-23CF-44E3-9099-C40C66FF867C}">
                    <a14:compatExt spid="_x0000_s1311763"/>
                  </a:ext>
                  <a:ext uri="{FF2B5EF4-FFF2-40B4-BE49-F238E27FC236}">
                    <a16:creationId xmlns:a16="http://schemas.microsoft.com/office/drawing/2014/main" id="{00000000-0008-0000-2400-00001304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64" name="Check Box 20" hidden="1">
                <a:extLst>
                  <a:ext uri="{63B3BB69-23CF-44E3-9099-C40C66FF867C}">
                    <a14:compatExt spid="_x0000_s1311764"/>
                  </a:ext>
                  <a:ext uri="{FF2B5EF4-FFF2-40B4-BE49-F238E27FC236}">
                    <a16:creationId xmlns:a16="http://schemas.microsoft.com/office/drawing/2014/main" id="{00000000-0008-0000-2400-00001404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50</xdr:row>
          <xdr:rowOff>123825</xdr:rowOff>
        </xdr:from>
        <xdr:to>
          <xdr:col>24</xdr:col>
          <xdr:colOff>149562</xdr:colOff>
          <xdr:row>51</xdr:row>
          <xdr:rowOff>161033</xdr:rowOff>
        </xdr:to>
        <xdr:grpSp>
          <xdr:nvGrpSpPr>
            <xdr:cNvPr id="13" name="グループ化 12">
              <a:extLst>
                <a:ext uri="{FF2B5EF4-FFF2-40B4-BE49-F238E27FC236}">
                  <a16:creationId xmlns:a16="http://schemas.microsoft.com/office/drawing/2014/main" id="{00000000-0008-0000-2400-00000D000000}"/>
                </a:ext>
              </a:extLst>
            </xdr:cNvPr>
            <xdr:cNvGrpSpPr/>
          </xdr:nvGrpSpPr>
          <xdr:grpSpPr>
            <a:xfrm>
              <a:off x="3114675" y="8258175"/>
              <a:ext cx="1244937" cy="208658"/>
              <a:chOff x="3337910" y="405848"/>
              <a:chExt cx="1222087" cy="212035"/>
            </a:xfrm>
          </xdr:grpSpPr>
          <xdr:sp macro="" textlink="">
            <xdr:nvSpPr>
              <xdr:cNvPr id="1311765" name="Check Box 21" hidden="1">
                <a:extLst>
                  <a:ext uri="{63B3BB69-23CF-44E3-9099-C40C66FF867C}">
                    <a14:compatExt spid="_x0000_s1311765"/>
                  </a:ext>
                  <a:ext uri="{FF2B5EF4-FFF2-40B4-BE49-F238E27FC236}">
                    <a16:creationId xmlns:a16="http://schemas.microsoft.com/office/drawing/2014/main" id="{00000000-0008-0000-2400-00001504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66" name="Check Box 22" hidden="1">
                <a:extLst>
                  <a:ext uri="{63B3BB69-23CF-44E3-9099-C40C66FF867C}">
                    <a14:compatExt spid="_x0000_s1311766"/>
                  </a:ext>
                  <a:ext uri="{FF2B5EF4-FFF2-40B4-BE49-F238E27FC236}">
                    <a16:creationId xmlns:a16="http://schemas.microsoft.com/office/drawing/2014/main" id="{00000000-0008-0000-2400-00001604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53</xdr:row>
          <xdr:rowOff>142875</xdr:rowOff>
        </xdr:from>
        <xdr:to>
          <xdr:col>24</xdr:col>
          <xdr:colOff>149562</xdr:colOff>
          <xdr:row>55</xdr:row>
          <xdr:rowOff>8633</xdr:rowOff>
        </xdr:to>
        <xdr:grpSp>
          <xdr:nvGrpSpPr>
            <xdr:cNvPr id="14" name="グループ化 13">
              <a:extLst>
                <a:ext uri="{FF2B5EF4-FFF2-40B4-BE49-F238E27FC236}">
                  <a16:creationId xmlns:a16="http://schemas.microsoft.com/office/drawing/2014/main" id="{00000000-0008-0000-2400-00000E000000}"/>
                </a:ext>
              </a:extLst>
            </xdr:cNvPr>
            <xdr:cNvGrpSpPr/>
          </xdr:nvGrpSpPr>
          <xdr:grpSpPr>
            <a:xfrm>
              <a:off x="3114675" y="8791575"/>
              <a:ext cx="1244937" cy="208658"/>
              <a:chOff x="3337910" y="405848"/>
              <a:chExt cx="1222087" cy="212035"/>
            </a:xfrm>
          </xdr:grpSpPr>
          <xdr:sp macro="" textlink="">
            <xdr:nvSpPr>
              <xdr:cNvPr id="1311767" name="Check Box 23" hidden="1">
                <a:extLst>
                  <a:ext uri="{63B3BB69-23CF-44E3-9099-C40C66FF867C}">
                    <a14:compatExt spid="_x0000_s1311767"/>
                  </a:ext>
                  <a:ext uri="{FF2B5EF4-FFF2-40B4-BE49-F238E27FC236}">
                    <a16:creationId xmlns:a16="http://schemas.microsoft.com/office/drawing/2014/main" id="{00000000-0008-0000-2400-00001704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68" name="Check Box 24" hidden="1">
                <a:extLst>
                  <a:ext uri="{63B3BB69-23CF-44E3-9099-C40C66FF867C}">
                    <a14:compatExt spid="_x0000_s1311768"/>
                  </a:ext>
                  <a:ext uri="{FF2B5EF4-FFF2-40B4-BE49-F238E27FC236}">
                    <a16:creationId xmlns:a16="http://schemas.microsoft.com/office/drawing/2014/main" id="{00000000-0008-0000-2400-00001804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57</xdr:row>
          <xdr:rowOff>142875</xdr:rowOff>
        </xdr:from>
        <xdr:to>
          <xdr:col>23</xdr:col>
          <xdr:colOff>9525</xdr:colOff>
          <xdr:row>59</xdr:row>
          <xdr:rowOff>47625</xdr:rowOff>
        </xdr:to>
        <xdr:sp macro="" textlink="">
          <xdr:nvSpPr>
            <xdr:cNvPr id="1311769" name="Check Box 25" hidden="1">
              <a:extLst>
                <a:ext uri="{63B3BB69-23CF-44E3-9099-C40C66FF867C}">
                  <a14:compatExt spid="_x0000_s1311769"/>
                </a:ext>
                <a:ext uri="{FF2B5EF4-FFF2-40B4-BE49-F238E27FC236}">
                  <a16:creationId xmlns:a16="http://schemas.microsoft.com/office/drawing/2014/main" id="{00000000-0008-0000-2400-000019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57</xdr:row>
          <xdr:rowOff>142875</xdr:rowOff>
        </xdr:from>
        <xdr:to>
          <xdr:col>26</xdr:col>
          <xdr:colOff>0</xdr:colOff>
          <xdr:row>59</xdr:row>
          <xdr:rowOff>47625</xdr:rowOff>
        </xdr:to>
        <xdr:sp macro="" textlink="">
          <xdr:nvSpPr>
            <xdr:cNvPr id="1311770" name="Check Box 26" hidden="1">
              <a:extLst>
                <a:ext uri="{63B3BB69-23CF-44E3-9099-C40C66FF867C}">
                  <a14:compatExt spid="_x0000_s1311770"/>
                </a:ext>
                <a:ext uri="{FF2B5EF4-FFF2-40B4-BE49-F238E27FC236}">
                  <a16:creationId xmlns:a16="http://schemas.microsoft.com/office/drawing/2014/main" id="{00000000-0008-0000-2400-00001A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58</xdr:row>
          <xdr:rowOff>142875</xdr:rowOff>
        </xdr:from>
        <xdr:to>
          <xdr:col>23</xdr:col>
          <xdr:colOff>9525</xdr:colOff>
          <xdr:row>60</xdr:row>
          <xdr:rowOff>47625</xdr:rowOff>
        </xdr:to>
        <xdr:sp macro="" textlink="">
          <xdr:nvSpPr>
            <xdr:cNvPr id="1311771" name="Check Box 27" hidden="1">
              <a:extLst>
                <a:ext uri="{63B3BB69-23CF-44E3-9099-C40C66FF867C}">
                  <a14:compatExt spid="_x0000_s1311771"/>
                </a:ext>
                <a:ext uri="{FF2B5EF4-FFF2-40B4-BE49-F238E27FC236}">
                  <a16:creationId xmlns:a16="http://schemas.microsoft.com/office/drawing/2014/main" id="{00000000-0008-0000-2400-00001B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58</xdr:row>
          <xdr:rowOff>142875</xdr:rowOff>
        </xdr:from>
        <xdr:to>
          <xdr:col>26</xdr:col>
          <xdr:colOff>0</xdr:colOff>
          <xdr:row>60</xdr:row>
          <xdr:rowOff>47625</xdr:rowOff>
        </xdr:to>
        <xdr:sp macro="" textlink="">
          <xdr:nvSpPr>
            <xdr:cNvPr id="1311772" name="Check Box 28" hidden="1">
              <a:extLst>
                <a:ext uri="{63B3BB69-23CF-44E3-9099-C40C66FF867C}">
                  <a14:compatExt spid="_x0000_s1311772"/>
                </a:ext>
                <a:ext uri="{FF2B5EF4-FFF2-40B4-BE49-F238E27FC236}">
                  <a16:creationId xmlns:a16="http://schemas.microsoft.com/office/drawing/2014/main" id="{00000000-0008-0000-2400-00001C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57</xdr:row>
          <xdr:rowOff>142875</xdr:rowOff>
        </xdr:from>
        <xdr:to>
          <xdr:col>30</xdr:col>
          <xdr:colOff>9525</xdr:colOff>
          <xdr:row>59</xdr:row>
          <xdr:rowOff>47625</xdr:rowOff>
        </xdr:to>
        <xdr:sp macro="" textlink="">
          <xdr:nvSpPr>
            <xdr:cNvPr id="1311773" name="Check Box 29" hidden="1">
              <a:extLst>
                <a:ext uri="{63B3BB69-23CF-44E3-9099-C40C66FF867C}">
                  <a14:compatExt spid="_x0000_s1311773"/>
                </a:ext>
                <a:ext uri="{FF2B5EF4-FFF2-40B4-BE49-F238E27FC236}">
                  <a16:creationId xmlns:a16="http://schemas.microsoft.com/office/drawing/2014/main" id="{00000000-0008-0000-2400-00001D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57</xdr:row>
          <xdr:rowOff>142875</xdr:rowOff>
        </xdr:from>
        <xdr:to>
          <xdr:col>33</xdr:col>
          <xdr:colOff>0</xdr:colOff>
          <xdr:row>59</xdr:row>
          <xdr:rowOff>47625</xdr:rowOff>
        </xdr:to>
        <xdr:sp macro="" textlink="">
          <xdr:nvSpPr>
            <xdr:cNvPr id="1311774" name="Check Box 30" hidden="1">
              <a:extLst>
                <a:ext uri="{63B3BB69-23CF-44E3-9099-C40C66FF867C}">
                  <a14:compatExt spid="_x0000_s1311774"/>
                </a:ext>
                <a:ext uri="{FF2B5EF4-FFF2-40B4-BE49-F238E27FC236}">
                  <a16:creationId xmlns:a16="http://schemas.microsoft.com/office/drawing/2014/main" id="{00000000-0008-0000-2400-00001E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58</xdr:row>
          <xdr:rowOff>142875</xdr:rowOff>
        </xdr:from>
        <xdr:to>
          <xdr:col>30</xdr:col>
          <xdr:colOff>9525</xdr:colOff>
          <xdr:row>60</xdr:row>
          <xdr:rowOff>47625</xdr:rowOff>
        </xdr:to>
        <xdr:sp macro="" textlink="">
          <xdr:nvSpPr>
            <xdr:cNvPr id="1311775" name="Check Box 31" hidden="1">
              <a:extLst>
                <a:ext uri="{63B3BB69-23CF-44E3-9099-C40C66FF867C}">
                  <a14:compatExt spid="_x0000_s1311775"/>
                </a:ext>
                <a:ext uri="{FF2B5EF4-FFF2-40B4-BE49-F238E27FC236}">
                  <a16:creationId xmlns:a16="http://schemas.microsoft.com/office/drawing/2014/main" id="{00000000-0008-0000-2400-00001F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58</xdr:row>
          <xdr:rowOff>142875</xdr:rowOff>
        </xdr:from>
        <xdr:to>
          <xdr:col>33</xdr:col>
          <xdr:colOff>0</xdr:colOff>
          <xdr:row>60</xdr:row>
          <xdr:rowOff>47625</xdr:rowOff>
        </xdr:to>
        <xdr:sp macro="" textlink="">
          <xdr:nvSpPr>
            <xdr:cNvPr id="1311776" name="Check Box 32" hidden="1">
              <a:extLst>
                <a:ext uri="{63B3BB69-23CF-44E3-9099-C40C66FF867C}">
                  <a14:compatExt spid="_x0000_s1311776"/>
                </a:ext>
                <a:ext uri="{FF2B5EF4-FFF2-40B4-BE49-F238E27FC236}">
                  <a16:creationId xmlns:a16="http://schemas.microsoft.com/office/drawing/2014/main" id="{00000000-0008-0000-2400-0000200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xdr:row>
          <xdr:rowOff>161925</xdr:rowOff>
        </xdr:from>
        <xdr:to>
          <xdr:col>24</xdr:col>
          <xdr:colOff>152400</xdr:colOff>
          <xdr:row>6</xdr:row>
          <xdr:rowOff>28575</xdr:rowOff>
        </xdr:to>
        <xdr:grpSp>
          <xdr:nvGrpSpPr>
            <xdr:cNvPr id="15" name="グループ化 5">
              <a:extLst>
                <a:ext uri="{FF2B5EF4-FFF2-40B4-BE49-F238E27FC236}">
                  <a16:creationId xmlns:a16="http://schemas.microsoft.com/office/drawing/2014/main" id="{00000000-0008-0000-2400-00000F000000}"/>
                </a:ext>
              </a:extLst>
            </xdr:cNvPr>
            <xdr:cNvGrpSpPr>
              <a:grpSpLocks/>
            </xdr:cNvGrpSpPr>
          </xdr:nvGrpSpPr>
          <xdr:grpSpPr bwMode="auto">
            <a:xfrm>
              <a:off x="3114675" y="666750"/>
              <a:ext cx="1247775" cy="209550"/>
              <a:chOff x="33379" y="4058"/>
              <a:chExt cx="12220" cy="2120"/>
            </a:xfrm>
          </xdr:grpSpPr>
          <xdr:sp macro="" textlink="">
            <xdr:nvSpPr>
              <xdr:cNvPr id="1311777" name="Check Box 33" hidden="1">
                <a:extLst>
                  <a:ext uri="{63B3BB69-23CF-44E3-9099-C40C66FF867C}">
                    <a14:compatExt spid="_x0000_s1311777"/>
                  </a:ext>
                  <a:ext uri="{FF2B5EF4-FFF2-40B4-BE49-F238E27FC236}">
                    <a16:creationId xmlns:a16="http://schemas.microsoft.com/office/drawing/2014/main" id="{00000000-0008-0000-2400-000021041400}"/>
                  </a:ext>
                </a:extLst>
              </xdr:cNvPr>
              <xdr:cNvSpPr/>
            </xdr:nvSpPr>
            <xdr:spPr bwMode="auto">
              <a:xfrm>
                <a:off x="33379" y="4058"/>
                <a:ext cx="6704"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11778" name="Check Box 34" hidden="1">
                <a:extLst>
                  <a:ext uri="{63B3BB69-23CF-44E3-9099-C40C66FF867C}">
                    <a14:compatExt spid="_x0000_s1311778"/>
                  </a:ext>
                  <a:ext uri="{FF2B5EF4-FFF2-40B4-BE49-F238E27FC236}">
                    <a16:creationId xmlns:a16="http://schemas.microsoft.com/office/drawing/2014/main" id="{00000000-0008-0000-2400-0000220414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76200</xdr:colOff>
          <xdr:row>14</xdr:row>
          <xdr:rowOff>152400</xdr:rowOff>
        </xdr:from>
        <xdr:to>
          <xdr:col>24</xdr:col>
          <xdr:colOff>21852</xdr:colOff>
          <xdr:row>16</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3581400" y="2486025"/>
              <a:ext cx="1145802" cy="209550"/>
              <a:chOff x="3059791" y="2426221"/>
              <a:chExt cx="1156151" cy="202860"/>
            </a:xfrm>
          </xdr:grpSpPr>
          <xdr:sp macro="" textlink="">
            <xdr:nvSpPr>
              <xdr:cNvPr id="610305" name="Check Box 1" hidden="1">
                <a:extLst>
                  <a:ext uri="{63B3BB69-23CF-44E3-9099-C40C66FF867C}">
                    <a14:compatExt spid="_x0000_s610305"/>
                  </a:ext>
                  <a:ext uri="{FF2B5EF4-FFF2-40B4-BE49-F238E27FC236}">
                    <a16:creationId xmlns:a16="http://schemas.microsoft.com/office/drawing/2014/main" id="{00000000-0008-0000-0500-000001500900}"/>
                  </a:ext>
                </a:extLst>
              </xdr:cNvPr>
              <xdr:cNvSpPr/>
            </xdr:nvSpPr>
            <xdr:spPr bwMode="auto">
              <a:xfrm>
                <a:off x="3059791" y="2426262"/>
                <a:ext cx="547494"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06" name="Check Box 2" hidden="1">
                <a:extLst>
                  <a:ext uri="{63B3BB69-23CF-44E3-9099-C40C66FF867C}">
                    <a14:compatExt spid="_x0000_s610306"/>
                  </a:ext>
                  <a:ext uri="{FF2B5EF4-FFF2-40B4-BE49-F238E27FC236}">
                    <a16:creationId xmlns:a16="http://schemas.microsoft.com/office/drawing/2014/main" id="{00000000-0008-0000-0500-000002500900}"/>
                  </a:ext>
                </a:extLst>
              </xdr:cNvPr>
              <xdr:cNvSpPr/>
            </xdr:nvSpPr>
            <xdr:spPr bwMode="auto">
              <a:xfrm>
                <a:off x="3665198" y="2426221"/>
                <a:ext cx="550744" cy="1933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123825</xdr:rowOff>
        </xdr:from>
        <xdr:to>
          <xdr:col>8</xdr:col>
          <xdr:colOff>47625</xdr:colOff>
          <xdr:row>36</xdr:row>
          <xdr:rowOff>28575</xdr:rowOff>
        </xdr:to>
        <xdr:sp macro="" textlink="">
          <xdr:nvSpPr>
            <xdr:cNvPr id="610313" name="Check Box 34" hidden="1">
              <a:extLst>
                <a:ext uri="{63B3BB69-23CF-44E3-9099-C40C66FF867C}">
                  <a14:compatExt spid="_x0000_s610313"/>
                </a:ext>
                <a:ext uri="{FF2B5EF4-FFF2-40B4-BE49-F238E27FC236}">
                  <a16:creationId xmlns:a16="http://schemas.microsoft.com/office/drawing/2014/main" id="{00000000-0008-0000-0500-000009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34</xdr:row>
          <xdr:rowOff>114300</xdr:rowOff>
        </xdr:from>
        <xdr:to>
          <xdr:col>9</xdr:col>
          <xdr:colOff>190500</xdr:colOff>
          <xdr:row>36</xdr:row>
          <xdr:rowOff>9525</xdr:rowOff>
        </xdr:to>
        <xdr:sp macro="" textlink="">
          <xdr:nvSpPr>
            <xdr:cNvPr id="610316" name="Check Box 12" hidden="1">
              <a:extLst>
                <a:ext uri="{63B3BB69-23CF-44E3-9099-C40C66FF867C}">
                  <a14:compatExt spid="_x0000_s610316"/>
                </a:ext>
                <a:ext uri="{FF2B5EF4-FFF2-40B4-BE49-F238E27FC236}">
                  <a16:creationId xmlns:a16="http://schemas.microsoft.com/office/drawing/2014/main" id="{00000000-0008-0000-0500-00000C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34</xdr:row>
          <xdr:rowOff>114300</xdr:rowOff>
        </xdr:from>
        <xdr:to>
          <xdr:col>19</xdr:col>
          <xdr:colOff>19050</xdr:colOff>
          <xdr:row>36</xdr:row>
          <xdr:rowOff>19050</xdr:rowOff>
        </xdr:to>
        <xdr:sp macro="" textlink="">
          <xdr:nvSpPr>
            <xdr:cNvPr id="610317" name="Check Box 13" hidden="1">
              <a:extLst>
                <a:ext uri="{63B3BB69-23CF-44E3-9099-C40C66FF867C}">
                  <a14:compatExt spid="_x0000_s610317"/>
                </a:ext>
                <a:ext uri="{FF2B5EF4-FFF2-40B4-BE49-F238E27FC236}">
                  <a16:creationId xmlns:a16="http://schemas.microsoft.com/office/drawing/2014/main" id="{00000000-0008-0000-0500-00000D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34</xdr:row>
          <xdr:rowOff>114300</xdr:rowOff>
        </xdr:from>
        <xdr:to>
          <xdr:col>22</xdr:col>
          <xdr:colOff>9525</xdr:colOff>
          <xdr:row>36</xdr:row>
          <xdr:rowOff>19050</xdr:rowOff>
        </xdr:to>
        <xdr:sp macro="" textlink="">
          <xdr:nvSpPr>
            <xdr:cNvPr id="610318" name="Check Box 14" hidden="1">
              <a:extLst>
                <a:ext uri="{63B3BB69-23CF-44E3-9099-C40C66FF867C}">
                  <a14:compatExt spid="_x0000_s610318"/>
                </a:ext>
                <a:ext uri="{FF2B5EF4-FFF2-40B4-BE49-F238E27FC236}">
                  <a16:creationId xmlns:a16="http://schemas.microsoft.com/office/drawing/2014/main" id="{00000000-0008-0000-0500-00000E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36</xdr:row>
          <xdr:rowOff>133350</xdr:rowOff>
        </xdr:from>
        <xdr:to>
          <xdr:col>8</xdr:col>
          <xdr:colOff>47625</xdr:colOff>
          <xdr:row>38</xdr:row>
          <xdr:rowOff>38100</xdr:rowOff>
        </xdr:to>
        <xdr:sp macro="" textlink="">
          <xdr:nvSpPr>
            <xdr:cNvPr id="610319" name="Check Box 15" hidden="1">
              <a:extLst>
                <a:ext uri="{63B3BB69-23CF-44E3-9099-C40C66FF867C}">
                  <a14:compatExt spid="_x0000_s610319"/>
                </a:ext>
                <a:ext uri="{FF2B5EF4-FFF2-40B4-BE49-F238E27FC236}">
                  <a16:creationId xmlns:a16="http://schemas.microsoft.com/office/drawing/2014/main" id="{00000000-0008-0000-0500-00000F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35</xdr:row>
          <xdr:rowOff>123825</xdr:rowOff>
        </xdr:from>
        <xdr:to>
          <xdr:col>8</xdr:col>
          <xdr:colOff>47625</xdr:colOff>
          <xdr:row>37</xdr:row>
          <xdr:rowOff>28575</xdr:rowOff>
        </xdr:to>
        <xdr:sp macro="" textlink="">
          <xdr:nvSpPr>
            <xdr:cNvPr id="610320" name="Check Box 16" hidden="1">
              <a:extLst>
                <a:ext uri="{63B3BB69-23CF-44E3-9099-C40C66FF867C}">
                  <a14:compatExt spid="_x0000_s610320"/>
                </a:ext>
                <a:ext uri="{FF2B5EF4-FFF2-40B4-BE49-F238E27FC236}">
                  <a16:creationId xmlns:a16="http://schemas.microsoft.com/office/drawing/2014/main" id="{00000000-0008-0000-0500-000010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35</xdr:row>
          <xdr:rowOff>123825</xdr:rowOff>
        </xdr:from>
        <xdr:to>
          <xdr:col>12</xdr:col>
          <xdr:colOff>0</xdr:colOff>
          <xdr:row>37</xdr:row>
          <xdr:rowOff>28575</xdr:rowOff>
        </xdr:to>
        <xdr:sp macro="" textlink="">
          <xdr:nvSpPr>
            <xdr:cNvPr id="610321" name="Check Box 17" hidden="1">
              <a:extLst>
                <a:ext uri="{63B3BB69-23CF-44E3-9099-C40C66FF867C}">
                  <a14:compatExt spid="_x0000_s610321"/>
                </a:ext>
                <a:ext uri="{FF2B5EF4-FFF2-40B4-BE49-F238E27FC236}">
                  <a16:creationId xmlns:a16="http://schemas.microsoft.com/office/drawing/2014/main" id="{00000000-0008-0000-0500-000011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36</xdr:row>
          <xdr:rowOff>133350</xdr:rowOff>
        </xdr:from>
        <xdr:to>
          <xdr:col>12</xdr:col>
          <xdr:colOff>0</xdr:colOff>
          <xdr:row>38</xdr:row>
          <xdr:rowOff>38100</xdr:rowOff>
        </xdr:to>
        <xdr:sp macro="" textlink="">
          <xdr:nvSpPr>
            <xdr:cNvPr id="610322" name="Check Box 18" hidden="1">
              <a:extLst>
                <a:ext uri="{63B3BB69-23CF-44E3-9099-C40C66FF867C}">
                  <a14:compatExt spid="_x0000_s610322"/>
                </a:ext>
                <a:ext uri="{FF2B5EF4-FFF2-40B4-BE49-F238E27FC236}">
                  <a16:creationId xmlns:a16="http://schemas.microsoft.com/office/drawing/2014/main" id="{00000000-0008-0000-0500-000012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35</xdr:row>
          <xdr:rowOff>123825</xdr:rowOff>
        </xdr:from>
        <xdr:to>
          <xdr:col>19</xdr:col>
          <xdr:colOff>19050</xdr:colOff>
          <xdr:row>37</xdr:row>
          <xdr:rowOff>28575</xdr:rowOff>
        </xdr:to>
        <xdr:sp macro="" textlink="">
          <xdr:nvSpPr>
            <xdr:cNvPr id="610323" name="Check Box 19" hidden="1">
              <a:extLst>
                <a:ext uri="{63B3BB69-23CF-44E3-9099-C40C66FF867C}">
                  <a14:compatExt spid="_x0000_s610323"/>
                </a:ext>
                <a:ext uri="{FF2B5EF4-FFF2-40B4-BE49-F238E27FC236}">
                  <a16:creationId xmlns:a16="http://schemas.microsoft.com/office/drawing/2014/main" id="{00000000-0008-0000-0500-000013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35</xdr:row>
          <xdr:rowOff>123825</xdr:rowOff>
        </xdr:from>
        <xdr:to>
          <xdr:col>22</xdr:col>
          <xdr:colOff>9525</xdr:colOff>
          <xdr:row>37</xdr:row>
          <xdr:rowOff>28575</xdr:rowOff>
        </xdr:to>
        <xdr:sp macro="" textlink="">
          <xdr:nvSpPr>
            <xdr:cNvPr id="610324" name="Check Box 20" hidden="1">
              <a:extLst>
                <a:ext uri="{63B3BB69-23CF-44E3-9099-C40C66FF867C}">
                  <a14:compatExt spid="_x0000_s610324"/>
                </a:ext>
                <a:ext uri="{FF2B5EF4-FFF2-40B4-BE49-F238E27FC236}">
                  <a16:creationId xmlns:a16="http://schemas.microsoft.com/office/drawing/2014/main" id="{00000000-0008-0000-0500-000014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40</xdr:row>
      <xdr:rowOff>114300</xdr:rowOff>
    </xdr:from>
    <xdr:to>
      <xdr:col>3</xdr:col>
      <xdr:colOff>57150</xdr:colOff>
      <xdr:row>50</xdr:row>
      <xdr:rowOff>47625</xdr:rowOff>
    </xdr:to>
    <xdr:grpSp>
      <xdr:nvGrpSpPr>
        <xdr:cNvPr id="6" name="グループ化 5">
          <a:extLst>
            <a:ext uri="{FF2B5EF4-FFF2-40B4-BE49-F238E27FC236}">
              <a16:creationId xmlns:a16="http://schemas.microsoft.com/office/drawing/2014/main" id="{00000000-0008-0000-0500-000006000000}"/>
            </a:ext>
          </a:extLst>
        </xdr:cNvPr>
        <xdr:cNvGrpSpPr/>
      </xdr:nvGrpSpPr>
      <xdr:grpSpPr>
        <a:xfrm>
          <a:off x="304800" y="7658100"/>
          <a:ext cx="257175" cy="1409700"/>
          <a:chOff x="304800" y="7200900"/>
          <a:chExt cx="304800" cy="1457325"/>
        </a:xfrm>
      </xdr:grpSpPr>
      <xdr:sp macro="" textlink="">
        <xdr:nvSpPr>
          <xdr:cNvPr id="610329" name="Check Box 44" hidden="1">
            <a:extLst>
              <a:ext uri="{63B3BB69-23CF-44E3-9099-C40C66FF867C}">
                <a14:compatExt xmlns:a14="http://schemas.microsoft.com/office/drawing/2010/main" spid="_x0000_s610329"/>
              </a:ext>
              <a:ext uri="{FF2B5EF4-FFF2-40B4-BE49-F238E27FC236}">
                <a16:creationId xmlns:a16="http://schemas.microsoft.com/office/drawing/2014/main" id="{00000000-0008-0000-0500-000019500900}"/>
              </a:ext>
            </a:extLst>
          </xdr:cNvPr>
          <xdr:cNvSpPr/>
        </xdr:nvSpPr>
        <xdr:spPr bwMode="auto">
          <a:xfrm>
            <a:off x="304800" y="7200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2" name="Check Box 44" hidden="1">
            <a:extLst>
              <a:ext uri="{63B3BB69-23CF-44E3-9099-C40C66FF867C}">
                <a14:compatExt xmlns:a14="http://schemas.microsoft.com/office/drawing/2010/main" spid="_x0000_s610332"/>
              </a:ext>
              <a:ext uri="{FF2B5EF4-FFF2-40B4-BE49-F238E27FC236}">
                <a16:creationId xmlns:a16="http://schemas.microsoft.com/office/drawing/2014/main" id="{00000000-0008-0000-0500-00001C500900}"/>
              </a:ext>
            </a:extLst>
          </xdr:cNvPr>
          <xdr:cNvSpPr/>
        </xdr:nvSpPr>
        <xdr:spPr bwMode="auto">
          <a:xfrm>
            <a:off x="304800" y="73437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3" name="Check Box 44" hidden="1">
            <a:extLst>
              <a:ext uri="{63B3BB69-23CF-44E3-9099-C40C66FF867C}">
                <a14:compatExt xmlns:a14="http://schemas.microsoft.com/office/drawing/2010/main" spid="_x0000_s610333"/>
              </a:ext>
              <a:ext uri="{FF2B5EF4-FFF2-40B4-BE49-F238E27FC236}">
                <a16:creationId xmlns:a16="http://schemas.microsoft.com/office/drawing/2014/main" id="{00000000-0008-0000-0500-00001D500900}"/>
              </a:ext>
            </a:extLst>
          </xdr:cNvPr>
          <xdr:cNvSpPr/>
        </xdr:nvSpPr>
        <xdr:spPr bwMode="auto">
          <a:xfrm>
            <a:off x="304800" y="7496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4" name="Check Box 44" hidden="1">
            <a:extLst>
              <a:ext uri="{63B3BB69-23CF-44E3-9099-C40C66FF867C}">
                <a14:compatExt xmlns:a14="http://schemas.microsoft.com/office/drawing/2010/main" spid="_x0000_s610334"/>
              </a:ext>
              <a:ext uri="{FF2B5EF4-FFF2-40B4-BE49-F238E27FC236}">
                <a16:creationId xmlns:a16="http://schemas.microsoft.com/office/drawing/2014/main" id="{00000000-0008-0000-0500-00001E500900}"/>
              </a:ext>
            </a:extLst>
          </xdr:cNvPr>
          <xdr:cNvSpPr/>
        </xdr:nvSpPr>
        <xdr:spPr bwMode="auto">
          <a:xfrm>
            <a:off x="304800" y="78105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5" name="Check Box 44" hidden="1">
            <a:extLst>
              <a:ext uri="{63B3BB69-23CF-44E3-9099-C40C66FF867C}">
                <a14:compatExt xmlns:a14="http://schemas.microsoft.com/office/drawing/2010/main" spid="_x0000_s610335"/>
              </a:ext>
              <a:ext uri="{FF2B5EF4-FFF2-40B4-BE49-F238E27FC236}">
                <a16:creationId xmlns:a16="http://schemas.microsoft.com/office/drawing/2014/main" id="{00000000-0008-0000-0500-00001F500900}"/>
              </a:ext>
            </a:extLst>
          </xdr:cNvPr>
          <xdr:cNvSpPr/>
        </xdr:nvSpPr>
        <xdr:spPr bwMode="auto">
          <a:xfrm>
            <a:off x="304800" y="7962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6" name="Check Box 44" hidden="1">
            <a:extLst>
              <a:ext uri="{63B3BB69-23CF-44E3-9099-C40C66FF867C}">
                <a14:compatExt xmlns:a14="http://schemas.microsoft.com/office/drawing/2010/main" spid="_x0000_s610336"/>
              </a:ext>
              <a:ext uri="{FF2B5EF4-FFF2-40B4-BE49-F238E27FC236}">
                <a16:creationId xmlns:a16="http://schemas.microsoft.com/office/drawing/2014/main" id="{00000000-0008-0000-0500-000020500900}"/>
              </a:ext>
            </a:extLst>
          </xdr:cNvPr>
          <xdr:cNvSpPr/>
        </xdr:nvSpPr>
        <xdr:spPr bwMode="auto">
          <a:xfrm>
            <a:off x="304800" y="81153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7" name="Check Box 44" hidden="1">
            <a:extLst>
              <a:ext uri="{63B3BB69-23CF-44E3-9099-C40C66FF867C}">
                <a14:compatExt xmlns:a14="http://schemas.microsoft.com/office/drawing/2010/main" spid="_x0000_s610337"/>
              </a:ext>
              <a:ext uri="{FF2B5EF4-FFF2-40B4-BE49-F238E27FC236}">
                <a16:creationId xmlns:a16="http://schemas.microsoft.com/office/drawing/2014/main" id="{00000000-0008-0000-0500-000021500900}"/>
              </a:ext>
            </a:extLst>
          </xdr:cNvPr>
          <xdr:cNvSpPr/>
        </xdr:nvSpPr>
        <xdr:spPr bwMode="auto">
          <a:xfrm>
            <a:off x="304800" y="8258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8" name="Check Box 44" hidden="1">
            <a:extLst>
              <a:ext uri="{63B3BB69-23CF-44E3-9099-C40C66FF867C}">
                <a14:compatExt xmlns:a14="http://schemas.microsoft.com/office/drawing/2010/main" spid="_x0000_s610338"/>
              </a:ext>
              <a:ext uri="{FF2B5EF4-FFF2-40B4-BE49-F238E27FC236}">
                <a16:creationId xmlns:a16="http://schemas.microsoft.com/office/drawing/2014/main" id="{00000000-0008-0000-0500-000022500900}"/>
              </a:ext>
            </a:extLst>
          </xdr:cNvPr>
          <xdr:cNvSpPr/>
        </xdr:nvSpPr>
        <xdr:spPr bwMode="auto">
          <a:xfrm>
            <a:off x="304800" y="84105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40" name="Check Box 44" hidden="1">
            <a:extLst>
              <a:ext uri="{63B3BB69-23CF-44E3-9099-C40C66FF867C}">
                <a14:compatExt xmlns:a14="http://schemas.microsoft.com/office/drawing/2010/main" spid="_x0000_s610340"/>
              </a:ext>
              <a:ext uri="{FF2B5EF4-FFF2-40B4-BE49-F238E27FC236}">
                <a16:creationId xmlns:a16="http://schemas.microsoft.com/office/drawing/2014/main" id="{00000000-0008-0000-0500-000024500900}"/>
              </a:ext>
            </a:extLst>
          </xdr:cNvPr>
          <xdr:cNvSpPr/>
        </xdr:nvSpPr>
        <xdr:spPr bwMode="auto">
          <a:xfrm>
            <a:off x="304800" y="76581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18</xdr:col>
          <xdr:colOff>76200</xdr:colOff>
          <xdr:row>39</xdr:row>
          <xdr:rowOff>0</xdr:rowOff>
        </xdr:from>
        <xdr:to>
          <xdr:col>24</xdr:col>
          <xdr:colOff>21852</xdr:colOff>
          <xdr:row>40</xdr:row>
          <xdr:rowOff>47625</xdr:rowOff>
        </xdr:to>
        <xdr:grpSp>
          <xdr:nvGrpSpPr>
            <xdr:cNvPr id="47" name="グループ化 46">
              <a:extLst>
                <a:ext uri="{FF2B5EF4-FFF2-40B4-BE49-F238E27FC236}">
                  <a16:creationId xmlns:a16="http://schemas.microsoft.com/office/drawing/2014/main" id="{00000000-0008-0000-0500-00002F000000}"/>
                </a:ext>
              </a:extLst>
            </xdr:cNvPr>
            <xdr:cNvGrpSpPr/>
          </xdr:nvGrpSpPr>
          <xdr:grpSpPr>
            <a:xfrm>
              <a:off x="3581400" y="7391400"/>
              <a:ext cx="1145802" cy="200025"/>
              <a:chOff x="3059791" y="2427486"/>
              <a:chExt cx="1156151" cy="202825"/>
            </a:xfrm>
          </xdr:grpSpPr>
          <xdr:sp macro="" textlink="">
            <xdr:nvSpPr>
              <xdr:cNvPr id="610367" name="Check Box 1" hidden="1">
                <a:extLst>
                  <a:ext uri="{63B3BB69-23CF-44E3-9099-C40C66FF867C}">
                    <a14:compatExt spid="_x0000_s610367"/>
                  </a:ext>
                  <a:ext uri="{FF2B5EF4-FFF2-40B4-BE49-F238E27FC236}">
                    <a16:creationId xmlns:a16="http://schemas.microsoft.com/office/drawing/2014/main" id="{00000000-0008-0000-0500-00003F500900}"/>
                  </a:ext>
                </a:extLst>
              </xdr:cNvPr>
              <xdr:cNvSpPr/>
            </xdr:nvSpPr>
            <xdr:spPr bwMode="auto">
              <a:xfrm>
                <a:off x="3059791" y="2427495"/>
                <a:ext cx="547494" cy="202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68" name="Check Box 2" hidden="1">
                <a:extLst>
                  <a:ext uri="{63B3BB69-23CF-44E3-9099-C40C66FF867C}">
                    <a14:compatExt spid="_x0000_s610368"/>
                  </a:ext>
                  <a:ext uri="{FF2B5EF4-FFF2-40B4-BE49-F238E27FC236}">
                    <a16:creationId xmlns:a16="http://schemas.microsoft.com/office/drawing/2014/main" id="{00000000-0008-0000-0500-000040500900}"/>
                  </a:ext>
                </a:extLst>
              </xdr:cNvPr>
              <xdr:cNvSpPr/>
            </xdr:nvSpPr>
            <xdr:spPr bwMode="auto">
              <a:xfrm>
                <a:off x="3665198" y="2427486"/>
                <a:ext cx="550744"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41</xdr:row>
          <xdr:rowOff>123825</xdr:rowOff>
        </xdr:from>
        <xdr:to>
          <xdr:col>24</xdr:col>
          <xdr:colOff>0</xdr:colOff>
          <xdr:row>43</xdr:row>
          <xdr:rowOff>28575</xdr:rowOff>
        </xdr:to>
        <xdr:grpSp>
          <xdr:nvGrpSpPr>
            <xdr:cNvPr id="50" name="グループ化 49">
              <a:extLst>
                <a:ext uri="{FF2B5EF4-FFF2-40B4-BE49-F238E27FC236}">
                  <a16:creationId xmlns:a16="http://schemas.microsoft.com/office/drawing/2014/main" id="{00000000-0008-0000-0500-000032000000}"/>
                </a:ext>
              </a:extLst>
            </xdr:cNvPr>
            <xdr:cNvGrpSpPr/>
          </xdr:nvGrpSpPr>
          <xdr:grpSpPr>
            <a:xfrm>
              <a:off x="3581400" y="7829550"/>
              <a:ext cx="1123950" cy="209550"/>
              <a:chOff x="3067048" y="485769"/>
              <a:chExt cx="1123956" cy="209561"/>
            </a:xfrm>
          </xdr:grpSpPr>
          <xdr:sp macro="" textlink="">
            <xdr:nvSpPr>
              <xdr:cNvPr id="610369" name="Check Box 1" hidden="1">
                <a:extLst>
                  <a:ext uri="{63B3BB69-23CF-44E3-9099-C40C66FF867C}">
                    <a14:compatExt spid="_x0000_s610369"/>
                  </a:ext>
                  <a:ext uri="{FF2B5EF4-FFF2-40B4-BE49-F238E27FC236}">
                    <a16:creationId xmlns:a16="http://schemas.microsoft.com/office/drawing/2014/main" id="{00000000-0008-0000-0500-000041500900}"/>
                  </a:ext>
                </a:extLst>
              </xdr:cNvPr>
              <xdr:cNvSpPr/>
            </xdr:nvSpPr>
            <xdr:spPr bwMode="auto">
              <a:xfrm>
                <a:off x="3067048" y="485786"/>
                <a:ext cx="552519"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sp macro="" textlink="">
            <xdr:nvSpPr>
              <xdr:cNvPr id="610370" name="Check Box 2" hidden="1">
                <a:extLst>
                  <a:ext uri="{63B3BB69-23CF-44E3-9099-C40C66FF867C}">
                    <a14:compatExt spid="_x0000_s610370"/>
                  </a:ext>
                  <a:ext uri="{FF2B5EF4-FFF2-40B4-BE49-F238E27FC236}">
                    <a16:creationId xmlns:a16="http://schemas.microsoft.com/office/drawing/2014/main" id="{00000000-0008-0000-0500-000042500900}"/>
                  </a:ext>
                </a:extLst>
              </xdr:cNvPr>
              <xdr:cNvSpPr/>
            </xdr:nvSpPr>
            <xdr:spPr bwMode="auto">
              <a:xfrm>
                <a:off x="3638486" y="485769"/>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49</xdr:row>
          <xdr:rowOff>0</xdr:rowOff>
        </xdr:from>
        <xdr:to>
          <xdr:col>24</xdr:col>
          <xdr:colOff>0</xdr:colOff>
          <xdr:row>50</xdr:row>
          <xdr:rowOff>0</xdr:rowOff>
        </xdr:to>
        <xdr:grpSp>
          <xdr:nvGrpSpPr>
            <xdr:cNvPr id="56" name="グループ化 55">
              <a:extLst>
                <a:ext uri="{FF2B5EF4-FFF2-40B4-BE49-F238E27FC236}">
                  <a16:creationId xmlns:a16="http://schemas.microsoft.com/office/drawing/2014/main" id="{00000000-0008-0000-0500-000038000000}"/>
                </a:ext>
              </a:extLst>
            </xdr:cNvPr>
            <xdr:cNvGrpSpPr/>
          </xdr:nvGrpSpPr>
          <xdr:grpSpPr>
            <a:xfrm>
              <a:off x="3581400" y="8867775"/>
              <a:ext cx="1123950" cy="152400"/>
              <a:chOff x="3067048" y="485774"/>
              <a:chExt cx="1123956" cy="209556"/>
            </a:xfrm>
          </xdr:grpSpPr>
          <xdr:sp macro="" textlink="">
            <xdr:nvSpPr>
              <xdr:cNvPr id="610373" name="Check Box 1" hidden="1">
                <a:extLst>
                  <a:ext uri="{63B3BB69-23CF-44E3-9099-C40C66FF867C}">
                    <a14:compatExt spid="_x0000_s610373"/>
                  </a:ext>
                  <a:ext uri="{FF2B5EF4-FFF2-40B4-BE49-F238E27FC236}">
                    <a16:creationId xmlns:a16="http://schemas.microsoft.com/office/drawing/2014/main" id="{00000000-0008-0000-0500-000045500900}"/>
                  </a:ext>
                </a:extLst>
              </xdr:cNvPr>
              <xdr:cNvSpPr/>
            </xdr:nvSpPr>
            <xdr:spPr bwMode="auto">
              <a:xfrm>
                <a:off x="3067048" y="485781"/>
                <a:ext cx="552519"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74" name="Check Box 2" hidden="1">
                <a:extLst>
                  <a:ext uri="{63B3BB69-23CF-44E3-9099-C40C66FF867C}">
                    <a14:compatExt spid="_x0000_s610374"/>
                  </a:ext>
                  <a:ext uri="{FF2B5EF4-FFF2-40B4-BE49-F238E27FC236}">
                    <a16:creationId xmlns:a16="http://schemas.microsoft.com/office/drawing/2014/main" id="{00000000-0008-0000-0500-000046500900}"/>
                  </a:ext>
                </a:extLst>
              </xdr:cNvPr>
              <xdr:cNvSpPr/>
            </xdr:nvSpPr>
            <xdr:spPr bwMode="auto">
              <a:xfrm>
                <a:off x="3638486" y="485774"/>
                <a:ext cx="552518" cy="19989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53</xdr:row>
          <xdr:rowOff>114300</xdr:rowOff>
        </xdr:from>
        <xdr:to>
          <xdr:col>24</xdr:col>
          <xdr:colOff>0</xdr:colOff>
          <xdr:row>54</xdr:row>
          <xdr:rowOff>114300</xdr:rowOff>
        </xdr:to>
        <xdr:grpSp>
          <xdr:nvGrpSpPr>
            <xdr:cNvPr id="62" name="グループ化 61">
              <a:extLst>
                <a:ext uri="{FF2B5EF4-FFF2-40B4-BE49-F238E27FC236}">
                  <a16:creationId xmlns:a16="http://schemas.microsoft.com/office/drawing/2014/main" id="{00000000-0008-0000-0500-00003E000000}"/>
                </a:ext>
              </a:extLst>
            </xdr:cNvPr>
            <xdr:cNvGrpSpPr/>
          </xdr:nvGrpSpPr>
          <xdr:grpSpPr>
            <a:xfrm>
              <a:off x="3581400" y="9515475"/>
              <a:ext cx="1123950" cy="152400"/>
              <a:chOff x="3067048" y="485774"/>
              <a:chExt cx="1123956" cy="209556"/>
            </a:xfrm>
          </xdr:grpSpPr>
          <xdr:sp macro="" textlink="">
            <xdr:nvSpPr>
              <xdr:cNvPr id="610377" name="Check Box 73" hidden="1">
                <a:extLst>
                  <a:ext uri="{63B3BB69-23CF-44E3-9099-C40C66FF867C}">
                    <a14:compatExt spid="_x0000_s610377"/>
                  </a:ext>
                  <a:ext uri="{FF2B5EF4-FFF2-40B4-BE49-F238E27FC236}">
                    <a16:creationId xmlns:a16="http://schemas.microsoft.com/office/drawing/2014/main" id="{00000000-0008-0000-0500-000049500900}"/>
                  </a:ext>
                </a:extLst>
              </xdr:cNvPr>
              <xdr:cNvSpPr/>
            </xdr:nvSpPr>
            <xdr:spPr bwMode="auto">
              <a:xfrm>
                <a:off x="3067048" y="485781"/>
                <a:ext cx="552519"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78" name="Check Box 74" hidden="1">
                <a:extLst>
                  <a:ext uri="{63B3BB69-23CF-44E3-9099-C40C66FF867C}">
                    <a14:compatExt spid="_x0000_s610378"/>
                  </a:ext>
                  <a:ext uri="{FF2B5EF4-FFF2-40B4-BE49-F238E27FC236}">
                    <a16:creationId xmlns:a16="http://schemas.microsoft.com/office/drawing/2014/main" id="{00000000-0008-0000-0500-00004A500900}"/>
                  </a:ext>
                </a:extLst>
              </xdr:cNvPr>
              <xdr:cNvSpPr/>
            </xdr:nvSpPr>
            <xdr:spPr bwMode="auto">
              <a:xfrm>
                <a:off x="3638486" y="485774"/>
                <a:ext cx="552518" cy="19989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56</xdr:row>
          <xdr:rowOff>0</xdr:rowOff>
        </xdr:from>
        <xdr:to>
          <xdr:col>24</xdr:col>
          <xdr:colOff>0</xdr:colOff>
          <xdr:row>57</xdr:row>
          <xdr:rowOff>47625</xdr:rowOff>
        </xdr:to>
        <xdr:grpSp>
          <xdr:nvGrpSpPr>
            <xdr:cNvPr id="70" name="グループ化 69">
              <a:extLst>
                <a:ext uri="{FF2B5EF4-FFF2-40B4-BE49-F238E27FC236}">
                  <a16:creationId xmlns:a16="http://schemas.microsoft.com/office/drawing/2014/main" id="{00000000-0008-0000-0500-000046000000}"/>
                </a:ext>
              </a:extLst>
            </xdr:cNvPr>
            <xdr:cNvGrpSpPr/>
          </xdr:nvGrpSpPr>
          <xdr:grpSpPr>
            <a:xfrm>
              <a:off x="3581400" y="9791700"/>
              <a:ext cx="1123950" cy="200025"/>
              <a:chOff x="3067048" y="485468"/>
              <a:chExt cx="1123956" cy="209546"/>
            </a:xfrm>
          </xdr:grpSpPr>
          <xdr:sp macro="" textlink="">
            <xdr:nvSpPr>
              <xdr:cNvPr id="610381" name="Check Box 77" hidden="1">
                <a:extLst>
                  <a:ext uri="{63B3BB69-23CF-44E3-9099-C40C66FF867C}">
                    <a14:compatExt spid="_x0000_s610381"/>
                  </a:ext>
                  <a:ext uri="{FF2B5EF4-FFF2-40B4-BE49-F238E27FC236}">
                    <a16:creationId xmlns:a16="http://schemas.microsoft.com/office/drawing/2014/main" id="{00000000-0008-0000-0500-00004D500900}"/>
                  </a:ext>
                </a:extLst>
              </xdr:cNvPr>
              <xdr:cNvSpPr/>
            </xdr:nvSpPr>
            <xdr:spPr bwMode="auto">
              <a:xfrm>
                <a:off x="3067048" y="485468"/>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82" name="Check Box 78" hidden="1">
                <a:extLst>
                  <a:ext uri="{63B3BB69-23CF-44E3-9099-C40C66FF867C}">
                    <a14:compatExt spid="_x0000_s610382"/>
                  </a:ext>
                  <a:ext uri="{FF2B5EF4-FFF2-40B4-BE49-F238E27FC236}">
                    <a16:creationId xmlns:a16="http://schemas.microsoft.com/office/drawing/2014/main" id="{00000000-0008-0000-0500-00004E500900}"/>
                  </a:ext>
                </a:extLst>
              </xdr:cNvPr>
              <xdr:cNvSpPr/>
            </xdr:nvSpPr>
            <xdr:spPr bwMode="auto">
              <a:xfrm>
                <a:off x="3638486"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45</xdr:row>
          <xdr:rowOff>38100</xdr:rowOff>
        </xdr:from>
        <xdr:to>
          <xdr:col>24</xdr:col>
          <xdr:colOff>21852</xdr:colOff>
          <xdr:row>46</xdr:row>
          <xdr:rowOff>85725</xdr:rowOff>
        </xdr:to>
        <xdr:grpSp>
          <xdr:nvGrpSpPr>
            <xdr:cNvPr id="48" name="グループ化 47">
              <a:extLst>
                <a:ext uri="{FF2B5EF4-FFF2-40B4-BE49-F238E27FC236}">
                  <a16:creationId xmlns:a16="http://schemas.microsoft.com/office/drawing/2014/main" id="{00000000-0008-0000-0500-000030000000}"/>
                </a:ext>
              </a:extLst>
            </xdr:cNvPr>
            <xdr:cNvGrpSpPr/>
          </xdr:nvGrpSpPr>
          <xdr:grpSpPr>
            <a:xfrm>
              <a:off x="3581400" y="8353425"/>
              <a:ext cx="1145802" cy="200025"/>
              <a:chOff x="3059791" y="2427423"/>
              <a:chExt cx="1156151" cy="202894"/>
            </a:xfrm>
          </xdr:grpSpPr>
          <xdr:sp macro="" textlink="">
            <xdr:nvSpPr>
              <xdr:cNvPr id="610385" name="Check Box 1" hidden="1">
                <a:extLst>
                  <a:ext uri="{63B3BB69-23CF-44E3-9099-C40C66FF867C}">
                    <a14:compatExt spid="_x0000_s610385"/>
                  </a:ext>
                  <a:ext uri="{FF2B5EF4-FFF2-40B4-BE49-F238E27FC236}">
                    <a16:creationId xmlns:a16="http://schemas.microsoft.com/office/drawing/2014/main" id="{00000000-0008-0000-0500-000051500900}"/>
                  </a:ext>
                </a:extLst>
              </xdr:cNvPr>
              <xdr:cNvSpPr/>
            </xdr:nvSpPr>
            <xdr:spPr bwMode="auto">
              <a:xfrm>
                <a:off x="3059791" y="2427496"/>
                <a:ext cx="547494"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86" name="Check Box 2" hidden="1">
                <a:extLst>
                  <a:ext uri="{63B3BB69-23CF-44E3-9099-C40C66FF867C}">
                    <a14:compatExt spid="_x0000_s610386"/>
                  </a:ext>
                  <a:ext uri="{FF2B5EF4-FFF2-40B4-BE49-F238E27FC236}">
                    <a16:creationId xmlns:a16="http://schemas.microsoft.com/office/drawing/2014/main" id="{00000000-0008-0000-0500-000052500900}"/>
                  </a:ext>
                </a:extLst>
              </xdr:cNvPr>
              <xdr:cNvSpPr/>
            </xdr:nvSpPr>
            <xdr:spPr bwMode="auto">
              <a:xfrm>
                <a:off x="3665198" y="2427423"/>
                <a:ext cx="550744"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60</xdr:row>
      <xdr:rowOff>114300</xdr:rowOff>
    </xdr:from>
    <xdr:to>
      <xdr:col>25</xdr:col>
      <xdr:colOff>76201</xdr:colOff>
      <xdr:row>63</xdr:row>
      <xdr:rowOff>28576</xdr:rowOff>
    </xdr:to>
    <xdr:sp macro="" textlink="">
      <xdr:nvSpPr>
        <xdr:cNvPr id="3" name="AutoShape 1">
          <a:extLst>
            <a:ext uri="{FF2B5EF4-FFF2-40B4-BE49-F238E27FC236}">
              <a16:creationId xmlns:a16="http://schemas.microsoft.com/office/drawing/2014/main" id="{00000000-0008-0000-0500-000003000000}"/>
            </a:ext>
          </a:extLst>
        </xdr:cNvPr>
        <xdr:cNvSpPr>
          <a:spLocks noChangeArrowheads="1"/>
        </xdr:cNvSpPr>
      </xdr:nvSpPr>
      <xdr:spPr bwMode="auto">
        <a:xfrm>
          <a:off x="628649" y="9896475"/>
          <a:ext cx="4352927" cy="390526"/>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76200</xdr:colOff>
          <xdr:row>59</xdr:row>
          <xdr:rowOff>0</xdr:rowOff>
        </xdr:from>
        <xdr:to>
          <xdr:col>24</xdr:col>
          <xdr:colOff>0</xdr:colOff>
          <xdr:row>60</xdr:row>
          <xdr:rowOff>28575</xdr:rowOff>
        </xdr:to>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3581400" y="10163175"/>
              <a:ext cx="1123950" cy="180975"/>
              <a:chOff x="3067063" y="485672"/>
              <a:chExt cx="1123934" cy="209546"/>
            </a:xfrm>
          </xdr:grpSpPr>
          <xdr:sp macro="" textlink="">
            <xdr:nvSpPr>
              <xdr:cNvPr id="610389" name="Check Box 85" hidden="1">
                <a:extLst>
                  <a:ext uri="{63B3BB69-23CF-44E3-9099-C40C66FF867C}">
                    <a14:compatExt spid="_x0000_s610389"/>
                  </a:ext>
                  <a:ext uri="{FF2B5EF4-FFF2-40B4-BE49-F238E27FC236}">
                    <a16:creationId xmlns:a16="http://schemas.microsoft.com/office/drawing/2014/main" id="{00000000-0008-0000-0500-000055500900}"/>
                  </a:ext>
                </a:extLst>
              </xdr:cNvPr>
              <xdr:cNvSpPr/>
            </xdr:nvSpPr>
            <xdr:spPr bwMode="auto">
              <a:xfrm>
                <a:off x="3067063" y="485672"/>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90" name="Check Box 86" hidden="1">
                <a:extLst>
                  <a:ext uri="{63B3BB69-23CF-44E3-9099-C40C66FF867C}">
                    <a14:compatExt spid="_x0000_s610390"/>
                  </a:ext>
                  <a:ext uri="{FF2B5EF4-FFF2-40B4-BE49-F238E27FC236}">
                    <a16:creationId xmlns:a16="http://schemas.microsoft.com/office/drawing/2014/main" id="{00000000-0008-0000-0500-000056500900}"/>
                  </a:ext>
                </a:extLst>
              </xdr:cNvPr>
              <xdr:cNvSpPr/>
            </xdr:nvSpPr>
            <xdr:spPr bwMode="auto">
              <a:xfrm>
                <a:off x="3638479"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64</xdr:row>
          <xdr:rowOff>114300</xdr:rowOff>
        </xdr:from>
        <xdr:to>
          <xdr:col>23</xdr:col>
          <xdr:colOff>19050</xdr:colOff>
          <xdr:row>69</xdr:row>
          <xdr:rowOff>57149</xdr:rowOff>
        </xdr:to>
        <xdr:grpSp>
          <xdr:nvGrpSpPr>
            <xdr:cNvPr id="7" name="グループ化 6">
              <a:extLst>
                <a:ext uri="{FF2B5EF4-FFF2-40B4-BE49-F238E27FC236}">
                  <a16:creationId xmlns:a16="http://schemas.microsoft.com/office/drawing/2014/main" id="{00000000-0008-0000-0500-000007000000}"/>
                </a:ext>
              </a:extLst>
            </xdr:cNvPr>
            <xdr:cNvGrpSpPr/>
          </xdr:nvGrpSpPr>
          <xdr:grpSpPr>
            <a:xfrm>
              <a:off x="600075" y="11020425"/>
              <a:ext cx="3924300" cy="800099"/>
              <a:chOff x="600075" y="10334625"/>
              <a:chExt cx="3924300" cy="800099"/>
            </a:xfrm>
          </xdr:grpSpPr>
          <xdr:sp macro="" textlink="">
            <xdr:nvSpPr>
              <xdr:cNvPr id="610391" name="Check Box 87" hidden="1">
                <a:extLst>
                  <a:ext uri="{63B3BB69-23CF-44E3-9099-C40C66FF867C}">
                    <a14:compatExt spid="_x0000_s610391"/>
                  </a:ext>
                  <a:ext uri="{FF2B5EF4-FFF2-40B4-BE49-F238E27FC236}">
                    <a16:creationId xmlns:a16="http://schemas.microsoft.com/office/drawing/2014/main" id="{00000000-0008-0000-0500-000057500900}"/>
                  </a:ext>
                </a:extLst>
              </xdr:cNvPr>
              <xdr:cNvSpPr/>
            </xdr:nvSpPr>
            <xdr:spPr bwMode="auto">
              <a:xfrm>
                <a:off x="600075" y="10915649"/>
                <a:ext cx="24765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福祉の実務に当たる幹部職員（管理者）</a:t>
                </a:r>
              </a:p>
            </xdr:txBody>
          </xdr:sp>
          <xdr:sp macro="" textlink="">
            <xdr:nvSpPr>
              <xdr:cNvPr id="610392" name="Check Box 33" hidden="1">
                <a:extLst>
                  <a:ext uri="{63B3BB69-23CF-44E3-9099-C40C66FF867C}">
                    <a14:compatExt spid="_x0000_s610392"/>
                  </a:ext>
                  <a:ext uri="{FF2B5EF4-FFF2-40B4-BE49-F238E27FC236}">
                    <a16:creationId xmlns:a16="http://schemas.microsoft.com/office/drawing/2014/main" id="{00000000-0008-0000-0500-000058500900}"/>
                  </a:ext>
                </a:extLst>
              </xdr:cNvPr>
              <xdr:cNvSpPr/>
            </xdr:nvSpPr>
            <xdr:spPr bwMode="auto">
              <a:xfrm>
                <a:off x="600075" y="10363199"/>
                <a:ext cx="1343025"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名称、種類、位置</a:t>
                </a:r>
              </a:p>
            </xdr:txBody>
          </xdr:sp>
          <xdr:sp macro="" textlink="">
            <xdr:nvSpPr>
              <xdr:cNvPr id="610393" name="Check Box 89" hidden="1">
                <a:extLst>
                  <a:ext uri="{63B3BB69-23CF-44E3-9099-C40C66FF867C}">
                    <a14:compatExt spid="_x0000_s610393"/>
                  </a:ext>
                  <a:ext uri="{FF2B5EF4-FFF2-40B4-BE49-F238E27FC236}">
                    <a16:creationId xmlns:a16="http://schemas.microsoft.com/office/drawing/2014/main" id="{00000000-0008-0000-0500-000059500900}"/>
                  </a:ext>
                </a:extLst>
              </xdr:cNvPr>
              <xdr:cNvSpPr/>
            </xdr:nvSpPr>
            <xdr:spPr bwMode="auto">
              <a:xfrm>
                <a:off x="600076" y="10506076"/>
                <a:ext cx="657224" cy="285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法人格</a:t>
                </a:r>
              </a:p>
            </xdr:txBody>
          </xdr:sp>
          <xdr:sp macro="" textlink="">
            <xdr:nvSpPr>
              <xdr:cNvPr id="610394" name="Check Box 90" hidden="1">
                <a:extLst>
                  <a:ext uri="{63B3BB69-23CF-44E3-9099-C40C66FF867C}">
                    <a14:compatExt spid="_x0000_s610394"/>
                  </a:ext>
                  <a:ext uri="{FF2B5EF4-FFF2-40B4-BE49-F238E27FC236}">
                    <a16:creationId xmlns:a16="http://schemas.microsoft.com/office/drawing/2014/main" id="{00000000-0008-0000-0500-00005A500900}"/>
                  </a:ext>
                </a:extLst>
              </xdr:cNvPr>
              <xdr:cNvSpPr/>
            </xdr:nvSpPr>
            <xdr:spPr bwMode="auto">
              <a:xfrm>
                <a:off x="600076" y="10744200"/>
                <a:ext cx="2686050" cy="19034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建物その他設備の規模及び構造並びにその図面</a:t>
                </a:r>
              </a:p>
            </xdr:txBody>
          </xdr:sp>
          <xdr:sp macro="" textlink="">
            <xdr:nvSpPr>
              <xdr:cNvPr id="610395" name="Check Box 91" hidden="1">
                <a:extLst>
                  <a:ext uri="{63B3BB69-23CF-44E3-9099-C40C66FF867C}">
                    <a14:compatExt spid="_x0000_s610395"/>
                  </a:ext>
                  <a:ext uri="{FF2B5EF4-FFF2-40B4-BE49-F238E27FC236}">
                    <a16:creationId xmlns:a16="http://schemas.microsoft.com/office/drawing/2014/main" id="{00000000-0008-0000-0500-00005B500900}"/>
                  </a:ext>
                </a:extLst>
              </xdr:cNvPr>
              <xdr:cNvSpPr/>
            </xdr:nvSpPr>
            <xdr:spPr bwMode="auto">
              <a:xfrm>
                <a:off x="2809875" y="10334625"/>
                <a:ext cx="1495425" cy="2816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運営規程に関する事項</a:t>
                </a:r>
              </a:p>
            </xdr:txBody>
          </xdr:sp>
          <xdr:sp macro="" textlink="">
            <xdr:nvSpPr>
              <xdr:cNvPr id="610396" name="Check Box 92" hidden="1">
                <a:extLst>
                  <a:ext uri="{63B3BB69-23CF-44E3-9099-C40C66FF867C}">
                    <a14:compatExt spid="_x0000_s610396"/>
                  </a:ext>
                  <a:ext uri="{FF2B5EF4-FFF2-40B4-BE49-F238E27FC236}">
                    <a16:creationId xmlns:a16="http://schemas.microsoft.com/office/drawing/2014/main" id="{00000000-0008-0000-0500-00005C500900}"/>
                  </a:ext>
                </a:extLst>
              </xdr:cNvPr>
              <xdr:cNvSpPr/>
            </xdr:nvSpPr>
            <xdr:spPr bwMode="auto">
              <a:xfrm>
                <a:off x="2809875" y="10549584"/>
                <a:ext cx="1714500" cy="1850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経営の責任者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12023</xdr:colOff>
          <xdr:row>71</xdr:row>
          <xdr:rowOff>6311</xdr:rowOff>
        </xdr:from>
        <xdr:to>
          <xdr:col>25</xdr:col>
          <xdr:colOff>47625</xdr:colOff>
          <xdr:row>72</xdr:row>
          <xdr:rowOff>28575</xdr:rowOff>
        </xdr:to>
        <xdr:grpSp>
          <xdr:nvGrpSpPr>
            <xdr:cNvPr id="8" name="グループ化 7">
              <a:extLst>
                <a:ext uri="{FF2B5EF4-FFF2-40B4-BE49-F238E27FC236}">
                  <a16:creationId xmlns:a16="http://schemas.microsoft.com/office/drawing/2014/main" id="{00000000-0008-0000-0500-000008000000}"/>
                </a:ext>
              </a:extLst>
            </xdr:cNvPr>
            <xdr:cNvGrpSpPr/>
          </xdr:nvGrpSpPr>
          <xdr:grpSpPr>
            <a:xfrm>
              <a:off x="2717123" y="12055436"/>
              <a:ext cx="2235877" cy="193714"/>
              <a:chOff x="3073978" y="10440569"/>
              <a:chExt cx="1678576" cy="263158"/>
            </a:xfrm>
          </xdr:grpSpPr>
          <xdr:sp macro="" textlink="">
            <xdr:nvSpPr>
              <xdr:cNvPr id="610397" name="Check Box 151" hidden="1">
                <a:extLst>
                  <a:ext uri="{63B3BB69-23CF-44E3-9099-C40C66FF867C}">
                    <a14:compatExt spid="_x0000_s610397"/>
                  </a:ext>
                  <a:ext uri="{FF2B5EF4-FFF2-40B4-BE49-F238E27FC236}">
                    <a16:creationId xmlns:a16="http://schemas.microsoft.com/office/drawing/2014/main" id="{00000000-0008-0000-0500-00005D500900}"/>
                  </a:ext>
                </a:extLst>
              </xdr:cNvPr>
              <xdr:cNvSpPr/>
            </xdr:nvSpPr>
            <xdr:spPr bwMode="auto">
              <a:xfrm>
                <a:off x="3639487" y="10454135"/>
                <a:ext cx="544625" cy="24401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届出済み</a:t>
                </a:r>
              </a:p>
            </xdr:txBody>
          </xdr:sp>
          <xdr:sp macro="" textlink="">
            <xdr:nvSpPr>
              <xdr:cNvPr id="610398" name="Check Box 152" hidden="1">
                <a:extLst>
                  <a:ext uri="{63B3BB69-23CF-44E3-9099-C40C66FF867C}">
                    <a14:compatExt spid="_x0000_s610398"/>
                  </a:ext>
                  <a:ext uri="{FF2B5EF4-FFF2-40B4-BE49-F238E27FC236}">
                    <a16:creationId xmlns:a16="http://schemas.microsoft.com/office/drawing/2014/main" id="{00000000-0008-0000-0500-00005E500900}"/>
                  </a:ext>
                </a:extLst>
              </xdr:cNvPr>
              <xdr:cNvSpPr/>
            </xdr:nvSpPr>
            <xdr:spPr bwMode="auto">
              <a:xfrm>
                <a:off x="4257982" y="10440569"/>
                <a:ext cx="494572" cy="2587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未届け</a:t>
                </a:r>
              </a:p>
            </xdr:txBody>
          </xdr:sp>
          <xdr:sp macro="" textlink="">
            <xdr:nvSpPr>
              <xdr:cNvPr id="610399" name="Check Box 95" hidden="1">
                <a:extLst>
                  <a:ext uri="{63B3BB69-23CF-44E3-9099-C40C66FF867C}">
                    <a14:compatExt spid="_x0000_s610399"/>
                  </a:ext>
                  <a:ext uri="{FF2B5EF4-FFF2-40B4-BE49-F238E27FC236}">
                    <a16:creationId xmlns:a16="http://schemas.microsoft.com/office/drawing/2014/main" id="{00000000-0008-0000-0500-00005F500900}"/>
                  </a:ext>
                </a:extLst>
              </xdr:cNvPr>
              <xdr:cNvSpPr/>
            </xdr:nvSpPr>
            <xdr:spPr bwMode="auto">
              <a:xfrm>
                <a:off x="3073978" y="10448895"/>
                <a:ext cx="528316" cy="25483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21</xdr:row>
          <xdr:rowOff>9525</xdr:rowOff>
        </xdr:from>
        <xdr:to>
          <xdr:col>17</xdr:col>
          <xdr:colOff>161925</xdr:colOff>
          <xdr:row>21</xdr:row>
          <xdr:rowOff>161925</xdr:rowOff>
        </xdr:to>
        <xdr:sp macro="" textlink="">
          <xdr:nvSpPr>
            <xdr:cNvPr id="1288193" name="Check Box 31" hidden="1">
              <a:extLst>
                <a:ext uri="{63B3BB69-23CF-44E3-9099-C40C66FF867C}">
                  <a14:compatExt spid="_x0000_s1288193"/>
                </a:ext>
                <a:ext uri="{FF2B5EF4-FFF2-40B4-BE49-F238E27FC236}">
                  <a16:creationId xmlns:a16="http://schemas.microsoft.com/office/drawing/2014/main" id="{00000000-0008-0000-2500-000001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20</xdr:row>
          <xdr:rowOff>161925</xdr:rowOff>
        </xdr:from>
        <xdr:to>
          <xdr:col>22</xdr:col>
          <xdr:colOff>9525</xdr:colOff>
          <xdr:row>21</xdr:row>
          <xdr:rowOff>161925</xdr:rowOff>
        </xdr:to>
        <xdr:sp macro="" textlink="">
          <xdr:nvSpPr>
            <xdr:cNvPr id="1288194" name="Check Box 32" hidden="1">
              <a:extLst>
                <a:ext uri="{63B3BB69-23CF-44E3-9099-C40C66FF867C}">
                  <a14:compatExt spid="_x0000_s1288194"/>
                </a:ext>
                <a:ext uri="{FF2B5EF4-FFF2-40B4-BE49-F238E27FC236}">
                  <a16:creationId xmlns:a16="http://schemas.microsoft.com/office/drawing/2014/main" id="{00000000-0008-0000-2500-000002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21</xdr:row>
          <xdr:rowOff>0</xdr:rowOff>
        </xdr:from>
        <xdr:to>
          <xdr:col>24</xdr:col>
          <xdr:colOff>152400</xdr:colOff>
          <xdr:row>21</xdr:row>
          <xdr:rowOff>152400</xdr:rowOff>
        </xdr:to>
        <xdr:sp macro="" textlink="">
          <xdr:nvSpPr>
            <xdr:cNvPr id="1288195" name="Check Box 33" hidden="1">
              <a:extLst>
                <a:ext uri="{63B3BB69-23CF-44E3-9099-C40C66FF867C}">
                  <a14:compatExt spid="_x0000_s1288195"/>
                </a:ext>
                <a:ext uri="{FF2B5EF4-FFF2-40B4-BE49-F238E27FC236}">
                  <a16:creationId xmlns:a16="http://schemas.microsoft.com/office/drawing/2014/main" id="{00000000-0008-0000-2500-000003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12</xdr:row>
          <xdr:rowOff>164525</xdr:rowOff>
        </xdr:from>
        <xdr:to>
          <xdr:col>24</xdr:col>
          <xdr:colOff>145235</xdr:colOff>
          <xdr:row>14</xdr:row>
          <xdr:rowOff>26819</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3116409" y="1936175"/>
              <a:ext cx="1238876" cy="205194"/>
              <a:chOff x="3338135" y="405848"/>
              <a:chExt cx="1222100" cy="212035"/>
            </a:xfrm>
          </xdr:grpSpPr>
          <xdr:sp macro="" textlink="">
            <xdr:nvSpPr>
              <xdr:cNvPr id="1288196" name="Check Box 4" hidden="1">
                <a:extLst>
                  <a:ext uri="{63B3BB69-23CF-44E3-9099-C40C66FF867C}">
                    <a14:compatExt spid="_x0000_s1288196"/>
                  </a:ext>
                  <a:ext uri="{FF2B5EF4-FFF2-40B4-BE49-F238E27FC236}">
                    <a16:creationId xmlns:a16="http://schemas.microsoft.com/office/drawing/2014/main" id="{00000000-0008-0000-2500-000004A81300}"/>
                  </a:ext>
                </a:extLst>
              </xdr:cNvPr>
              <xdr:cNvSpPr/>
            </xdr:nvSpPr>
            <xdr:spPr bwMode="auto">
              <a:xfrm>
                <a:off x="3338135"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88197" name="Check Box 5" hidden="1">
                <a:extLst>
                  <a:ext uri="{63B3BB69-23CF-44E3-9099-C40C66FF867C}">
                    <a14:compatExt spid="_x0000_s1288197"/>
                  </a:ext>
                  <a:ext uri="{FF2B5EF4-FFF2-40B4-BE49-F238E27FC236}">
                    <a16:creationId xmlns:a16="http://schemas.microsoft.com/office/drawing/2014/main" id="{00000000-0008-0000-2500-000005A81300}"/>
                  </a:ext>
                </a:extLst>
              </xdr:cNvPr>
              <xdr:cNvSpPr/>
            </xdr:nvSpPr>
            <xdr:spPr bwMode="auto">
              <a:xfrm>
                <a:off x="3882724"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18</xdr:row>
          <xdr:rowOff>0</xdr:rowOff>
        </xdr:from>
        <xdr:to>
          <xdr:col>24</xdr:col>
          <xdr:colOff>145235</xdr:colOff>
          <xdr:row>19</xdr:row>
          <xdr:rowOff>35476</xdr:rowOff>
        </xdr:to>
        <xdr:grpSp>
          <xdr:nvGrpSpPr>
            <xdr:cNvPr id="3" name="グループ化 2">
              <a:extLst>
                <a:ext uri="{FF2B5EF4-FFF2-40B4-BE49-F238E27FC236}">
                  <a16:creationId xmlns:a16="http://schemas.microsoft.com/office/drawing/2014/main" id="{00000000-0008-0000-2500-000003000000}"/>
                </a:ext>
              </a:extLst>
            </xdr:cNvPr>
            <xdr:cNvGrpSpPr/>
          </xdr:nvGrpSpPr>
          <xdr:grpSpPr>
            <a:xfrm>
              <a:off x="3116409" y="2800350"/>
              <a:ext cx="1238876" cy="206926"/>
              <a:chOff x="3338135" y="405848"/>
              <a:chExt cx="1222100" cy="212035"/>
            </a:xfrm>
          </xdr:grpSpPr>
          <xdr:sp macro="" textlink="">
            <xdr:nvSpPr>
              <xdr:cNvPr id="1288198" name="Check Box 6" hidden="1">
                <a:extLst>
                  <a:ext uri="{63B3BB69-23CF-44E3-9099-C40C66FF867C}">
                    <a14:compatExt spid="_x0000_s1288198"/>
                  </a:ext>
                  <a:ext uri="{FF2B5EF4-FFF2-40B4-BE49-F238E27FC236}">
                    <a16:creationId xmlns:a16="http://schemas.microsoft.com/office/drawing/2014/main" id="{00000000-0008-0000-2500-000006A81300}"/>
                  </a:ext>
                </a:extLst>
              </xdr:cNvPr>
              <xdr:cNvSpPr/>
            </xdr:nvSpPr>
            <xdr:spPr bwMode="auto">
              <a:xfrm>
                <a:off x="3338135"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88199" name="Check Box 7" hidden="1">
                <a:extLst>
                  <a:ext uri="{63B3BB69-23CF-44E3-9099-C40C66FF867C}">
                    <a14:compatExt spid="_x0000_s1288199"/>
                  </a:ext>
                  <a:ext uri="{FF2B5EF4-FFF2-40B4-BE49-F238E27FC236}">
                    <a16:creationId xmlns:a16="http://schemas.microsoft.com/office/drawing/2014/main" id="{00000000-0008-0000-2500-000007A81300}"/>
                  </a:ext>
                </a:extLst>
              </xdr:cNvPr>
              <xdr:cNvSpPr/>
            </xdr:nvSpPr>
            <xdr:spPr bwMode="auto">
              <a:xfrm>
                <a:off x="3882724"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15</xdr:row>
          <xdr:rowOff>155862</xdr:rowOff>
        </xdr:from>
        <xdr:to>
          <xdr:col>24</xdr:col>
          <xdr:colOff>145235</xdr:colOff>
          <xdr:row>17</xdr:row>
          <xdr:rowOff>18156</xdr:rowOff>
        </xdr:to>
        <xdr:grpSp>
          <xdr:nvGrpSpPr>
            <xdr:cNvPr id="4" name="グループ化 3">
              <a:extLst>
                <a:ext uri="{FF2B5EF4-FFF2-40B4-BE49-F238E27FC236}">
                  <a16:creationId xmlns:a16="http://schemas.microsoft.com/office/drawing/2014/main" id="{00000000-0008-0000-2500-000004000000}"/>
                </a:ext>
              </a:extLst>
            </xdr:cNvPr>
            <xdr:cNvGrpSpPr/>
          </xdr:nvGrpSpPr>
          <xdr:grpSpPr>
            <a:xfrm>
              <a:off x="3116409" y="2441862"/>
              <a:ext cx="1238876" cy="205194"/>
              <a:chOff x="3338135" y="405848"/>
              <a:chExt cx="1222100" cy="212035"/>
            </a:xfrm>
          </xdr:grpSpPr>
          <xdr:sp macro="" textlink="">
            <xdr:nvSpPr>
              <xdr:cNvPr id="1288200" name="Check Box 8" hidden="1">
                <a:extLst>
                  <a:ext uri="{63B3BB69-23CF-44E3-9099-C40C66FF867C}">
                    <a14:compatExt spid="_x0000_s1288200"/>
                  </a:ext>
                  <a:ext uri="{FF2B5EF4-FFF2-40B4-BE49-F238E27FC236}">
                    <a16:creationId xmlns:a16="http://schemas.microsoft.com/office/drawing/2014/main" id="{00000000-0008-0000-2500-000008A81300}"/>
                  </a:ext>
                </a:extLst>
              </xdr:cNvPr>
              <xdr:cNvSpPr/>
            </xdr:nvSpPr>
            <xdr:spPr bwMode="auto">
              <a:xfrm>
                <a:off x="3338135"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88201" name="Check Box 9" hidden="1">
                <a:extLst>
                  <a:ext uri="{63B3BB69-23CF-44E3-9099-C40C66FF867C}">
                    <a14:compatExt spid="_x0000_s1288201"/>
                  </a:ext>
                  <a:ext uri="{FF2B5EF4-FFF2-40B4-BE49-F238E27FC236}">
                    <a16:creationId xmlns:a16="http://schemas.microsoft.com/office/drawing/2014/main" id="{00000000-0008-0000-2500-000009A81300}"/>
                  </a:ext>
                </a:extLst>
              </xdr:cNvPr>
              <xdr:cNvSpPr/>
            </xdr:nvSpPr>
            <xdr:spPr bwMode="auto">
              <a:xfrm>
                <a:off x="3882724"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7</xdr:row>
          <xdr:rowOff>152400</xdr:rowOff>
        </xdr:from>
        <xdr:to>
          <xdr:col>25</xdr:col>
          <xdr:colOff>114300</xdr:colOff>
          <xdr:row>9</xdr:row>
          <xdr:rowOff>19050</xdr:rowOff>
        </xdr:to>
        <xdr:grpSp>
          <xdr:nvGrpSpPr>
            <xdr:cNvPr id="5" name="グループ化 4">
              <a:extLst>
                <a:ext uri="{FF2B5EF4-FFF2-40B4-BE49-F238E27FC236}">
                  <a16:creationId xmlns:a16="http://schemas.microsoft.com/office/drawing/2014/main" id="{00000000-0008-0000-2500-000005000000}"/>
                </a:ext>
              </a:extLst>
            </xdr:cNvPr>
            <xdr:cNvGrpSpPr/>
          </xdr:nvGrpSpPr>
          <xdr:grpSpPr>
            <a:xfrm>
              <a:off x="2495550" y="1152525"/>
              <a:ext cx="2009775" cy="209550"/>
              <a:chOff x="2558756" y="6272196"/>
              <a:chExt cx="2019302" cy="211282"/>
            </a:xfrm>
          </xdr:grpSpPr>
          <xdr:sp macro="" textlink="">
            <xdr:nvSpPr>
              <xdr:cNvPr id="1288202" name="Check Box 13" hidden="1">
                <a:extLst>
                  <a:ext uri="{63B3BB69-23CF-44E3-9099-C40C66FF867C}">
                    <a14:compatExt spid="_x0000_s1288202"/>
                  </a:ext>
                  <a:ext uri="{FF2B5EF4-FFF2-40B4-BE49-F238E27FC236}">
                    <a16:creationId xmlns:a16="http://schemas.microsoft.com/office/drawing/2014/main" id="{00000000-0008-0000-2500-00000AA813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88203" name="Check Box 14" hidden="1">
                <a:extLst>
                  <a:ext uri="{63B3BB69-23CF-44E3-9099-C40C66FF867C}">
                    <a14:compatExt spid="_x0000_s1288203"/>
                  </a:ext>
                  <a:ext uri="{FF2B5EF4-FFF2-40B4-BE49-F238E27FC236}">
                    <a16:creationId xmlns:a16="http://schemas.microsoft.com/office/drawing/2014/main" id="{00000000-0008-0000-2500-00000BA81300}"/>
                  </a:ext>
                </a:extLst>
              </xdr:cNvPr>
              <xdr:cNvSpPr/>
            </xdr:nvSpPr>
            <xdr:spPr bwMode="auto">
              <a:xfrm>
                <a:off x="3736396" y="6272196"/>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sp macro="" textlink="">
            <xdr:nvSpPr>
              <xdr:cNvPr id="1288204" name="Check Box 29" hidden="1">
                <a:extLst>
                  <a:ext uri="{63B3BB69-23CF-44E3-9099-C40C66FF867C}">
                    <a14:compatExt spid="_x0000_s1288204"/>
                  </a:ext>
                  <a:ext uri="{FF2B5EF4-FFF2-40B4-BE49-F238E27FC236}">
                    <a16:creationId xmlns:a16="http://schemas.microsoft.com/office/drawing/2014/main" id="{00000000-0008-0000-2500-00000CA81300}"/>
                  </a:ext>
                </a:extLst>
              </xdr:cNvPr>
              <xdr:cNvSpPr/>
            </xdr:nvSpPr>
            <xdr:spPr bwMode="auto">
              <a:xfrm>
                <a:off x="2558756" y="6295159"/>
                <a:ext cx="670183"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4</xdr:row>
          <xdr:rowOff>123825</xdr:rowOff>
        </xdr:from>
        <xdr:to>
          <xdr:col>25</xdr:col>
          <xdr:colOff>114300</xdr:colOff>
          <xdr:row>5</xdr:row>
          <xdr:rowOff>161925</xdr:rowOff>
        </xdr:to>
        <xdr:grpSp>
          <xdr:nvGrpSpPr>
            <xdr:cNvPr id="6" name="グループ化 5">
              <a:extLst>
                <a:ext uri="{FF2B5EF4-FFF2-40B4-BE49-F238E27FC236}">
                  <a16:creationId xmlns:a16="http://schemas.microsoft.com/office/drawing/2014/main" id="{00000000-0008-0000-2500-000006000000}"/>
                </a:ext>
              </a:extLst>
            </xdr:cNvPr>
            <xdr:cNvGrpSpPr/>
          </xdr:nvGrpSpPr>
          <xdr:grpSpPr>
            <a:xfrm>
              <a:off x="2495550" y="609600"/>
              <a:ext cx="2009775" cy="209550"/>
              <a:chOff x="2558756" y="6272196"/>
              <a:chExt cx="2019302" cy="211282"/>
            </a:xfrm>
          </xdr:grpSpPr>
          <xdr:sp macro="" textlink="">
            <xdr:nvSpPr>
              <xdr:cNvPr id="1288205" name="Check Box 13" hidden="1">
                <a:extLst>
                  <a:ext uri="{63B3BB69-23CF-44E3-9099-C40C66FF867C}">
                    <a14:compatExt spid="_x0000_s1288205"/>
                  </a:ext>
                  <a:ext uri="{FF2B5EF4-FFF2-40B4-BE49-F238E27FC236}">
                    <a16:creationId xmlns:a16="http://schemas.microsoft.com/office/drawing/2014/main" id="{00000000-0008-0000-2500-00000DA813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88206" name="Check Box 14" hidden="1">
                <a:extLst>
                  <a:ext uri="{63B3BB69-23CF-44E3-9099-C40C66FF867C}">
                    <a14:compatExt spid="_x0000_s1288206"/>
                  </a:ext>
                  <a:ext uri="{FF2B5EF4-FFF2-40B4-BE49-F238E27FC236}">
                    <a16:creationId xmlns:a16="http://schemas.microsoft.com/office/drawing/2014/main" id="{00000000-0008-0000-2500-00000EA81300}"/>
                  </a:ext>
                </a:extLst>
              </xdr:cNvPr>
              <xdr:cNvSpPr/>
            </xdr:nvSpPr>
            <xdr:spPr bwMode="auto">
              <a:xfrm>
                <a:off x="3736396" y="6272196"/>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sp macro="" textlink="">
            <xdr:nvSpPr>
              <xdr:cNvPr id="1288207" name="Check Box 15" hidden="1">
                <a:extLst>
                  <a:ext uri="{63B3BB69-23CF-44E3-9099-C40C66FF867C}">
                    <a14:compatExt spid="_x0000_s1288207"/>
                  </a:ext>
                  <a:ext uri="{FF2B5EF4-FFF2-40B4-BE49-F238E27FC236}">
                    <a16:creationId xmlns:a16="http://schemas.microsoft.com/office/drawing/2014/main" id="{00000000-0008-0000-2500-00000FA81300}"/>
                  </a:ext>
                </a:extLst>
              </xdr:cNvPr>
              <xdr:cNvSpPr/>
            </xdr:nvSpPr>
            <xdr:spPr bwMode="auto">
              <a:xfrm>
                <a:off x="2558756" y="6295159"/>
                <a:ext cx="670183"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40</xdr:row>
          <xdr:rowOff>57150</xdr:rowOff>
        </xdr:from>
        <xdr:to>
          <xdr:col>13</xdr:col>
          <xdr:colOff>57150</xdr:colOff>
          <xdr:row>40</xdr:row>
          <xdr:rowOff>180975</xdr:rowOff>
        </xdr:to>
        <xdr:sp macro="" textlink="">
          <xdr:nvSpPr>
            <xdr:cNvPr id="1288208" name="Check Box 16" hidden="1">
              <a:extLst>
                <a:ext uri="{63B3BB69-23CF-44E3-9099-C40C66FF867C}">
                  <a14:compatExt spid="_x0000_s1288208"/>
                </a:ext>
                <a:ext uri="{FF2B5EF4-FFF2-40B4-BE49-F238E27FC236}">
                  <a16:creationId xmlns:a16="http://schemas.microsoft.com/office/drawing/2014/main" id="{00000000-0008-0000-2500-000010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26</xdr:row>
          <xdr:rowOff>0</xdr:rowOff>
        </xdr:from>
        <xdr:to>
          <xdr:col>24</xdr:col>
          <xdr:colOff>145235</xdr:colOff>
          <xdr:row>27</xdr:row>
          <xdr:rowOff>33744</xdr:rowOff>
        </xdr:to>
        <xdr:grpSp>
          <xdr:nvGrpSpPr>
            <xdr:cNvPr id="7" name="グループ化 6">
              <a:extLst>
                <a:ext uri="{FF2B5EF4-FFF2-40B4-BE49-F238E27FC236}">
                  <a16:creationId xmlns:a16="http://schemas.microsoft.com/office/drawing/2014/main" id="{00000000-0008-0000-2500-000007000000}"/>
                </a:ext>
              </a:extLst>
            </xdr:cNvPr>
            <xdr:cNvGrpSpPr/>
          </xdr:nvGrpSpPr>
          <xdr:grpSpPr>
            <a:xfrm>
              <a:off x="3116409" y="4086225"/>
              <a:ext cx="1238876" cy="205194"/>
              <a:chOff x="3338135" y="405848"/>
              <a:chExt cx="1222100" cy="212035"/>
            </a:xfrm>
          </xdr:grpSpPr>
          <xdr:sp macro="" textlink="">
            <xdr:nvSpPr>
              <xdr:cNvPr id="1288209" name="Check Box 17" hidden="1">
                <a:extLst>
                  <a:ext uri="{63B3BB69-23CF-44E3-9099-C40C66FF867C}">
                    <a14:compatExt spid="_x0000_s1288209"/>
                  </a:ext>
                  <a:ext uri="{FF2B5EF4-FFF2-40B4-BE49-F238E27FC236}">
                    <a16:creationId xmlns:a16="http://schemas.microsoft.com/office/drawing/2014/main" id="{00000000-0008-0000-2500-000011A81300}"/>
                  </a:ext>
                </a:extLst>
              </xdr:cNvPr>
              <xdr:cNvSpPr/>
            </xdr:nvSpPr>
            <xdr:spPr bwMode="auto">
              <a:xfrm>
                <a:off x="3338135"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88210" name="Check Box 18" hidden="1">
                <a:extLst>
                  <a:ext uri="{63B3BB69-23CF-44E3-9099-C40C66FF867C}">
                    <a14:compatExt spid="_x0000_s1288210"/>
                  </a:ext>
                  <a:ext uri="{FF2B5EF4-FFF2-40B4-BE49-F238E27FC236}">
                    <a16:creationId xmlns:a16="http://schemas.microsoft.com/office/drawing/2014/main" id="{00000000-0008-0000-2500-000012A81300}"/>
                  </a:ext>
                </a:extLst>
              </xdr:cNvPr>
              <xdr:cNvSpPr/>
            </xdr:nvSpPr>
            <xdr:spPr bwMode="auto">
              <a:xfrm>
                <a:off x="3882724"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28</xdr:row>
          <xdr:rowOff>161925</xdr:rowOff>
        </xdr:from>
        <xdr:to>
          <xdr:col>6</xdr:col>
          <xdr:colOff>9525</xdr:colOff>
          <xdr:row>30</xdr:row>
          <xdr:rowOff>19050</xdr:rowOff>
        </xdr:to>
        <xdr:sp macro="" textlink="">
          <xdr:nvSpPr>
            <xdr:cNvPr id="1288211" name="Check Box 94" hidden="1">
              <a:extLst>
                <a:ext uri="{63B3BB69-23CF-44E3-9099-C40C66FF867C}">
                  <a14:compatExt spid="_x0000_s1288211"/>
                </a:ext>
                <a:ext uri="{FF2B5EF4-FFF2-40B4-BE49-F238E27FC236}">
                  <a16:creationId xmlns:a16="http://schemas.microsoft.com/office/drawing/2014/main" id="{00000000-0008-0000-2500-000013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29</xdr:row>
          <xdr:rowOff>152400</xdr:rowOff>
        </xdr:from>
        <xdr:to>
          <xdr:col>6</xdr:col>
          <xdr:colOff>9525</xdr:colOff>
          <xdr:row>31</xdr:row>
          <xdr:rowOff>9525</xdr:rowOff>
        </xdr:to>
        <xdr:sp macro="" textlink="">
          <xdr:nvSpPr>
            <xdr:cNvPr id="1288212" name="Check Box 20" hidden="1">
              <a:extLst>
                <a:ext uri="{63B3BB69-23CF-44E3-9099-C40C66FF867C}">
                  <a14:compatExt spid="_x0000_s1288212"/>
                </a:ext>
                <a:ext uri="{FF2B5EF4-FFF2-40B4-BE49-F238E27FC236}">
                  <a16:creationId xmlns:a16="http://schemas.microsoft.com/office/drawing/2014/main" id="{00000000-0008-0000-2500-000014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29</xdr:row>
          <xdr:rowOff>161925</xdr:rowOff>
        </xdr:from>
        <xdr:to>
          <xdr:col>16</xdr:col>
          <xdr:colOff>9525</xdr:colOff>
          <xdr:row>31</xdr:row>
          <xdr:rowOff>19050</xdr:rowOff>
        </xdr:to>
        <xdr:sp macro="" textlink="">
          <xdr:nvSpPr>
            <xdr:cNvPr id="1288213" name="Check Box 21" hidden="1">
              <a:extLst>
                <a:ext uri="{63B3BB69-23CF-44E3-9099-C40C66FF867C}">
                  <a14:compatExt spid="_x0000_s1288213"/>
                </a:ext>
                <a:ext uri="{FF2B5EF4-FFF2-40B4-BE49-F238E27FC236}">
                  <a16:creationId xmlns:a16="http://schemas.microsoft.com/office/drawing/2014/main" id="{00000000-0008-0000-2500-000015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28</xdr:row>
          <xdr:rowOff>142875</xdr:rowOff>
        </xdr:from>
        <xdr:to>
          <xdr:col>16</xdr:col>
          <xdr:colOff>9525</xdr:colOff>
          <xdr:row>30</xdr:row>
          <xdr:rowOff>0</xdr:rowOff>
        </xdr:to>
        <xdr:sp macro="" textlink="">
          <xdr:nvSpPr>
            <xdr:cNvPr id="1288214" name="Check Box 22" hidden="1">
              <a:extLst>
                <a:ext uri="{63B3BB69-23CF-44E3-9099-C40C66FF867C}">
                  <a14:compatExt spid="_x0000_s1288214"/>
                </a:ext>
                <a:ext uri="{FF2B5EF4-FFF2-40B4-BE49-F238E27FC236}">
                  <a16:creationId xmlns:a16="http://schemas.microsoft.com/office/drawing/2014/main" id="{00000000-0008-0000-2500-000016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38</xdr:row>
          <xdr:rowOff>28575</xdr:rowOff>
        </xdr:from>
        <xdr:to>
          <xdr:col>13</xdr:col>
          <xdr:colOff>0</xdr:colOff>
          <xdr:row>38</xdr:row>
          <xdr:rowOff>219075</xdr:rowOff>
        </xdr:to>
        <xdr:sp macro="" textlink="">
          <xdr:nvSpPr>
            <xdr:cNvPr id="1288215" name="Check Box 23" hidden="1">
              <a:extLst>
                <a:ext uri="{63B3BB69-23CF-44E3-9099-C40C66FF867C}">
                  <a14:compatExt spid="_x0000_s1288215"/>
                </a:ext>
                <a:ext uri="{FF2B5EF4-FFF2-40B4-BE49-F238E27FC236}">
                  <a16:creationId xmlns:a16="http://schemas.microsoft.com/office/drawing/2014/main" id="{00000000-0008-0000-2500-000017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36</xdr:row>
          <xdr:rowOff>28575</xdr:rowOff>
        </xdr:from>
        <xdr:to>
          <xdr:col>14</xdr:col>
          <xdr:colOff>19050</xdr:colOff>
          <xdr:row>36</xdr:row>
          <xdr:rowOff>219075</xdr:rowOff>
        </xdr:to>
        <xdr:sp macro="" textlink="">
          <xdr:nvSpPr>
            <xdr:cNvPr id="1288216" name="Check Box 24" hidden="1">
              <a:extLst>
                <a:ext uri="{63B3BB69-23CF-44E3-9099-C40C66FF867C}">
                  <a14:compatExt spid="_x0000_s1288216"/>
                </a:ext>
                <a:ext uri="{FF2B5EF4-FFF2-40B4-BE49-F238E27FC236}">
                  <a16:creationId xmlns:a16="http://schemas.microsoft.com/office/drawing/2014/main" id="{00000000-0008-0000-2500-000018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40</xdr:row>
          <xdr:rowOff>19050</xdr:rowOff>
        </xdr:from>
        <xdr:to>
          <xdr:col>30</xdr:col>
          <xdr:colOff>104775</xdr:colOff>
          <xdr:row>40</xdr:row>
          <xdr:rowOff>228600</xdr:rowOff>
        </xdr:to>
        <xdr:sp macro="" textlink="">
          <xdr:nvSpPr>
            <xdr:cNvPr id="1288217" name="Check Box 25" hidden="1">
              <a:extLst>
                <a:ext uri="{63B3BB69-23CF-44E3-9099-C40C66FF867C}">
                  <a14:compatExt spid="_x0000_s1288217"/>
                </a:ext>
                <a:ext uri="{FF2B5EF4-FFF2-40B4-BE49-F238E27FC236}">
                  <a16:creationId xmlns:a16="http://schemas.microsoft.com/office/drawing/2014/main" id="{00000000-0008-0000-2500-000019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28575</xdr:rowOff>
        </xdr:from>
        <xdr:to>
          <xdr:col>21</xdr:col>
          <xdr:colOff>9525</xdr:colOff>
          <xdr:row>36</xdr:row>
          <xdr:rowOff>209550</xdr:rowOff>
        </xdr:to>
        <xdr:sp macro="" textlink="">
          <xdr:nvSpPr>
            <xdr:cNvPr id="1288218" name="Check Box 26" hidden="1">
              <a:extLst>
                <a:ext uri="{63B3BB69-23CF-44E3-9099-C40C66FF867C}">
                  <a14:compatExt spid="_x0000_s1288218"/>
                </a:ext>
                <a:ext uri="{FF2B5EF4-FFF2-40B4-BE49-F238E27FC236}">
                  <a16:creationId xmlns:a16="http://schemas.microsoft.com/office/drawing/2014/main" id="{00000000-0008-0000-2500-00001A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37</xdr:row>
          <xdr:rowOff>19050</xdr:rowOff>
        </xdr:from>
        <xdr:to>
          <xdr:col>14</xdr:col>
          <xdr:colOff>0</xdr:colOff>
          <xdr:row>37</xdr:row>
          <xdr:rowOff>238125</xdr:rowOff>
        </xdr:to>
        <xdr:sp macro="" textlink="">
          <xdr:nvSpPr>
            <xdr:cNvPr id="1288219" name="Check Box 27" hidden="1">
              <a:extLst>
                <a:ext uri="{63B3BB69-23CF-44E3-9099-C40C66FF867C}">
                  <a14:compatExt spid="_x0000_s1288219"/>
                </a:ext>
                <a:ext uri="{FF2B5EF4-FFF2-40B4-BE49-F238E27FC236}">
                  <a16:creationId xmlns:a16="http://schemas.microsoft.com/office/drawing/2014/main" id="{00000000-0008-0000-2500-00001B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38</xdr:row>
          <xdr:rowOff>0</xdr:rowOff>
        </xdr:from>
        <xdr:to>
          <xdr:col>22</xdr:col>
          <xdr:colOff>47625</xdr:colOff>
          <xdr:row>39</xdr:row>
          <xdr:rowOff>9525</xdr:rowOff>
        </xdr:to>
        <xdr:sp macro="" textlink="">
          <xdr:nvSpPr>
            <xdr:cNvPr id="1288220" name="Check Box 28" hidden="1">
              <a:extLst>
                <a:ext uri="{63B3BB69-23CF-44E3-9099-C40C66FF867C}">
                  <a14:compatExt spid="_x0000_s1288220"/>
                </a:ext>
                <a:ext uri="{FF2B5EF4-FFF2-40B4-BE49-F238E27FC236}">
                  <a16:creationId xmlns:a16="http://schemas.microsoft.com/office/drawing/2014/main" id="{00000000-0008-0000-2500-00001C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41</xdr:row>
          <xdr:rowOff>28575</xdr:rowOff>
        </xdr:from>
        <xdr:to>
          <xdr:col>13</xdr:col>
          <xdr:colOff>0</xdr:colOff>
          <xdr:row>41</xdr:row>
          <xdr:rowOff>228600</xdr:rowOff>
        </xdr:to>
        <xdr:sp macro="" textlink="">
          <xdr:nvSpPr>
            <xdr:cNvPr id="1288221" name="Check Box 29" hidden="1">
              <a:extLst>
                <a:ext uri="{63B3BB69-23CF-44E3-9099-C40C66FF867C}">
                  <a14:compatExt spid="_x0000_s1288221"/>
                </a:ext>
                <a:ext uri="{FF2B5EF4-FFF2-40B4-BE49-F238E27FC236}">
                  <a16:creationId xmlns:a16="http://schemas.microsoft.com/office/drawing/2014/main" id="{00000000-0008-0000-2500-00001D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36</xdr:row>
          <xdr:rowOff>28575</xdr:rowOff>
        </xdr:from>
        <xdr:to>
          <xdr:col>29</xdr:col>
          <xdr:colOff>0</xdr:colOff>
          <xdr:row>36</xdr:row>
          <xdr:rowOff>228600</xdr:rowOff>
        </xdr:to>
        <xdr:sp macro="" textlink="">
          <xdr:nvSpPr>
            <xdr:cNvPr id="1288222" name="Check Box 30" hidden="1">
              <a:extLst>
                <a:ext uri="{63B3BB69-23CF-44E3-9099-C40C66FF867C}">
                  <a14:compatExt spid="_x0000_s1288222"/>
                </a:ext>
                <a:ext uri="{FF2B5EF4-FFF2-40B4-BE49-F238E27FC236}">
                  <a16:creationId xmlns:a16="http://schemas.microsoft.com/office/drawing/2014/main" id="{00000000-0008-0000-2500-00001E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171450</xdr:colOff>
          <xdr:row>38</xdr:row>
          <xdr:rowOff>0</xdr:rowOff>
        </xdr:from>
        <xdr:to>
          <xdr:col>30</xdr:col>
          <xdr:colOff>114300</xdr:colOff>
          <xdr:row>39</xdr:row>
          <xdr:rowOff>28575</xdr:rowOff>
        </xdr:to>
        <xdr:sp macro="" textlink="">
          <xdr:nvSpPr>
            <xdr:cNvPr id="1288223" name="Check Box 31" hidden="1">
              <a:extLst>
                <a:ext uri="{63B3BB69-23CF-44E3-9099-C40C66FF867C}">
                  <a14:compatExt spid="_x0000_s1288223"/>
                </a:ext>
                <a:ext uri="{FF2B5EF4-FFF2-40B4-BE49-F238E27FC236}">
                  <a16:creationId xmlns:a16="http://schemas.microsoft.com/office/drawing/2014/main" id="{00000000-0008-0000-2500-00001F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40</xdr:row>
          <xdr:rowOff>28575</xdr:rowOff>
        </xdr:from>
        <xdr:to>
          <xdr:col>21</xdr:col>
          <xdr:colOff>76200</xdr:colOff>
          <xdr:row>40</xdr:row>
          <xdr:rowOff>238125</xdr:rowOff>
        </xdr:to>
        <xdr:sp macro="" textlink="">
          <xdr:nvSpPr>
            <xdr:cNvPr id="1288224" name="Check Box 32" hidden="1">
              <a:extLst>
                <a:ext uri="{63B3BB69-23CF-44E3-9099-C40C66FF867C}">
                  <a14:compatExt spid="_x0000_s1288224"/>
                </a:ext>
                <a:ext uri="{FF2B5EF4-FFF2-40B4-BE49-F238E27FC236}">
                  <a16:creationId xmlns:a16="http://schemas.microsoft.com/office/drawing/2014/main" id="{00000000-0008-0000-2500-000020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38</xdr:row>
          <xdr:rowOff>238125</xdr:rowOff>
        </xdr:from>
        <xdr:to>
          <xdr:col>13</xdr:col>
          <xdr:colOff>0</xdr:colOff>
          <xdr:row>39</xdr:row>
          <xdr:rowOff>209550</xdr:rowOff>
        </xdr:to>
        <xdr:sp macro="" textlink="">
          <xdr:nvSpPr>
            <xdr:cNvPr id="1288225" name="Check Box 33" hidden="1">
              <a:extLst>
                <a:ext uri="{63B3BB69-23CF-44E3-9099-C40C66FF867C}">
                  <a14:compatExt spid="_x0000_s1288225"/>
                </a:ext>
                <a:ext uri="{FF2B5EF4-FFF2-40B4-BE49-F238E27FC236}">
                  <a16:creationId xmlns:a16="http://schemas.microsoft.com/office/drawing/2014/main" id="{00000000-0008-0000-2500-000021A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29</xdr:col>
      <xdr:colOff>19050</xdr:colOff>
      <xdr:row>71</xdr:row>
      <xdr:rowOff>152400</xdr:rowOff>
    </xdr:from>
    <xdr:to>
      <xdr:col>35</xdr:col>
      <xdr:colOff>38100</xdr:colOff>
      <xdr:row>73</xdr:row>
      <xdr:rowOff>9525</xdr:rowOff>
    </xdr:to>
    <xdr:grpSp>
      <xdr:nvGrpSpPr>
        <xdr:cNvPr id="3" name="グループ化 11">
          <a:extLst>
            <a:ext uri="{FF2B5EF4-FFF2-40B4-BE49-F238E27FC236}">
              <a16:creationId xmlns:a16="http://schemas.microsoft.com/office/drawing/2014/main" id="{00000000-0008-0000-0600-000003000000}"/>
            </a:ext>
          </a:extLst>
        </xdr:cNvPr>
        <xdr:cNvGrpSpPr>
          <a:grpSpLocks/>
        </xdr:cNvGrpSpPr>
      </xdr:nvGrpSpPr>
      <xdr:grpSpPr bwMode="auto">
        <a:xfrm>
          <a:off x="5543550" y="12602135"/>
          <a:ext cx="1162050" cy="193302"/>
          <a:chOff x="30597" y="24271"/>
          <a:chExt cx="11560" cy="2028"/>
        </a:xfrm>
      </xdr:grpSpPr>
      <xdr:sp macro="" textlink="">
        <xdr:nvSpPr>
          <xdr:cNvPr id="4"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4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5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71</xdr:row>
          <xdr:rowOff>152400</xdr:rowOff>
        </xdr:from>
        <xdr:to>
          <xdr:col>31</xdr:col>
          <xdr:colOff>180975</xdr:colOff>
          <xdr:row>73</xdr:row>
          <xdr:rowOff>9525</xdr:rowOff>
        </xdr:to>
        <xdr:sp macro="" textlink="">
          <xdr:nvSpPr>
            <xdr:cNvPr id="1190915" name="Check Box 3" hidden="1">
              <a:extLst>
                <a:ext uri="{63B3BB69-23CF-44E3-9099-C40C66FF867C}">
                  <a14:compatExt spid="_x0000_s1190915"/>
                </a:ext>
                <a:ext uri="{FF2B5EF4-FFF2-40B4-BE49-F238E27FC236}">
                  <a16:creationId xmlns:a16="http://schemas.microsoft.com/office/drawing/2014/main" id="{00000000-0008-0000-0600-000003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71</xdr:row>
          <xdr:rowOff>152400</xdr:rowOff>
        </xdr:from>
        <xdr:to>
          <xdr:col>36</xdr:col>
          <xdr:colOff>9525</xdr:colOff>
          <xdr:row>73</xdr:row>
          <xdr:rowOff>0</xdr:rowOff>
        </xdr:to>
        <xdr:sp macro="" textlink="">
          <xdr:nvSpPr>
            <xdr:cNvPr id="1190916" name="Check Box 4" hidden="1">
              <a:extLst>
                <a:ext uri="{63B3BB69-23CF-44E3-9099-C40C66FF867C}">
                  <a14:compatExt spid="_x0000_s1190916"/>
                </a:ext>
                <a:ext uri="{FF2B5EF4-FFF2-40B4-BE49-F238E27FC236}">
                  <a16:creationId xmlns:a16="http://schemas.microsoft.com/office/drawing/2014/main" id="{00000000-0008-0000-0600-000004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5</xdr:col>
      <xdr:colOff>131985</xdr:colOff>
      <xdr:row>4</xdr:row>
      <xdr:rowOff>76685</xdr:rowOff>
    </xdr:from>
    <xdr:to>
      <xdr:col>59</xdr:col>
      <xdr:colOff>155200</xdr:colOff>
      <xdr:row>52</xdr:row>
      <xdr:rowOff>152400</xdr:rowOff>
    </xdr:to>
    <xdr:grpSp>
      <xdr:nvGrpSpPr>
        <xdr:cNvPr id="7" name="グループ化 6">
          <a:extLst>
            <a:ext uri="{FF2B5EF4-FFF2-40B4-BE49-F238E27FC236}">
              <a16:creationId xmlns:a16="http://schemas.microsoft.com/office/drawing/2014/main" id="{00000000-0008-0000-0600-000007000000}"/>
            </a:ext>
          </a:extLst>
        </xdr:cNvPr>
        <xdr:cNvGrpSpPr/>
      </xdr:nvGrpSpPr>
      <xdr:grpSpPr>
        <a:xfrm>
          <a:off x="1084485" y="760244"/>
          <a:ext cx="10411068" cy="8625803"/>
          <a:chOff x="1141589" y="782469"/>
          <a:chExt cx="11057706" cy="8647281"/>
        </a:xfrm>
      </xdr:grpSpPr>
      <xdr:sp macro="" textlink="">
        <xdr:nvSpPr>
          <xdr:cNvPr id="8" name="テキスト ボックス 7">
            <a:extLst>
              <a:ext uri="{FF2B5EF4-FFF2-40B4-BE49-F238E27FC236}">
                <a16:creationId xmlns:a16="http://schemas.microsoft.com/office/drawing/2014/main" id="{00000000-0008-0000-0600-000008000000}"/>
              </a:ext>
            </a:extLst>
          </xdr:cNvPr>
          <xdr:cNvSpPr txBox="1"/>
        </xdr:nvSpPr>
        <xdr:spPr>
          <a:xfrm>
            <a:off x="1922286" y="1143000"/>
            <a:ext cx="809624"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050">
                <a:latin typeface="ＭＳ Ｐ明朝" panose="02020600040205080304" pitchFamily="18" charset="-128"/>
                <a:ea typeface="ＭＳ Ｐ明朝" panose="02020600040205080304" pitchFamily="18" charset="-128"/>
              </a:rPr>
              <a:t>保育士</a:t>
            </a:r>
          </a:p>
        </xdr:txBody>
      </xdr:sp>
      <xdr:cxnSp macro="">
        <xdr:nvCxnSpPr>
          <xdr:cNvPr id="9" name="直線矢印コネクタ 8">
            <a:extLst>
              <a:ext uri="{FF2B5EF4-FFF2-40B4-BE49-F238E27FC236}">
                <a16:creationId xmlns:a16="http://schemas.microsoft.com/office/drawing/2014/main" id="{00000000-0008-0000-0600-000009000000}"/>
              </a:ext>
            </a:extLst>
          </xdr:cNvPr>
          <xdr:cNvCxnSpPr/>
        </xdr:nvCxnSpPr>
        <xdr:spPr>
          <a:xfrm>
            <a:off x="4105200" y="7698410"/>
            <a:ext cx="3048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10" name="楕円 9">
            <a:extLst>
              <a:ext uri="{FF2B5EF4-FFF2-40B4-BE49-F238E27FC236}">
                <a16:creationId xmlns:a16="http://schemas.microsoft.com/office/drawing/2014/main" id="{00000000-0008-0000-0600-00000A000000}"/>
              </a:ext>
            </a:extLst>
          </xdr:cNvPr>
          <xdr:cNvSpPr/>
        </xdr:nvSpPr>
        <xdr:spPr>
          <a:xfrm>
            <a:off x="3546920" y="7722824"/>
            <a:ext cx="571500" cy="209550"/>
          </a:xfrm>
          <a:prstGeom prst="ellipse">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 name="直線矢印コネクタ 10">
            <a:extLst>
              <a:ext uri="{FF2B5EF4-FFF2-40B4-BE49-F238E27FC236}">
                <a16:creationId xmlns:a16="http://schemas.microsoft.com/office/drawing/2014/main" id="{00000000-0008-0000-0600-00000B000000}"/>
              </a:ext>
            </a:extLst>
          </xdr:cNvPr>
          <xdr:cNvCxnSpPr>
            <a:stCxn id="16" idx="0"/>
          </xdr:cNvCxnSpPr>
        </xdr:nvCxnSpPr>
        <xdr:spPr>
          <a:xfrm flipH="1" flipV="1">
            <a:off x="6666682" y="2434640"/>
            <a:ext cx="1607827" cy="1635222"/>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直線矢印コネクタ 11">
            <a:extLst>
              <a:ext uri="{FF2B5EF4-FFF2-40B4-BE49-F238E27FC236}">
                <a16:creationId xmlns:a16="http://schemas.microsoft.com/office/drawing/2014/main" id="{00000000-0008-0000-0600-00000C000000}"/>
              </a:ext>
            </a:extLst>
          </xdr:cNvPr>
          <xdr:cNvCxnSpPr>
            <a:cxnSpLocks/>
            <a:stCxn id="16" idx="2"/>
            <a:endCxn id="10" idx="7"/>
          </xdr:cNvCxnSpPr>
        </xdr:nvCxnSpPr>
        <xdr:spPr>
          <a:xfrm flipH="1">
            <a:off x="4034726" y="4393712"/>
            <a:ext cx="4239785" cy="335980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楕円 12">
            <a:extLst>
              <a:ext uri="{FF2B5EF4-FFF2-40B4-BE49-F238E27FC236}">
                <a16:creationId xmlns:a16="http://schemas.microsoft.com/office/drawing/2014/main" id="{00000000-0008-0000-0600-00000D000000}"/>
              </a:ext>
            </a:extLst>
          </xdr:cNvPr>
          <xdr:cNvSpPr/>
        </xdr:nvSpPr>
        <xdr:spPr>
          <a:xfrm>
            <a:off x="11419055" y="9105900"/>
            <a:ext cx="780240" cy="323850"/>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楕円 13">
            <a:extLst>
              <a:ext uri="{FF2B5EF4-FFF2-40B4-BE49-F238E27FC236}">
                <a16:creationId xmlns:a16="http://schemas.microsoft.com/office/drawing/2014/main" id="{00000000-0008-0000-0600-00000E000000}"/>
              </a:ext>
            </a:extLst>
          </xdr:cNvPr>
          <xdr:cNvSpPr/>
        </xdr:nvSpPr>
        <xdr:spPr>
          <a:xfrm>
            <a:off x="3555934" y="7908893"/>
            <a:ext cx="551991" cy="208372"/>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 name="直線矢印コネクタ 14">
            <a:extLst>
              <a:ext uri="{FF2B5EF4-FFF2-40B4-BE49-F238E27FC236}">
                <a16:creationId xmlns:a16="http://schemas.microsoft.com/office/drawing/2014/main" id="{00000000-0008-0000-0600-00000F000000}"/>
              </a:ext>
            </a:extLst>
          </xdr:cNvPr>
          <xdr:cNvCxnSpPr>
            <a:stCxn id="14" idx="6"/>
            <a:endCxn id="13" idx="2"/>
          </xdr:cNvCxnSpPr>
        </xdr:nvCxnSpPr>
        <xdr:spPr>
          <a:xfrm>
            <a:off x="4107925" y="8013079"/>
            <a:ext cx="7311131" cy="1254746"/>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7322378" y="4069862"/>
            <a:ext cx="1904264" cy="323850"/>
          </a:xfrm>
          <a:prstGeom prst="rect">
            <a:avLst/>
          </a:prstGeom>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保育従事者現員数：</a:t>
            </a:r>
            <a:r>
              <a:rPr kumimoji="1" lang="en-US" altLang="ja-JP" sz="1100"/>
              <a:t>8</a:t>
            </a:r>
            <a:r>
              <a:rPr kumimoji="1" lang="ja-JP" altLang="en-US" sz="1100"/>
              <a:t>人</a:t>
            </a:r>
          </a:p>
        </xdr:txBody>
      </xdr:sp>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1141589" y="782469"/>
            <a:ext cx="2353014" cy="1562100"/>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600-000012000000}"/>
              </a:ext>
            </a:extLst>
          </xdr:cNvPr>
          <xdr:cNvSpPr/>
        </xdr:nvSpPr>
        <xdr:spPr>
          <a:xfrm>
            <a:off x="5210276" y="830849"/>
            <a:ext cx="2543378" cy="1493360"/>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 name="直線矢印コネクタ 18">
            <a:extLst>
              <a:ext uri="{FF2B5EF4-FFF2-40B4-BE49-F238E27FC236}">
                <a16:creationId xmlns:a16="http://schemas.microsoft.com/office/drawing/2014/main" id="{00000000-0008-0000-0600-000013000000}"/>
              </a:ext>
            </a:extLst>
          </xdr:cNvPr>
          <xdr:cNvCxnSpPr>
            <a:stCxn id="16" idx="1"/>
          </xdr:cNvCxnSpPr>
        </xdr:nvCxnSpPr>
        <xdr:spPr>
          <a:xfrm flipH="1" flipV="1">
            <a:off x="3512669" y="2344757"/>
            <a:ext cx="3809709" cy="188703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xdr:from>
          <xdr:col>25</xdr:col>
          <xdr:colOff>0</xdr:colOff>
          <xdr:row>74</xdr:row>
          <xdr:rowOff>0</xdr:rowOff>
        </xdr:from>
        <xdr:to>
          <xdr:col>27</xdr:col>
          <xdr:colOff>171450</xdr:colOff>
          <xdr:row>75</xdr:row>
          <xdr:rowOff>28575</xdr:rowOff>
        </xdr:to>
        <xdr:sp macro="" textlink="">
          <xdr:nvSpPr>
            <xdr:cNvPr id="1190917" name="Check Box 5" hidden="1">
              <a:extLst>
                <a:ext uri="{63B3BB69-23CF-44E3-9099-C40C66FF867C}">
                  <a14:compatExt spid="_x0000_s1190917"/>
                </a:ext>
                <a:ext uri="{FF2B5EF4-FFF2-40B4-BE49-F238E27FC236}">
                  <a16:creationId xmlns:a16="http://schemas.microsoft.com/office/drawing/2014/main" id="{00000000-0008-0000-0600-000005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38100</xdr:colOff>
          <xdr:row>74</xdr:row>
          <xdr:rowOff>0</xdr:rowOff>
        </xdr:from>
        <xdr:to>
          <xdr:col>32</xdr:col>
          <xdr:colOff>57150</xdr:colOff>
          <xdr:row>75</xdr:row>
          <xdr:rowOff>38100</xdr:rowOff>
        </xdr:to>
        <xdr:sp macro="" textlink="">
          <xdr:nvSpPr>
            <xdr:cNvPr id="1190918" name="Check Box 6" hidden="1">
              <a:extLst>
                <a:ext uri="{63B3BB69-23CF-44E3-9099-C40C66FF867C}">
                  <a14:compatExt spid="_x0000_s1190918"/>
                </a:ext>
                <a:ext uri="{FF2B5EF4-FFF2-40B4-BE49-F238E27FC236}">
                  <a16:creationId xmlns:a16="http://schemas.microsoft.com/office/drawing/2014/main" id="{00000000-0008-0000-0600-000006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73</xdr:row>
          <xdr:rowOff>171450</xdr:rowOff>
        </xdr:from>
        <xdr:to>
          <xdr:col>36</xdr:col>
          <xdr:colOff>85725</xdr:colOff>
          <xdr:row>75</xdr:row>
          <xdr:rowOff>28575</xdr:rowOff>
        </xdr:to>
        <xdr:sp macro="" textlink="">
          <xdr:nvSpPr>
            <xdr:cNvPr id="1190919" name="Check Box 7" hidden="1">
              <a:extLst>
                <a:ext uri="{63B3BB69-23CF-44E3-9099-C40C66FF867C}">
                  <a14:compatExt spid="_x0000_s1190919"/>
                </a:ext>
                <a:ext uri="{FF2B5EF4-FFF2-40B4-BE49-F238E27FC236}">
                  <a16:creationId xmlns:a16="http://schemas.microsoft.com/office/drawing/2014/main" id="{00000000-0008-0000-0600-000007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70</xdr:row>
          <xdr:rowOff>0</xdr:rowOff>
        </xdr:from>
        <xdr:to>
          <xdr:col>31</xdr:col>
          <xdr:colOff>180975</xdr:colOff>
          <xdr:row>71</xdr:row>
          <xdr:rowOff>28575</xdr:rowOff>
        </xdr:to>
        <xdr:sp macro="" textlink="">
          <xdr:nvSpPr>
            <xdr:cNvPr id="1190930" name="Check Box 18" hidden="1">
              <a:extLst>
                <a:ext uri="{63B3BB69-23CF-44E3-9099-C40C66FF867C}">
                  <a14:compatExt spid="_x0000_s1190930"/>
                </a:ext>
                <a:ext uri="{FF2B5EF4-FFF2-40B4-BE49-F238E27FC236}">
                  <a16:creationId xmlns:a16="http://schemas.microsoft.com/office/drawing/2014/main" id="{00000000-0008-0000-0600-000012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70</xdr:row>
          <xdr:rowOff>0</xdr:rowOff>
        </xdr:from>
        <xdr:to>
          <xdr:col>36</xdr:col>
          <xdr:colOff>9525</xdr:colOff>
          <xdr:row>71</xdr:row>
          <xdr:rowOff>19050</xdr:rowOff>
        </xdr:to>
        <xdr:sp macro="" textlink="">
          <xdr:nvSpPr>
            <xdr:cNvPr id="1190931" name="Check Box 19" hidden="1">
              <a:extLst>
                <a:ext uri="{63B3BB69-23CF-44E3-9099-C40C66FF867C}">
                  <a14:compatExt spid="_x0000_s1190931"/>
                </a:ext>
                <a:ext uri="{FF2B5EF4-FFF2-40B4-BE49-F238E27FC236}">
                  <a16:creationId xmlns:a16="http://schemas.microsoft.com/office/drawing/2014/main" id="{00000000-0008-0000-0600-000013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70</xdr:row>
          <xdr:rowOff>0</xdr:rowOff>
        </xdr:from>
        <xdr:to>
          <xdr:col>31</xdr:col>
          <xdr:colOff>190500</xdr:colOff>
          <xdr:row>71</xdr:row>
          <xdr:rowOff>28575</xdr:rowOff>
        </xdr:to>
        <xdr:sp macro="" textlink="">
          <xdr:nvSpPr>
            <xdr:cNvPr id="1254401" name="Check Box 16" hidden="1">
              <a:extLst>
                <a:ext uri="{63B3BB69-23CF-44E3-9099-C40C66FF867C}">
                  <a14:compatExt spid="_x0000_s1254401"/>
                </a:ext>
                <a:ext uri="{FF2B5EF4-FFF2-40B4-BE49-F238E27FC236}">
                  <a16:creationId xmlns:a16="http://schemas.microsoft.com/office/drawing/2014/main" id="{00000000-0008-0000-0700-000001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70</xdr:row>
          <xdr:rowOff>0</xdr:rowOff>
        </xdr:from>
        <xdr:to>
          <xdr:col>35</xdr:col>
          <xdr:colOff>38100</xdr:colOff>
          <xdr:row>71</xdr:row>
          <xdr:rowOff>19050</xdr:rowOff>
        </xdr:to>
        <xdr:sp macro="" textlink="">
          <xdr:nvSpPr>
            <xdr:cNvPr id="1254402" name="Check Box 17" hidden="1">
              <a:extLst>
                <a:ext uri="{63B3BB69-23CF-44E3-9099-C40C66FF867C}">
                  <a14:compatExt spid="_x0000_s1254402"/>
                </a:ext>
                <a:ext uri="{FF2B5EF4-FFF2-40B4-BE49-F238E27FC236}">
                  <a16:creationId xmlns:a16="http://schemas.microsoft.com/office/drawing/2014/main" id="{00000000-0008-0000-0700-000002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71</xdr:row>
      <xdr:rowOff>152400</xdr:rowOff>
    </xdr:from>
    <xdr:to>
      <xdr:col>35</xdr:col>
      <xdr:colOff>38100</xdr:colOff>
      <xdr:row>73</xdr:row>
      <xdr:rowOff>9525</xdr:rowOff>
    </xdr:to>
    <xdr:grpSp>
      <xdr:nvGrpSpPr>
        <xdr:cNvPr id="3" name="グループ化 11">
          <a:extLst>
            <a:ext uri="{FF2B5EF4-FFF2-40B4-BE49-F238E27FC236}">
              <a16:creationId xmlns:a16="http://schemas.microsoft.com/office/drawing/2014/main" id="{00000000-0008-0000-0700-000003000000}"/>
            </a:ext>
          </a:extLst>
        </xdr:cNvPr>
        <xdr:cNvGrpSpPr>
          <a:grpSpLocks/>
        </xdr:cNvGrpSpPr>
      </xdr:nvGrpSpPr>
      <xdr:grpSpPr bwMode="auto">
        <a:xfrm>
          <a:off x="5543550" y="12568518"/>
          <a:ext cx="1162050" cy="193301"/>
          <a:chOff x="30597" y="24271"/>
          <a:chExt cx="11560" cy="2028"/>
        </a:xfrm>
      </xdr:grpSpPr>
      <xdr:sp macro="" textlink="">
        <xdr:nvSpPr>
          <xdr:cNvPr id="4"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4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5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71</xdr:row>
          <xdr:rowOff>152400</xdr:rowOff>
        </xdr:from>
        <xdr:to>
          <xdr:col>31</xdr:col>
          <xdr:colOff>180975</xdr:colOff>
          <xdr:row>73</xdr:row>
          <xdr:rowOff>9525</xdr:rowOff>
        </xdr:to>
        <xdr:sp macro="" textlink="">
          <xdr:nvSpPr>
            <xdr:cNvPr id="1254403" name="Check Box 3" hidden="1">
              <a:extLst>
                <a:ext uri="{63B3BB69-23CF-44E3-9099-C40C66FF867C}">
                  <a14:compatExt spid="_x0000_s1254403"/>
                </a:ext>
                <a:ext uri="{FF2B5EF4-FFF2-40B4-BE49-F238E27FC236}">
                  <a16:creationId xmlns:a16="http://schemas.microsoft.com/office/drawing/2014/main" id="{00000000-0008-0000-0700-000003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71</xdr:row>
          <xdr:rowOff>152400</xdr:rowOff>
        </xdr:from>
        <xdr:to>
          <xdr:col>35</xdr:col>
          <xdr:colOff>28575</xdr:colOff>
          <xdr:row>73</xdr:row>
          <xdr:rowOff>0</xdr:rowOff>
        </xdr:to>
        <xdr:sp macro="" textlink="">
          <xdr:nvSpPr>
            <xdr:cNvPr id="1254404" name="Check Box 4" hidden="1">
              <a:extLst>
                <a:ext uri="{63B3BB69-23CF-44E3-9099-C40C66FF867C}">
                  <a14:compatExt spid="_x0000_s1254404"/>
                </a:ext>
                <a:ext uri="{FF2B5EF4-FFF2-40B4-BE49-F238E27FC236}">
                  <a16:creationId xmlns:a16="http://schemas.microsoft.com/office/drawing/2014/main" id="{00000000-0008-0000-0700-000004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5</xdr:col>
      <xdr:colOff>123825</xdr:colOff>
      <xdr:row>4</xdr:row>
      <xdr:rowOff>104616</xdr:rowOff>
    </xdr:from>
    <xdr:to>
      <xdr:col>64</xdr:col>
      <xdr:colOff>1535</xdr:colOff>
      <xdr:row>51</xdr:row>
      <xdr:rowOff>160384</xdr:rowOff>
    </xdr:to>
    <xdr:grpSp>
      <xdr:nvGrpSpPr>
        <xdr:cNvPr id="7" name="グループ化 6">
          <a:extLst>
            <a:ext uri="{FF2B5EF4-FFF2-40B4-BE49-F238E27FC236}">
              <a16:creationId xmlns:a16="http://schemas.microsoft.com/office/drawing/2014/main" id="{00000000-0008-0000-0700-000007000000}"/>
            </a:ext>
          </a:extLst>
        </xdr:cNvPr>
        <xdr:cNvGrpSpPr/>
      </xdr:nvGrpSpPr>
      <xdr:grpSpPr>
        <a:xfrm>
          <a:off x="1076325" y="788175"/>
          <a:ext cx="11240475" cy="8404150"/>
          <a:chOff x="1171950" y="818666"/>
          <a:chExt cx="11310502" cy="8628889"/>
        </a:xfrm>
      </xdr:grpSpPr>
      <xdr:cxnSp macro="">
        <xdr:nvCxnSpPr>
          <xdr:cNvPr id="8" name="直線矢印コネクタ 7">
            <a:extLst>
              <a:ext uri="{FF2B5EF4-FFF2-40B4-BE49-F238E27FC236}">
                <a16:creationId xmlns:a16="http://schemas.microsoft.com/office/drawing/2014/main" id="{00000000-0008-0000-0700-000008000000}"/>
              </a:ext>
            </a:extLst>
          </xdr:cNvPr>
          <xdr:cNvCxnSpPr/>
        </xdr:nvCxnSpPr>
        <xdr:spPr>
          <a:xfrm>
            <a:off x="4191602" y="8362950"/>
            <a:ext cx="3048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9" name="楕円 8">
            <a:extLst>
              <a:ext uri="{FF2B5EF4-FFF2-40B4-BE49-F238E27FC236}">
                <a16:creationId xmlns:a16="http://schemas.microsoft.com/office/drawing/2014/main" id="{00000000-0008-0000-0700-000009000000}"/>
              </a:ext>
            </a:extLst>
          </xdr:cNvPr>
          <xdr:cNvSpPr/>
        </xdr:nvSpPr>
        <xdr:spPr>
          <a:xfrm>
            <a:off x="3449899" y="7888376"/>
            <a:ext cx="571500" cy="209550"/>
          </a:xfrm>
          <a:prstGeom prst="ellipse">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0" name="直線矢印コネクタ 9">
            <a:extLst>
              <a:ext uri="{FF2B5EF4-FFF2-40B4-BE49-F238E27FC236}">
                <a16:creationId xmlns:a16="http://schemas.microsoft.com/office/drawing/2014/main" id="{00000000-0008-0000-0700-00000A000000}"/>
              </a:ext>
            </a:extLst>
          </xdr:cNvPr>
          <xdr:cNvCxnSpPr>
            <a:stCxn id="15" idx="0"/>
          </xdr:cNvCxnSpPr>
        </xdr:nvCxnSpPr>
        <xdr:spPr>
          <a:xfrm flipH="1" flipV="1">
            <a:off x="7719240" y="2494519"/>
            <a:ext cx="200978" cy="1655137"/>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直線矢印コネクタ 10">
            <a:extLst>
              <a:ext uri="{FF2B5EF4-FFF2-40B4-BE49-F238E27FC236}">
                <a16:creationId xmlns:a16="http://schemas.microsoft.com/office/drawing/2014/main" id="{00000000-0008-0000-0700-00000B000000}"/>
              </a:ext>
            </a:extLst>
          </xdr:cNvPr>
          <xdr:cNvCxnSpPr>
            <a:cxnSpLocks/>
            <a:stCxn id="15" idx="2"/>
            <a:endCxn id="9" idx="7"/>
          </xdr:cNvCxnSpPr>
        </xdr:nvCxnSpPr>
        <xdr:spPr>
          <a:xfrm flipH="1">
            <a:off x="3937705" y="4473507"/>
            <a:ext cx="3982512" cy="3445558"/>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 name="楕円 11">
            <a:extLst>
              <a:ext uri="{FF2B5EF4-FFF2-40B4-BE49-F238E27FC236}">
                <a16:creationId xmlns:a16="http://schemas.microsoft.com/office/drawing/2014/main" id="{00000000-0008-0000-0700-00000C000000}"/>
              </a:ext>
            </a:extLst>
          </xdr:cNvPr>
          <xdr:cNvSpPr/>
        </xdr:nvSpPr>
        <xdr:spPr>
          <a:xfrm>
            <a:off x="11537103" y="9125274"/>
            <a:ext cx="945349" cy="322281"/>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楕円 12">
            <a:extLst>
              <a:ext uri="{FF2B5EF4-FFF2-40B4-BE49-F238E27FC236}">
                <a16:creationId xmlns:a16="http://schemas.microsoft.com/office/drawing/2014/main" id="{00000000-0008-0000-0700-00000D000000}"/>
              </a:ext>
            </a:extLst>
          </xdr:cNvPr>
          <xdr:cNvSpPr/>
        </xdr:nvSpPr>
        <xdr:spPr>
          <a:xfrm>
            <a:off x="3470998" y="8083385"/>
            <a:ext cx="526388" cy="209155"/>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 name="直線矢印コネクタ 13">
            <a:extLst>
              <a:ext uri="{FF2B5EF4-FFF2-40B4-BE49-F238E27FC236}">
                <a16:creationId xmlns:a16="http://schemas.microsoft.com/office/drawing/2014/main" id="{00000000-0008-0000-0700-00000E000000}"/>
              </a:ext>
            </a:extLst>
          </xdr:cNvPr>
          <xdr:cNvCxnSpPr>
            <a:stCxn id="13" idx="6"/>
            <a:endCxn id="12" idx="2"/>
          </xdr:cNvCxnSpPr>
        </xdr:nvCxnSpPr>
        <xdr:spPr>
          <a:xfrm>
            <a:off x="3997385" y="8187963"/>
            <a:ext cx="7539718" cy="1098451"/>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7043918" y="4149657"/>
            <a:ext cx="1752600" cy="323850"/>
          </a:xfrm>
          <a:prstGeom prst="rect">
            <a:avLst/>
          </a:prstGeom>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保育従事者現員数：</a:t>
            </a:r>
            <a:r>
              <a:rPr kumimoji="1" lang="en-US" altLang="ja-JP" sz="1100"/>
              <a:t>8</a:t>
            </a:r>
            <a:r>
              <a:rPr kumimoji="1" lang="ja-JP" altLang="en-US" sz="1100"/>
              <a:t>人</a:t>
            </a:r>
          </a:p>
        </xdr:txBody>
      </xdr:sp>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1171950" y="818666"/>
            <a:ext cx="4387260" cy="1562100"/>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06253" y="818828"/>
            <a:ext cx="718589" cy="1562100"/>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 name="直線矢印コネクタ 17">
            <a:extLst>
              <a:ext uri="{FF2B5EF4-FFF2-40B4-BE49-F238E27FC236}">
                <a16:creationId xmlns:a16="http://schemas.microsoft.com/office/drawing/2014/main" id="{00000000-0008-0000-0700-000012000000}"/>
              </a:ext>
            </a:extLst>
          </xdr:cNvPr>
          <xdr:cNvCxnSpPr>
            <a:stCxn id="15" idx="1"/>
          </xdr:cNvCxnSpPr>
        </xdr:nvCxnSpPr>
        <xdr:spPr>
          <a:xfrm flipH="1" flipV="1">
            <a:off x="5463209" y="2513891"/>
            <a:ext cx="1580709" cy="179769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xdr:from>
          <xdr:col>29</xdr:col>
          <xdr:colOff>9525</xdr:colOff>
          <xdr:row>74</xdr:row>
          <xdr:rowOff>0</xdr:rowOff>
        </xdr:from>
        <xdr:to>
          <xdr:col>31</xdr:col>
          <xdr:colOff>180975</xdr:colOff>
          <xdr:row>75</xdr:row>
          <xdr:rowOff>28575</xdr:rowOff>
        </xdr:to>
        <xdr:sp macro="" textlink="">
          <xdr:nvSpPr>
            <xdr:cNvPr id="1254405" name="Check Box 5" hidden="1">
              <a:extLst>
                <a:ext uri="{63B3BB69-23CF-44E3-9099-C40C66FF867C}">
                  <a14:compatExt spid="_x0000_s1254405"/>
                </a:ext>
                <a:ext uri="{FF2B5EF4-FFF2-40B4-BE49-F238E27FC236}">
                  <a16:creationId xmlns:a16="http://schemas.microsoft.com/office/drawing/2014/main" id="{00000000-0008-0000-0700-000005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74</xdr:row>
          <xdr:rowOff>0</xdr:rowOff>
        </xdr:from>
        <xdr:to>
          <xdr:col>35</xdr:col>
          <xdr:colOff>28575</xdr:colOff>
          <xdr:row>75</xdr:row>
          <xdr:rowOff>19050</xdr:rowOff>
        </xdr:to>
        <xdr:sp macro="" textlink="">
          <xdr:nvSpPr>
            <xdr:cNvPr id="1254406" name="Check Box 6" hidden="1">
              <a:extLst>
                <a:ext uri="{63B3BB69-23CF-44E3-9099-C40C66FF867C}">
                  <a14:compatExt spid="_x0000_s1254406"/>
                </a:ext>
                <a:ext uri="{FF2B5EF4-FFF2-40B4-BE49-F238E27FC236}">
                  <a16:creationId xmlns:a16="http://schemas.microsoft.com/office/drawing/2014/main" id="{00000000-0008-0000-0700-000006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75</xdr:row>
          <xdr:rowOff>85725</xdr:rowOff>
        </xdr:from>
        <xdr:to>
          <xdr:col>27</xdr:col>
          <xdr:colOff>171450</xdr:colOff>
          <xdr:row>77</xdr:row>
          <xdr:rowOff>66675</xdr:rowOff>
        </xdr:to>
        <xdr:sp macro="" textlink="">
          <xdr:nvSpPr>
            <xdr:cNvPr id="1254407" name="Check Box 7" hidden="1">
              <a:extLst>
                <a:ext uri="{63B3BB69-23CF-44E3-9099-C40C66FF867C}">
                  <a14:compatExt spid="_x0000_s1254407"/>
                </a:ext>
                <a:ext uri="{FF2B5EF4-FFF2-40B4-BE49-F238E27FC236}">
                  <a16:creationId xmlns:a16="http://schemas.microsoft.com/office/drawing/2014/main" id="{00000000-0008-0000-0700-000007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38100</xdr:colOff>
          <xdr:row>75</xdr:row>
          <xdr:rowOff>85725</xdr:rowOff>
        </xdr:from>
        <xdr:to>
          <xdr:col>32</xdr:col>
          <xdr:colOff>57150</xdr:colOff>
          <xdr:row>77</xdr:row>
          <xdr:rowOff>76200</xdr:rowOff>
        </xdr:to>
        <xdr:sp macro="" textlink="">
          <xdr:nvSpPr>
            <xdr:cNvPr id="1254408" name="Check Box 8" hidden="1">
              <a:extLst>
                <a:ext uri="{63B3BB69-23CF-44E3-9099-C40C66FF867C}">
                  <a14:compatExt spid="_x0000_s1254408"/>
                </a:ext>
                <a:ext uri="{FF2B5EF4-FFF2-40B4-BE49-F238E27FC236}">
                  <a16:creationId xmlns:a16="http://schemas.microsoft.com/office/drawing/2014/main" id="{00000000-0008-0000-0700-000008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75</xdr:row>
          <xdr:rowOff>85725</xdr:rowOff>
        </xdr:from>
        <xdr:to>
          <xdr:col>36</xdr:col>
          <xdr:colOff>85725</xdr:colOff>
          <xdr:row>77</xdr:row>
          <xdr:rowOff>66675</xdr:rowOff>
        </xdr:to>
        <xdr:sp macro="" textlink="">
          <xdr:nvSpPr>
            <xdr:cNvPr id="1254409" name="Check Box 9" hidden="1">
              <a:extLst>
                <a:ext uri="{63B3BB69-23CF-44E3-9099-C40C66FF867C}">
                  <a14:compatExt spid="_x0000_s1254409"/>
                </a:ext>
                <a:ext uri="{FF2B5EF4-FFF2-40B4-BE49-F238E27FC236}">
                  <a16:creationId xmlns:a16="http://schemas.microsoft.com/office/drawing/2014/main" id="{00000000-0008-0000-0700-0000092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70</xdr:row>
          <xdr:rowOff>0</xdr:rowOff>
        </xdr:from>
        <xdr:to>
          <xdr:col>31</xdr:col>
          <xdr:colOff>190500</xdr:colOff>
          <xdr:row>71</xdr:row>
          <xdr:rowOff>28575</xdr:rowOff>
        </xdr:to>
        <xdr:sp macro="" textlink="">
          <xdr:nvSpPr>
            <xdr:cNvPr id="1191937" name="Check Box 16" hidden="1">
              <a:extLst>
                <a:ext uri="{63B3BB69-23CF-44E3-9099-C40C66FF867C}">
                  <a14:compatExt spid="_x0000_s1191937"/>
                </a:ext>
                <a:ext uri="{FF2B5EF4-FFF2-40B4-BE49-F238E27FC236}">
                  <a16:creationId xmlns:a16="http://schemas.microsoft.com/office/drawing/2014/main" id="{00000000-0008-0000-0800-0000013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70</xdr:row>
          <xdr:rowOff>0</xdr:rowOff>
        </xdr:from>
        <xdr:to>
          <xdr:col>35</xdr:col>
          <xdr:colOff>38100</xdr:colOff>
          <xdr:row>71</xdr:row>
          <xdr:rowOff>19050</xdr:rowOff>
        </xdr:to>
        <xdr:sp macro="" textlink="">
          <xdr:nvSpPr>
            <xdr:cNvPr id="1191938" name="Check Box 17" hidden="1">
              <a:extLst>
                <a:ext uri="{63B3BB69-23CF-44E3-9099-C40C66FF867C}">
                  <a14:compatExt spid="_x0000_s1191938"/>
                </a:ext>
                <a:ext uri="{FF2B5EF4-FFF2-40B4-BE49-F238E27FC236}">
                  <a16:creationId xmlns:a16="http://schemas.microsoft.com/office/drawing/2014/main" id="{00000000-0008-0000-0800-0000023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71</xdr:row>
      <xdr:rowOff>152400</xdr:rowOff>
    </xdr:from>
    <xdr:to>
      <xdr:col>35</xdr:col>
      <xdr:colOff>38100</xdr:colOff>
      <xdr:row>73</xdr:row>
      <xdr:rowOff>9525</xdr:rowOff>
    </xdr:to>
    <xdr:grpSp>
      <xdr:nvGrpSpPr>
        <xdr:cNvPr id="3" name="グループ化 11">
          <a:extLst>
            <a:ext uri="{FF2B5EF4-FFF2-40B4-BE49-F238E27FC236}">
              <a16:creationId xmlns:a16="http://schemas.microsoft.com/office/drawing/2014/main" id="{00000000-0008-0000-0800-000003000000}"/>
            </a:ext>
          </a:extLst>
        </xdr:cNvPr>
        <xdr:cNvGrpSpPr>
          <a:grpSpLocks/>
        </xdr:cNvGrpSpPr>
      </xdr:nvGrpSpPr>
      <xdr:grpSpPr bwMode="auto">
        <a:xfrm>
          <a:off x="5543550" y="12763500"/>
          <a:ext cx="1162050" cy="200025"/>
          <a:chOff x="30597" y="24271"/>
          <a:chExt cx="11560" cy="2028"/>
        </a:xfrm>
      </xdr:grpSpPr>
      <xdr:sp macro="" textlink="">
        <xdr:nvSpPr>
          <xdr:cNvPr id="4"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800-000004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800-000005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71</xdr:row>
          <xdr:rowOff>152400</xdr:rowOff>
        </xdr:from>
        <xdr:to>
          <xdr:col>31</xdr:col>
          <xdr:colOff>180975</xdr:colOff>
          <xdr:row>73</xdr:row>
          <xdr:rowOff>9525</xdr:rowOff>
        </xdr:to>
        <xdr:sp macro="" textlink="">
          <xdr:nvSpPr>
            <xdr:cNvPr id="1191939" name="Check Box 3" hidden="1">
              <a:extLst>
                <a:ext uri="{63B3BB69-23CF-44E3-9099-C40C66FF867C}">
                  <a14:compatExt spid="_x0000_s1191939"/>
                </a:ext>
                <a:ext uri="{FF2B5EF4-FFF2-40B4-BE49-F238E27FC236}">
                  <a16:creationId xmlns:a16="http://schemas.microsoft.com/office/drawing/2014/main" id="{00000000-0008-0000-0800-0000033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71</xdr:row>
          <xdr:rowOff>152400</xdr:rowOff>
        </xdr:from>
        <xdr:to>
          <xdr:col>35</xdr:col>
          <xdr:colOff>28575</xdr:colOff>
          <xdr:row>73</xdr:row>
          <xdr:rowOff>0</xdr:rowOff>
        </xdr:to>
        <xdr:sp macro="" textlink="">
          <xdr:nvSpPr>
            <xdr:cNvPr id="1191940" name="Check Box 4" hidden="1">
              <a:extLst>
                <a:ext uri="{63B3BB69-23CF-44E3-9099-C40C66FF867C}">
                  <a14:compatExt spid="_x0000_s1191940"/>
                </a:ext>
                <a:ext uri="{FF2B5EF4-FFF2-40B4-BE49-F238E27FC236}">
                  <a16:creationId xmlns:a16="http://schemas.microsoft.com/office/drawing/2014/main" id="{00000000-0008-0000-0800-0000043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74</xdr:row>
          <xdr:rowOff>0</xdr:rowOff>
        </xdr:from>
        <xdr:to>
          <xdr:col>27</xdr:col>
          <xdr:colOff>171450</xdr:colOff>
          <xdr:row>75</xdr:row>
          <xdr:rowOff>28575</xdr:rowOff>
        </xdr:to>
        <xdr:sp macro="" textlink="">
          <xdr:nvSpPr>
            <xdr:cNvPr id="1191941" name="Check Box 5" hidden="1">
              <a:extLst>
                <a:ext uri="{63B3BB69-23CF-44E3-9099-C40C66FF867C}">
                  <a14:compatExt spid="_x0000_s1191941"/>
                </a:ext>
                <a:ext uri="{FF2B5EF4-FFF2-40B4-BE49-F238E27FC236}">
                  <a16:creationId xmlns:a16="http://schemas.microsoft.com/office/drawing/2014/main" id="{00000000-0008-0000-0800-0000053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38100</xdr:colOff>
          <xdr:row>74</xdr:row>
          <xdr:rowOff>0</xdr:rowOff>
        </xdr:from>
        <xdr:to>
          <xdr:col>31</xdr:col>
          <xdr:colOff>19050</xdr:colOff>
          <xdr:row>75</xdr:row>
          <xdr:rowOff>19050</xdr:rowOff>
        </xdr:to>
        <xdr:sp macro="" textlink="">
          <xdr:nvSpPr>
            <xdr:cNvPr id="1191942" name="Check Box 6" hidden="1">
              <a:extLst>
                <a:ext uri="{63B3BB69-23CF-44E3-9099-C40C66FF867C}">
                  <a14:compatExt spid="_x0000_s1191942"/>
                </a:ext>
                <a:ext uri="{FF2B5EF4-FFF2-40B4-BE49-F238E27FC236}">
                  <a16:creationId xmlns:a16="http://schemas.microsoft.com/office/drawing/2014/main" id="{00000000-0008-0000-0800-0000063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74</xdr:row>
          <xdr:rowOff>0</xdr:rowOff>
        </xdr:from>
        <xdr:to>
          <xdr:col>37</xdr:col>
          <xdr:colOff>9525</xdr:colOff>
          <xdr:row>75</xdr:row>
          <xdr:rowOff>9525</xdr:rowOff>
        </xdr:to>
        <xdr:sp macro="" textlink="">
          <xdr:nvSpPr>
            <xdr:cNvPr id="1191943" name="Check Box 7" hidden="1">
              <a:extLst>
                <a:ext uri="{63B3BB69-23CF-44E3-9099-C40C66FF867C}">
                  <a14:compatExt spid="_x0000_s1191943"/>
                </a:ext>
                <a:ext uri="{FF2B5EF4-FFF2-40B4-BE49-F238E27FC236}">
                  <a16:creationId xmlns:a16="http://schemas.microsoft.com/office/drawing/2014/main" id="{00000000-0008-0000-0800-0000073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xdr:twoCellAnchor>
    <xdr:from>
      <xdr:col>9</xdr:col>
      <xdr:colOff>19050</xdr:colOff>
      <xdr:row>6</xdr:row>
      <xdr:rowOff>57150</xdr:rowOff>
    </xdr:from>
    <xdr:to>
      <xdr:col>13</xdr:col>
      <xdr:colOff>60338</xdr:colOff>
      <xdr:row>7</xdr:row>
      <xdr:rowOff>134269</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1733550" y="1123950"/>
          <a:ext cx="803288" cy="2771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050">
              <a:latin typeface="ＭＳ Ｐ明朝" panose="02020600040205080304" pitchFamily="18" charset="-128"/>
              <a:ea typeface="ＭＳ Ｐ明朝" panose="02020600040205080304" pitchFamily="18" charset="-128"/>
            </a:rPr>
            <a:t>保育士</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70</xdr:row>
          <xdr:rowOff>0</xdr:rowOff>
        </xdr:from>
        <xdr:to>
          <xdr:col>31</xdr:col>
          <xdr:colOff>190500</xdr:colOff>
          <xdr:row>71</xdr:row>
          <xdr:rowOff>28575</xdr:rowOff>
        </xdr:to>
        <xdr:sp macro="" textlink="">
          <xdr:nvSpPr>
            <xdr:cNvPr id="1255425" name="Check Box 16" hidden="1">
              <a:extLst>
                <a:ext uri="{63B3BB69-23CF-44E3-9099-C40C66FF867C}">
                  <a14:compatExt spid="_x0000_s1255425"/>
                </a:ext>
                <a:ext uri="{FF2B5EF4-FFF2-40B4-BE49-F238E27FC236}">
                  <a16:creationId xmlns:a16="http://schemas.microsoft.com/office/drawing/2014/main" id="{00000000-0008-0000-0900-000001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70</xdr:row>
          <xdr:rowOff>0</xdr:rowOff>
        </xdr:from>
        <xdr:to>
          <xdr:col>35</xdr:col>
          <xdr:colOff>38100</xdr:colOff>
          <xdr:row>71</xdr:row>
          <xdr:rowOff>19050</xdr:rowOff>
        </xdr:to>
        <xdr:sp macro="" textlink="">
          <xdr:nvSpPr>
            <xdr:cNvPr id="1255426" name="Check Box 17" hidden="1">
              <a:extLst>
                <a:ext uri="{63B3BB69-23CF-44E3-9099-C40C66FF867C}">
                  <a14:compatExt spid="_x0000_s1255426"/>
                </a:ext>
                <a:ext uri="{FF2B5EF4-FFF2-40B4-BE49-F238E27FC236}">
                  <a16:creationId xmlns:a16="http://schemas.microsoft.com/office/drawing/2014/main" id="{00000000-0008-0000-0900-000002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71</xdr:row>
      <xdr:rowOff>152400</xdr:rowOff>
    </xdr:from>
    <xdr:to>
      <xdr:col>35</xdr:col>
      <xdr:colOff>38100</xdr:colOff>
      <xdr:row>73</xdr:row>
      <xdr:rowOff>9525</xdr:rowOff>
    </xdr:to>
    <xdr:grpSp>
      <xdr:nvGrpSpPr>
        <xdr:cNvPr id="3" name="グループ化 11">
          <a:extLst>
            <a:ext uri="{FF2B5EF4-FFF2-40B4-BE49-F238E27FC236}">
              <a16:creationId xmlns:a16="http://schemas.microsoft.com/office/drawing/2014/main" id="{00000000-0008-0000-0900-000003000000}"/>
            </a:ext>
          </a:extLst>
        </xdr:cNvPr>
        <xdr:cNvGrpSpPr>
          <a:grpSpLocks/>
        </xdr:cNvGrpSpPr>
      </xdr:nvGrpSpPr>
      <xdr:grpSpPr bwMode="auto">
        <a:xfrm>
          <a:off x="5543550" y="12725400"/>
          <a:ext cx="1162050" cy="200025"/>
          <a:chOff x="30597" y="24271"/>
          <a:chExt cx="11560" cy="2028"/>
        </a:xfrm>
      </xdr:grpSpPr>
      <xdr:sp macro="" textlink="">
        <xdr:nvSpPr>
          <xdr:cNvPr id="4"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900-000004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900-000005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22</xdr:col>
      <xdr:colOff>95250</xdr:colOff>
      <xdr:row>42</xdr:row>
      <xdr:rowOff>76200</xdr:rowOff>
    </xdr:from>
    <xdr:to>
      <xdr:col>24</xdr:col>
      <xdr:colOff>19050</xdr:colOff>
      <xdr:row>42</xdr:row>
      <xdr:rowOff>76200</xdr:rowOff>
    </xdr:to>
    <xdr:cxnSp macro="">
      <xdr:nvCxnSpPr>
        <xdr:cNvPr id="6" name="直線矢印コネクタ 5">
          <a:extLst>
            <a:ext uri="{FF2B5EF4-FFF2-40B4-BE49-F238E27FC236}">
              <a16:creationId xmlns:a16="http://schemas.microsoft.com/office/drawing/2014/main" id="{00000000-0008-0000-0900-000006000000}"/>
            </a:ext>
          </a:extLst>
        </xdr:cNvPr>
        <xdr:cNvCxnSpPr/>
      </xdr:nvCxnSpPr>
      <xdr:spPr>
        <a:xfrm>
          <a:off x="4286250" y="7696200"/>
          <a:ext cx="3048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29</xdr:col>
          <xdr:colOff>9525</xdr:colOff>
          <xdr:row>71</xdr:row>
          <xdr:rowOff>152400</xdr:rowOff>
        </xdr:from>
        <xdr:to>
          <xdr:col>31</xdr:col>
          <xdr:colOff>180975</xdr:colOff>
          <xdr:row>73</xdr:row>
          <xdr:rowOff>9525</xdr:rowOff>
        </xdr:to>
        <xdr:sp macro="" textlink="">
          <xdr:nvSpPr>
            <xdr:cNvPr id="1255427" name="Check Box 3" hidden="1">
              <a:extLst>
                <a:ext uri="{63B3BB69-23CF-44E3-9099-C40C66FF867C}">
                  <a14:compatExt spid="_x0000_s1255427"/>
                </a:ext>
                <a:ext uri="{FF2B5EF4-FFF2-40B4-BE49-F238E27FC236}">
                  <a16:creationId xmlns:a16="http://schemas.microsoft.com/office/drawing/2014/main" id="{00000000-0008-0000-0900-000003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71</xdr:row>
          <xdr:rowOff>152400</xdr:rowOff>
        </xdr:from>
        <xdr:to>
          <xdr:col>35</xdr:col>
          <xdr:colOff>28575</xdr:colOff>
          <xdr:row>73</xdr:row>
          <xdr:rowOff>0</xdr:rowOff>
        </xdr:to>
        <xdr:sp macro="" textlink="">
          <xdr:nvSpPr>
            <xdr:cNvPr id="1255428" name="Check Box 4" hidden="1">
              <a:extLst>
                <a:ext uri="{63B3BB69-23CF-44E3-9099-C40C66FF867C}">
                  <a14:compatExt spid="_x0000_s1255428"/>
                </a:ext>
                <a:ext uri="{FF2B5EF4-FFF2-40B4-BE49-F238E27FC236}">
                  <a16:creationId xmlns:a16="http://schemas.microsoft.com/office/drawing/2014/main" id="{00000000-0008-0000-0900-000004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74</xdr:row>
          <xdr:rowOff>0</xdr:rowOff>
        </xdr:from>
        <xdr:to>
          <xdr:col>31</xdr:col>
          <xdr:colOff>180975</xdr:colOff>
          <xdr:row>75</xdr:row>
          <xdr:rowOff>28575</xdr:rowOff>
        </xdr:to>
        <xdr:sp macro="" textlink="">
          <xdr:nvSpPr>
            <xdr:cNvPr id="1255429" name="Check Box 5" hidden="1">
              <a:extLst>
                <a:ext uri="{63B3BB69-23CF-44E3-9099-C40C66FF867C}">
                  <a14:compatExt spid="_x0000_s1255429"/>
                </a:ext>
                <a:ext uri="{FF2B5EF4-FFF2-40B4-BE49-F238E27FC236}">
                  <a16:creationId xmlns:a16="http://schemas.microsoft.com/office/drawing/2014/main" id="{00000000-0008-0000-0900-000005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74</xdr:row>
          <xdr:rowOff>0</xdr:rowOff>
        </xdr:from>
        <xdr:to>
          <xdr:col>35</xdr:col>
          <xdr:colOff>28575</xdr:colOff>
          <xdr:row>75</xdr:row>
          <xdr:rowOff>19050</xdr:rowOff>
        </xdr:to>
        <xdr:sp macro="" textlink="">
          <xdr:nvSpPr>
            <xdr:cNvPr id="1255430" name="Check Box 6" hidden="1">
              <a:extLst>
                <a:ext uri="{63B3BB69-23CF-44E3-9099-C40C66FF867C}">
                  <a14:compatExt spid="_x0000_s1255430"/>
                </a:ext>
                <a:ext uri="{FF2B5EF4-FFF2-40B4-BE49-F238E27FC236}">
                  <a16:creationId xmlns:a16="http://schemas.microsoft.com/office/drawing/2014/main" id="{00000000-0008-0000-0900-000006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75</xdr:row>
          <xdr:rowOff>85725</xdr:rowOff>
        </xdr:from>
        <xdr:to>
          <xdr:col>27</xdr:col>
          <xdr:colOff>171450</xdr:colOff>
          <xdr:row>77</xdr:row>
          <xdr:rowOff>66675</xdr:rowOff>
        </xdr:to>
        <xdr:sp macro="" textlink="">
          <xdr:nvSpPr>
            <xdr:cNvPr id="1255431" name="Check Box 7" hidden="1">
              <a:extLst>
                <a:ext uri="{63B3BB69-23CF-44E3-9099-C40C66FF867C}">
                  <a14:compatExt spid="_x0000_s1255431"/>
                </a:ext>
                <a:ext uri="{FF2B5EF4-FFF2-40B4-BE49-F238E27FC236}">
                  <a16:creationId xmlns:a16="http://schemas.microsoft.com/office/drawing/2014/main" id="{00000000-0008-0000-0900-000007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38100</xdr:colOff>
          <xdr:row>75</xdr:row>
          <xdr:rowOff>85725</xdr:rowOff>
        </xdr:from>
        <xdr:to>
          <xdr:col>32</xdr:col>
          <xdr:colOff>57150</xdr:colOff>
          <xdr:row>77</xdr:row>
          <xdr:rowOff>76200</xdr:rowOff>
        </xdr:to>
        <xdr:sp macro="" textlink="">
          <xdr:nvSpPr>
            <xdr:cNvPr id="1255432" name="Check Box 8" hidden="1">
              <a:extLst>
                <a:ext uri="{63B3BB69-23CF-44E3-9099-C40C66FF867C}">
                  <a14:compatExt spid="_x0000_s1255432"/>
                </a:ext>
                <a:ext uri="{FF2B5EF4-FFF2-40B4-BE49-F238E27FC236}">
                  <a16:creationId xmlns:a16="http://schemas.microsoft.com/office/drawing/2014/main" id="{00000000-0008-0000-0900-000008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75</xdr:row>
          <xdr:rowOff>85725</xdr:rowOff>
        </xdr:from>
        <xdr:to>
          <xdr:col>36</xdr:col>
          <xdr:colOff>85725</xdr:colOff>
          <xdr:row>77</xdr:row>
          <xdr:rowOff>66675</xdr:rowOff>
        </xdr:to>
        <xdr:sp macro="" textlink="">
          <xdr:nvSpPr>
            <xdr:cNvPr id="1255433" name="Check Box 9" hidden="1">
              <a:extLst>
                <a:ext uri="{63B3BB69-23CF-44E3-9099-C40C66FF867C}">
                  <a14:compatExt spid="_x0000_s1255433"/>
                </a:ext>
                <a:ext uri="{FF2B5EF4-FFF2-40B4-BE49-F238E27FC236}">
                  <a16:creationId xmlns:a16="http://schemas.microsoft.com/office/drawing/2014/main" id="{00000000-0008-0000-0900-000009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0</xdr:colOff>
          <xdr:row>10</xdr:row>
          <xdr:rowOff>152400</xdr:rowOff>
        </xdr:from>
        <xdr:to>
          <xdr:col>23</xdr:col>
          <xdr:colOff>38100</xdr:colOff>
          <xdr:row>12</xdr:row>
          <xdr:rowOff>19050</xdr:rowOff>
        </xdr:to>
        <xdr:sp macro="" textlink="">
          <xdr:nvSpPr>
            <xdr:cNvPr id="883713" name="Check Box 3" hidden="1">
              <a:extLst>
                <a:ext uri="{63B3BB69-23CF-44E3-9099-C40C66FF867C}">
                  <a14:compatExt spid="_x0000_s883713"/>
                </a:ext>
                <a:ext uri="{FF2B5EF4-FFF2-40B4-BE49-F238E27FC236}">
                  <a16:creationId xmlns:a16="http://schemas.microsoft.com/office/drawing/2014/main" id="{00000000-0008-0000-0A00-000001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152400</xdr:rowOff>
        </xdr:from>
        <xdr:to>
          <xdr:col>23</xdr:col>
          <xdr:colOff>38100</xdr:colOff>
          <xdr:row>11</xdr:row>
          <xdr:rowOff>19050</xdr:rowOff>
        </xdr:to>
        <xdr:sp macro="" textlink="">
          <xdr:nvSpPr>
            <xdr:cNvPr id="883714" name="Check Box 4" hidden="1">
              <a:extLst>
                <a:ext uri="{63B3BB69-23CF-44E3-9099-C40C66FF867C}">
                  <a14:compatExt spid="_x0000_s883714"/>
                </a:ext>
                <a:ext uri="{FF2B5EF4-FFF2-40B4-BE49-F238E27FC236}">
                  <a16:creationId xmlns:a16="http://schemas.microsoft.com/office/drawing/2014/main" id="{00000000-0008-0000-0A00-000002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161925</xdr:rowOff>
        </xdr:from>
        <xdr:to>
          <xdr:col>23</xdr:col>
          <xdr:colOff>38100</xdr:colOff>
          <xdr:row>10</xdr:row>
          <xdr:rowOff>28575</xdr:rowOff>
        </xdr:to>
        <xdr:sp macro="" textlink="">
          <xdr:nvSpPr>
            <xdr:cNvPr id="883715" name="Check Box 5" hidden="1">
              <a:extLst>
                <a:ext uri="{63B3BB69-23CF-44E3-9099-C40C66FF867C}">
                  <a14:compatExt spid="_x0000_s883715"/>
                </a:ext>
                <a:ext uri="{FF2B5EF4-FFF2-40B4-BE49-F238E27FC236}">
                  <a16:creationId xmlns:a16="http://schemas.microsoft.com/office/drawing/2014/main" id="{00000000-0008-0000-0A00-000003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28575</xdr:rowOff>
        </xdr:to>
        <xdr:sp macro="" textlink="">
          <xdr:nvSpPr>
            <xdr:cNvPr id="883716" name="Check Box 6" hidden="1">
              <a:extLst>
                <a:ext uri="{63B3BB69-23CF-44E3-9099-C40C66FF867C}">
                  <a14:compatExt spid="_x0000_s883716"/>
                </a:ext>
                <a:ext uri="{FF2B5EF4-FFF2-40B4-BE49-F238E27FC236}">
                  <a16:creationId xmlns:a16="http://schemas.microsoft.com/office/drawing/2014/main" id="{00000000-0008-0000-0A00-000004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152400</xdr:rowOff>
        </xdr:from>
        <xdr:to>
          <xdr:col>23</xdr:col>
          <xdr:colOff>38100</xdr:colOff>
          <xdr:row>13</xdr:row>
          <xdr:rowOff>19050</xdr:rowOff>
        </xdr:to>
        <xdr:sp macro="" textlink="">
          <xdr:nvSpPr>
            <xdr:cNvPr id="883717" name="Check Box 7" hidden="1">
              <a:extLst>
                <a:ext uri="{63B3BB69-23CF-44E3-9099-C40C66FF867C}">
                  <a14:compatExt spid="_x0000_s883717"/>
                </a:ext>
                <a:ext uri="{FF2B5EF4-FFF2-40B4-BE49-F238E27FC236}">
                  <a16:creationId xmlns:a16="http://schemas.microsoft.com/office/drawing/2014/main" id="{00000000-0008-0000-0A00-000005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152400</xdr:rowOff>
        </xdr:from>
        <xdr:to>
          <xdr:col>23</xdr:col>
          <xdr:colOff>38100</xdr:colOff>
          <xdr:row>14</xdr:row>
          <xdr:rowOff>19050</xdr:rowOff>
        </xdr:to>
        <xdr:sp macro="" textlink="">
          <xdr:nvSpPr>
            <xdr:cNvPr id="883718" name="Check Box 8" hidden="1">
              <a:extLst>
                <a:ext uri="{63B3BB69-23CF-44E3-9099-C40C66FF867C}">
                  <a14:compatExt spid="_x0000_s883718"/>
                </a:ext>
                <a:ext uri="{FF2B5EF4-FFF2-40B4-BE49-F238E27FC236}">
                  <a16:creationId xmlns:a16="http://schemas.microsoft.com/office/drawing/2014/main" id="{00000000-0008-0000-0A00-000006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152400</xdr:rowOff>
        </xdr:from>
        <xdr:to>
          <xdr:col>5</xdr:col>
          <xdr:colOff>38100</xdr:colOff>
          <xdr:row>12</xdr:row>
          <xdr:rowOff>19050</xdr:rowOff>
        </xdr:to>
        <xdr:sp macro="" textlink="">
          <xdr:nvSpPr>
            <xdr:cNvPr id="883719" name="Check Box 9" hidden="1">
              <a:extLst>
                <a:ext uri="{63B3BB69-23CF-44E3-9099-C40C66FF867C}">
                  <a14:compatExt spid="_x0000_s883719"/>
                </a:ext>
                <a:ext uri="{FF2B5EF4-FFF2-40B4-BE49-F238E27FC236}">
                  <a16:creationId xmlns:a16="http://schemas.microsoft.com/office/drawing/2014/main" id="{00000000-0008-0000-0A00-000007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152400</xdr:rowOff>
        </xdr:from>
        <xdr:to>
          <xdr:col>5</xdr:col>
          <xdr:colOff>38100</xdr:colOff>
          <xdr:row>11</xdr:row>
          <xdr:rowOff>19050</xdr:rowOff>
        </xdr:to>
        <xdr:sp macro="" textlink="">
          <xdr:nvSpPr>
            <xdr:cNvPr id="883720" name="Check Box 10" hidden="1">
              <a:extLst>
                <a:ext uri="{63B3BB69-23CF-44E3-9099-C40C66FF867C}">
                  <a14:compatExt spid="_x0000_s883720"/>
                </a:ext>
                <a:ext uri="{FF2B5EF4-FFF2-40B4-BE49-F238E27FC236}">
                  <a16:creationId xmlns:a16="http://schemas.microsoft.com/office/drawing/2014/main" id="{00000000-0008-0000-0A00-000008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161925</xdr:rowOff>
        </xdr:from>
        <xdr:to>
          <xdr:col>5</xdr:col>
          <xdr:colOff>38100</xdr:colOff>
          <xdr:row>10</xdr:row>
          <xdr:rowOff>28575</xdr:rowOff>
        </xdr:to>
        <xdr:sp macro="" textlink="">
          <xdr:nvSpPr>
            <xdr:cNvPr id="883721" name="Check Box 11" hidden="1">
              <a:extLst>
                <a:ext uri="{63B3BB69-23CF-44E3-9099-C40C66FF867C}">
                  <a14:compatExt spid="_x0000_s883721"/>
                </a:ext>
                <a:ext uri="{FF2B5EF4-FFF2-40B4-BE49-F238E27FC236}">
                  <a16:creationId xmlns:a16="http://schemas.microsoft.com/office/drawing/2014/main" id="{00000000-0008-0000-0A00-000009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28575</xdr:rowOff>
        </xdr:to>
        <xdr:sp macro="" textlink="">
          <xdr:nvSpPr>
            <xdr:cNvPr id="883722" name="Check Box 12" hidden="1">
              <a:extLst>
                <a:ext uri="{63B3BB69-23CF-44E3-9099-C40C66FF867C}">
                  <a14:compatExt spid="_x0000_s883722"/>
                </a:ext>
                <a:ext uri="{FF2B5EF4-FFF2-40B4-BE49-F238E27FC236}">
                  <a16:creationId xmlns:a16="http://schemas.microsoft.com/office/drawing/2014/main" id="{00000000-0008-0000-0A00-00000A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152400</xdr:rowOff>
        </xdr:from>
        <xdr:to>
          <xdr:col>5</xdr:col>
          <xdr:colOff>38100</xdr:colOff>
          <xdr:row>13</xdr:row>
          <xdr:rowOff>19050</xdr:rowOff>
        </xdr:to>
        <xdr:sp macro="" textlink="">
          <xdr:nvSpPr>
            <xdr:cNvPr id="883723" name="Check Box 13" hidden="1">
              <a:extLst>
                <a:ext uri="{63B3BB69-23CF-44E3-9099-C40C66FF867C}">
                  <a14:compatExt spid="_x0000_s883723"/>
                </a:ext>
                <a:ext uri="{FF2B5EF4-FFF2-40B4-BE49-F238E27FC236}">
                  <a16:creationId xmlns:a16="http://schemas.microsoft.com/office/drawing/2014/main" id="{00000000-0008-0000-0A00-00000B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152400</xdr:rowOff>
        </xdr:from>
        <xdr:to>
          <xdr:col>5</xdr:col>
          <xdr:colOff>38100</xdr:colOff>
          <xdr:row>14</xdr:row>
          <xdr:rowOff>19050</xdr:rowOff>
        </xdr:to>
        <xdr:sp macro="" textlink="">
          <xdr:nvSpPr>
            <xdr:cNvPr id="883724" name="Check Box 14" hidden="1">
              <a:extLst>
                <a:ext uri="{63B3BB69-23CF-44E3-9099-C40C66FF867C}">
                  <a14:compatExt spid="_x0000_s883724"/>
                </a:ext>
                <a:ext uri="{FF2B5EF4-FFF2-40B4-BE49-F238E27FC236}">
                  <a16:creationId xmlns:a16="http://schemas.microsoft.com/office/drawing/2014/main" id="{00000000-0008-0000-0A00-00000C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55</xdr:row>
          <xdr:rowOff>57832</xdr:rowOff>
        </xdr:from>
        <xdr:to>
          <xdr:col>32</xdr:col>
          <xdr:colOff>133702</xdr:colOff>
          <xdr:row>56</xdr:row>
          <xdr:rowOff>79603</xdr:rowOff>
        </xdr:to>
        <xdr:grpSp>
          <xdr:nvGrpSpPr>
            <xdr:cNvPr id="18" name="グループ化 17">
              <a:extLst>
                <a:ext uri="{FF2B5EF4-FFF2-40B4-BE49-F238E27FC236}">
                  <a16:creationId xmlns:a16="http://schemas.microsoft.com/office/drawing/2014/main" id="{00000000-0008-0000-0A00-000012000000}"/>
                </a:ext>
              </a:extLst>
            </xdr:cNvPr>
            <xdr:cNvGrpSpPr/>
          </xdr:nvGrpSpPr>
          <xdr:grpSpPr>
            <a:xfrm>
              <a:off x="4022283" y="10106707"/>
              <a:ext cx="1121569" cy="174171"/>
              <a:chOff x="3067047" y="485747"/>
              <a:chExt cx="1123931" cy="209548"/>
            </a:xfrm>
          </xdr:grpSpPr>
          <xdr:sp macro="" textlink="">
            <xdr:nvSpPr>
              <xdr:cNvPr id="883727" name="Check Box 15" hidden="1">
                <a:extLst>
                  <a:ext uri="{63B3BB69-23CF-44E3-9099-C40C66FF867C}">
                    <a14:compatExt spid="_x0000_s883727"/>
                  </a:ext>
                  <a:ext uri="{FF2B5EF4-FFF2-40B4-BE49-F238E27FC236}">
                    <a16:creationId xmlns:a16="http://schemas.microsoft.com/office/drawing/2014/main" id="{00000000-0008-0000-0A00-00000F7C0D00}"/>
                  </a:ext>
                </a:extLst>
              </xdr:cNvPr>
              <xdr:cNvSpPr/>
            </xdr:nvSpPr>
            <xdr:spPr bwMode="auto">
              <a:xfrm>
                <a:off x="3067047" y="485747"/>
                <a:ext cx="552519"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83728" name="Check Box 16" hidden="1">
                <a:extLst>
                  <a:ext uri="{63B3BB69-23CF-44E3-9099-C40C66FF867C}">
                    <a14:compatExt spid="_x0000_s883728"/>
                  </a:ext>
                  <a:ext uri="{FF2B5EF4-FFF2-40B4-BE49-F238E27FC236}">
                    <a16:creationId xmlns:a16="http://schemas.microsoft.com/office/drawing/2014/main" id="{00000000-0008-0000-0A00-0000107C0D00}"/>
                  </a:ext>
                </a:extLst>
              </xdr:cNvPr>
              <xdr:cNvSpPr/>
            </xdr:nvSpPr>
            <xdr:spPr bwMode="auto">
              <a:xfrm>
                <a:off x="3638460"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21" name="グループ化 20">
              <a:extLst>
                <a:ext uri="{FF2B5EF4-FFF2-40B4-BE49-F238E27FC236}">
                  <a16:creationId xmlns:a16="http://schemas.microsoft.com/office/drawing/2014/main" id="{00000000-0008-0000-0A00-000015000000}"/>
                </a:ext>
              </a:extLst>
            </xdr:cNvPr>
            <xdr:cNvGrpSpPr/>
          </xdr:nvGrpSpPr>
          <xdr:grpSpPr>
            <a:xfrm>
              <a:off x="3898458" y="724581"/>
              <a:ext cx="1121569" cy="212271"/>
              <a:chOff x="3067050" y="485775"/>
              <a:chExt cx="1123947" cy="209546"/>
            </a:xfrm>
          </xdr:grpSpPr>
          <xdr:sp macro="" textlink="">
            <xdr:nvSpPr>
              <xdr:cNvPr id="883729" name="Check Box 17" hidden="1">
                <a:extLst>
                  <a:ext uri="{63B3BB69-23CF-44E3-9099-C40C66FF867C}">
                    <a14:compatExt spid="_x0000_s883729"/>
                  </a:ext>
                  <a:ext uri="{FF2B5EF4-FFF2-40B4-BE49-F238E27FC236}">
                    <a16:creationId xmlns:a16="http://schemas.microsoft.com/office/drawing/2014/main" id="{00000000-0008-0000-0A00-0000117C0D00}"/>
                  </a:ext>
                </a:extLst>
              </xdr:cNvPr>
              <xdr:cNvSpPr/>
            </xdr:nvSpPr>
            <xdr:spPr bwMode="auto">
              <a:xfrm>
                <a:off x="3067050" y="485775"/>
                <a:ext cx="552518"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883730" name="Check Box 18" hidden="1">
                <a:extLst>
                  <a:ext uri="{63B3BB69-23CF-44E3-9099-C40C66FF867C}">
                    <a14:compatExt spid="_x0000_s883730"/>
                  </a:ext>
                  <a:ext uri="{FF2B5EF4-FFF2-40B4-BE49-F238E27FC236}">
                    <a16:creationId xmlns:a16="http://schemas.microsoft.com/office/drawing/2014/main" id="{00000000-0008-0000-0A00-0000127C0D00}"/>
                  </a:ext>
                </a:extLst>
              </xdr:cNvPr>
              <xdr:cNvSpPr/>
            </xdr:nvSpPr>
            <xdr:spPr bwMode="auto">
              <a:xfrm>
                <a:off x="3638479" y="485775"/>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52</xdr:row>
          <xdr:rowOff>0</xdr:rowOff>
        </xdr:from>
        <xdr:to>
          <xdr:col>32</xdr:col>
          <xdr:colOff>133702</xdr:colOff>
          <xdr:row>53</xdr:row>
          <xdr:rowOff>21771</xdr:rowOff>
        </xdr:to>
        <xdr:grpSp>
          <xdr:nvGrpSpPr>
            <xdr:cNvPr id="24" name="グループ化 23">
              <a:extLst>
                <a:ext uri="{FF2B5EF4-FFF2-40B4-BE49-F238E27FC236}">
                  <a16:creationId xmlns:a16="http://schemas.microsoft.com/office/drawing/2014/main" id="{00000000-0008-0000-0A00-000018000000}"/>
                </a:ext>
              </a:extLst>
            </xdr:cNvPr>
            <xdr:cNvGrpSpPr/>
          </xdr:nvGrpSpPr>
          <xdr:grpSpPr>
            <a:xfrm>
              <a:off x="4022283" y="9572625"/>
              <a:ext cx="1121569" cy="174171"/>
              <a:chOff x="3067047" y="485746"/>
              <a:chExt cx="1123931" cy="209547"/>
            </a:xfrm>
          </xdr:grpSpPr>
          <xdr:sp macro="" textlink="">
            <xdr:nvSpPr>
              <xdr:cNvPr id="883738" name="Check Box 26" hidden="1">
                <a:extLst>
                  <a:ext uri="{63B3BB69-23CF-44E3-9099-C40C66FF867C}">
                    <a14:compatExt spid="_x0000_s883738"/>
                  </a:ext>
                  <a:ext uri="{FF2B5EF4-FFF2-40B4-BE49-F238E27FC236}">
                    <a16:creationId xmlns:a16="http://schemas.microsoft.com/office/drawing/2014/main" id="{00000000-0008-0000-0A00-00001A7C0D00}"/>
                  </a:ext>
                </a:extLst>
              </xdr:cNvPr>
              <xdr:cNvSpPr/>
            </xdr:nvSpPr>
            <xdr:spPr bwMode="auto">
              <a:xfrm>
                <a:off x="3067047" y="485746"/>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83739" name="Check Box 27" hidden="1">
                <a:extLst>
                  <a:ext uri="{63B3BB69-23CF-44E3-9099-C40C66FF867C}">
                    <a14:compatExt spid="_x0000_s883739"/>
                  </a:ext>
                  <a:ext uri="{FF2B5EF4-FFF2-40B4-BE49-F238E27FC236}">
                    <a16:creationId xmlns:a16="http://schemas.microsoft.com/office/drawing/2014/main" id="{00000000-0008-0000-0A00-00001B7C0D00}"/>
                  </a:ext>
                </a:extLst>
              </xdr:cNvPr>
              <xdr:cNvSpPr/>
            </xdr:nvSpPr>
            <xdr:spPr bwMode="auto">
              <a:xfrm>
                <a:off x="3638460"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27</xdr:row>
          <xdr:rowOff>0</xdr:rowOff>
        </xdr:from>
        <xdr:to>
          <xdr:col>20</xdr:col>
          <xdr:colOff>0</xdr:colOff>
          <xdr:row>28</xdr:row>
          <xdr:rowOff>28575</xdr:rowOff>
        </xdr:to>
        <xdr:sp macro="" textlink="">
          <xdr:nvSpPr>
            <xdr:cNvPr id="164910" name="Check Box 7" hidden="1">
              <a:extLst>
                <a:ext uri="{63B3BB69-23CF-44E3-9099-C40C66FF867C}">
                  <a14:compatExt spid="_x0000_s164910"/>
                </a:ext>
                <a:ext uri="{FF2B5EF4-FFF2-40B4-BE49-F238E27FC236}">
                  <a16:creationId xmlns:a16="http://schemas.microsoft.com/office/drawing/2014/main" id="{00000000-0008-0000-0B00-00002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0</xdr:rowOff>
        </xdr:from>
        <xdr:to>
          <xdr:col>26</xdr:col>
          <xdr:colOff>0</xdr:colOff>
          <xdr:row>28</xdr:row>
          <xdr:rowOff>28575</xdr:rowOff>
        </xdr:to>
        <xdr:sp macro="" textlink="">
          <xdr:nvSpPr>
            <xdr:cNvPr id="164911" name="Check Box 47" hidden="1">
              <a:extLst>
                <a:ext uri="{63B3BB69-23CF-44E3-9099-C40C66FF867C}">
                  <a14:compatExt spid="_x0000_s164911"/>
                </a:ext>
                <a:ext uri="{FF2B5EF4-FFF2-40B4-BE49-F238E27FC236}">
                  <a16:creationId xmlns:a16="http://schemas.microsoft.com/office/drawing/2014/main" id="{00000000-0008-0000-0B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161925</xdr:rowOff>
        </xdr:from>
        <xdr:to>
          <xdr:col>20</xdr:col>
          <xdr:colOff>57150</xdr:colOff>
          <xdr:row>53</xdr:row>
          <xdr:rowOff>161925</xdr:rowOff>
        </xdr:to>
        <xdr:sp macro="" textlink="">
          <xdr:nvSpPr>
            <xdr:cNvPr id="164912" name="Check Box 48" hidden="1">
              <a:extLst>
                <a:ext uri="{63B3BB69-23CF-44E3-9099-C40C66FF867C}">
                  <a14:compatExt spid="_x0000_s164912"/>
                </a:ext>
                <a:ext uri="{FF2B5EF4-FFF2-40B4-BE49-F238E27FC236}">
                  <a16:creationId xmlns:a16="http://schemas.microsoft.com/office/drawing/2014/main" id="{00000000-0008-0000-0B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52</xdr:row>
          <xdr:rowOff>161925</xdr:rowOff>
        </xdr:from>
        <xdr:to>
          <xdr:col>27</xdr:col>
          <xdr:colOff>171450</xdr:colOff>
          <xdr:row>54</xdr:row>
          <xdr:rowOff>9525</xdr:rowOff>
        </xdr:to>
        <xdr:sp macro="" textlink="">
          <xdr:nvSpPr>
            <xdr:cNvPr id="164913" name="Check Box 49" hidden="1">
              <a:extLst>
                <a:ext uri="{63B3BB69-23CF-44E3-9099-C40C66FF867C}">
                  <a14:compatExt spid="_x0000_s164913"/>
                </a:ext>
                <a:ext uri="{FF2B5EF4-FFF2-40B4-BE49-F238E27FC236}">
                  <a16:creationId xmlns:a16="http://schemas.microsoft.com/office/drawing/2014/main" id="{00000000-0008-0000-0B00-00003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161925</xdr:rowOff>
        </xdr:from>
        <xdr:to>
          <xdr:col>20</xdr:col>
          <xdr:colOff>0</xdr:colOff>
          <xdr:row>56</xdr:row>
          <xdr:rowOff>9525</xdr:rowOff>
        </xdr:to>
        <xdr:sp macro="" textlink="">
          <xdr:nvSpPr>
            <xdr:cNvPr id="164914" name="Check Box 50" hidden="1">
              <a:extLst>
                <a:ext uri="{63B3BB69-23CF-44E3-9099-C40C66FF867C}">
                  <a14:compatExt spid="_x0000_s164914"/>
                </a:ext>
                <a:ext uri="{FF2B5EF4-FFF2-40B4-BE49-F238E27FC236}">
                  <a16:creationId xmlns:a16="http://schemas.microsoft.com/office/drawing/2014/main" id="{00000000-0008-0000-0B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55</xdr:row>
          <xdr:rowOff>0</xdr:rowOff>
        </xdr:from>
        <xdr:to>
          <xdr:col>27</xdr:col>
          <xdr:colOff>171450</xdr:colOff>
          <xdr:row>56</xdr:row>
          <xdr:rowOff>19050</xdr:rowOff>
        </xdr:to>
        <xdr:sp macro="" textlink="">
          <xdr:nvSpPr>
            <xdr:cNvPr id="164915" name="Check Box 51" hidden="1">
              <a:extLst>
                <a:ext uri="{63B3BB69-23CF-44E3-9099-C40C66FF867C}">
                  <a14:compatExt spid="_x0000_s164915"/>
                </a:ext>
                <a:ext uri="{FF2B5EF4-FFF2-40B4-BE49-F238E27FC236}">
                  <a16:creationId xmlns:a16="http://schemas.microsoft.com/office/drawing/2014/main" id="{00000000-0008-0000-0B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59</xdr:row>
      <xdr:rowOff>166407</xdr:rowOff>
    </xdr:from>
    <xdr:to>
      <xdr:col>24</xdr:col>
      <xdr:colOff>561</xdr:colOff>
      <xdr:row>61</xdr:row>
      <xdr:rowOff>24750</xdr:rowOff>
    </xdr:to>
    <xdr:grpSp>
      <xdr:nvGrpSpPr>
        <xdr:cNvPr id="20" name="グループ化 19">
          <a:extLst>
            <a:ext uri="{FF2B5EF4-FFF2-40B4-BE49-F238E27FC236}">
              <a16:creationId xmlns:a16="http://schemas.microsoft.com/office/drawing/2014/main" id="{00000000-0008-0000-0B00-000014000000}"/>
            </a:ext>
          </a:extLst>
        </xdr:cNvPr>
        <xdr:cNvGrpSpPr/>
      </xdr:nvGrpSpPr>
      <xdr:grpSpPr>
        <a:xfrm>
          <a:off x="3095625" y="9700932"/>
          <a:ext cx="1095936" cy="201243"/>
          <a:chOff x="3149514" y="2696106"/>
          <a:chExt cx="1162611" cy="202821"/>
        </a:xfrm>
      </xdr:grpSpPr>
      <xdr:sp macro="" textlink="">
        <xdr:nvSpPr>
          <xdr:cNvPr id="164916" name="Check Box 45" hidden="1">
            <a:extLst>
              <a:ext uri="{63B3BB69-23CF-44E3-9099-C40C66FF867C}">
                <a14:compatExt xmlns:a14="http://schemas.microsoft.com/office/drawing/2010/main" spid="_x0000_s164916"/>
              </a:ext>
              <a:ext uri="{FF2B5EF4-FFF2-40B4-BE49-F238E27FC236}">
                <a16:creationId xmlns:a16="http://schemas.microsoft.com/office/drawing/2014/main" id="{00000000-0008-0000-0B00-000034840200}"/>
              </a:ext>
            </a:extLst>
          </xdr:cNvPr>
          <xdr:cNvSpPr/>
        </xdr:nvSpPr>
        <xdr:spPr bwMode="auto">
          <a:xfrm>
            <a:off x="3149514" y="2696113"/>
            <a:ext cx="557493" cy="2028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17" name="Check Box 46" hidden="1">
            <a:extLst>
              <a:ext uri="{63B3BB69-23CF-44E3-9099-C40C66FF867C}">
                <a14:compatExt xmlns:a14="http://schemas.microsoft.com/office/drawing/2010/main" spid="_x0000_s164917"/>
              </a:ext>
              <a:ext uri="{FF2B5EF4-FFF2-40B4-BE49-F238E27FC236}">
                <a16:creationId xmlns:a16="http://schemas.microsoft.com/office/drawing/2014/main" id="{00000000-0008-0000-0B00-000035840200}"/>
              </a:ext>
            </a:extLst>
          </xdr:cNvPr>
          <xdr:cNvSpPr/>
        </xdr:nvSpPr>
        <xdr:spPr bwMode="auto">
          <a:xfrm>
            <a:off x="3754632" y="269610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57</xdr:row>
          <xdr:rowOff>152400</xdr:rowOff>
        </xdr:from>
        <xdr:to>
          <xdr:col>24</xdr:col>
          <xdr:colOff>0</xdr:colOff>
          <xdr:row>59</xdr:row>
          <xdr:rowOff>19050</xdr:rowOff>
        </xdr:to>
        <xdr:grpSp>
          <xdr:nvGrpSpPr>
            <xdr:cNvPr id="164940" name="グループ化 19">
              <a:extLst>
                <a:ext uri="{FF2B5EF4-FFF2-40B4-BE49-F238E27FC236}">
                  <a16:creationId xmlns:a16="http://schemas.microsoft.com/office/drawing/2014/main" id="{00000000-0008-0000-0B00-00004C840200}"/>
                </a:ext>
              </a:extLst>
            </xdr:cNvPr>
            <xdr:cNvGrpSpPr>
              <a:grpSpLocks/>
            </xdr:cNvGrpSpPr>
          </xdr:nvGrpSpPr>
          <xdr:grpSpPr bwMode="auto">
            <a:xfrm>
              <a:off x="3095625" y="9344025"/>
              <a:ext cx="1095375" cy="209550"/>
              <a:chOff x="3149701" y="2696121"/>
              <a:chExt cx="1162611" cy="202836"/>
            </a:xfrm>
          </xdr:grpSpPr>
          <xdr:sp macro="" textlink="">
            <xdr:nvSpPr>
              <xdr:cNvPr id="164941" name="Check Box 45" hidden="1">
                <a:extLst>
                  <a:ext uri="{63B3BB69-23CF-44E3-9099-C40C66FF867C}">
                    <a14:compatExt spid="_x0000_s164941"/>
                  </a:ext>
                  <a:ext uri="{FF2B5EF4-FFF2-40B4-BE49-F238E27FC236}">
                    <a16:creationId xmlns:a16="http://schemas.microsoft.com/office/drawing/2014/main" id="{00000000-0008-0000-0B00-00004D840200}"/>
                  </a:ext>
                </a:extLst>
              </xdr:cNvPr>
              <xdr:cNvSpPr/>
            </xdr:nvSpPr>
            <xdr:spPr bwMode="auto">
              <a:xfrm>
                <a:off x="3149701" y="2696138"/>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2" name="Check Box 46" hidden="1">
                <a:extLst>
                  <a:ext uri="{63B3BB69-23CF-44E3-9099-C40C66FF867C}">
                    <a14:compatExt spid="_x0000_s164942"/>
                  </a:ext>
                  <a:ext uri="{FF2B5EF4-FFF2-40B4-BE49-F238E27FC236}">
                    <a16:creationId xmlns:a16="http://schemas.microsoft.com/office/drawing/2014/main" id="{00000000-0008-0000-0B00-00004E840200}"/>
                  </a:ext>
                </a:extLst>
              </xdr:cNvPr>
              <xdr:cNvSpPr/>
            </xdr:nvSpPr>
            <xdr:spPr bwMode="auto">
              <a:xfrm>
                <a:off x="3754819" y="2696121"/>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63</xdr:row>
          <xdr:rowOff>9525</xdr:rowOff>
        </xdr:from>
        <xdr:to>
          <xdr:col>24</xdr:col>
          <xdr:colOff>0</xdr:colOff>
          <xdr:row>64</xdr:row>
          <xdr:rowOff>47625</xdr:rowOff>
        </xdr:to>
        <xdr:grpSp>
          <xdr:nvGrpSpPr>
            <xdr:cNvPr id="164935" name="Group 71">
              <a:extLst>
                <a:ext uri="{FF2B5EF4-FFF2-40B4-BE49-F238E27FC236}">
                  <a16:creationId xmlns:a16="http://schemas.microsoft.com/office/drawing/2014/main" id="{00000000-0008-0000-0B00-000047840200}"/>
                </a:ext>
              </a:extLst>
            </xdr:cNvPr>
            <xdr:cNvGrpSpPr>
              <a:grpSpLocks/>
            </xdr:cNvGrpSpPr>
          </xdr:nvGrpSpPr>
          <xdr:grpSpPr bwMode="auto">
            <a:xfrm>
              <a:off x="3095625" y="10229850"/>
              <a:ext cx="1095375" cy="209550"/>
              <a:chOff x="31495" y="26961"/>
              <a:chExt cx="11626" cy="2028"/>
            </a:xfrm>
          </xdr:grpSpPr>
          <xdr:sp macro="" textlink="">
            <xdr:nvSpPr>
              <xdr:cNvPr id="2" name="Check Box 52" hidden="1">
                <a:extLst>
                  <a:ext uri="{63B3BB69-23CF-44E3-9099-C40C66FF867C}">
                    <a14:compatExt spid="_x0000_s164916"/>
                  </a:ext>
                  <a:ext uri="{FF2B5EF4-FFF2-40B4-BE49-F238E27FC236}">
                    <a16:creationId xmlns:a16="http://schemas.microsoft.com/office/drawing/2014/main" id="{00000000-0008-0000-0B00-0000020000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53" hidden="1">
                <a:extLst>
                  <a:ext uri="{63B3BB69-23CF-44E3-9099-C40C66FF867C}">
                    <a14:compatExt spid="_x0000_s164917"/>
                  </a:ext>
                  <a:ext uri="{FF2B5EF4-FFF2-40B4-BE49-F238E27FC236}">
                    <a16:creationId xmlns:a16="http://schemas.microsoft.com/office/drawing/2014/main" id="{00000000-0008-0000-0B00-0000030000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0</xdr:colOff>
          <xdr:row>61</xdr:row>
          <xdr:rowOff>38100</xdr:rowOff>
        </xdr:to>
        <xdr:grpSp>
          <xdr:nvGrpSpPr>
            <xdr:cNvPr id="17" name="Group 71">
              <a:extLst>
                <a:ext uri="{FF2B5EF4-FFF2-40B4-BE49-F238E27FC236}">
                  <a16:creationId xmlns:a16="http://schemas.microsoft.com/office/drawing/2014/main" id="{00000000-0008-0000-0B00-000011000000}"/>
                </a:ext>
              </a:extLst>
            </xdr:cNvPr>
            <xdr:cNvGrpSpPr>
              <a:grpSpLocks/>
            </xdr:cNvGrpSpPr>
          </xdr:nvGrpSpPr>
          <xdr:grpSpPr bwMode="auto">
            <a:xfrm>
              <a:off x="3095625" y="9705975"/>
              <a:ext cx="1095375" cy="209550"/>
              <a:chOff x="31495" y="26961"/>
              <a:chExt cx="11626" cy="2028"/>
            </a:xfrm>
          </xdr:grpSpPr>
          <xdr:sp macro="" textlink="">
            <xdr:nvSpPr>
              <xdr:cNvPr id="164943" name="Check Box 79" hidden="1">
                <a:extLst>
                  <a:ext uri="{63B3BB69-23CF-44E3-9099-C40C66FF867C}">
                    <a14:compatExt spid="_x0000_s164943"/>
                  </a:ext>
                  <a:ext uri="{FF2B5EF4-FFF2-40B4-BE49-F238E27FC236}">
                    <a16:creationId xmlns:a16="http://schemas.microsoft.com/office/drawing/2014/main" id="{00000000-0008-0000-0B00-00004F8402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4" name="Check Box 80" hidden="1">
                <a:extLst>
                  <a:ext uri="{63B3BB69-23CF-44E3-9099-C40C66FF867C}">
                    <a14:compatExt spid="_x0000_s164944"/>
                  </a:ext>
                  <a:ext uri="{FF2B5EF4-FFF2-40B4-BE49-F238E27FC236}">
                    <a16:creationId xmlns:a16="http://schemas.microsoft.com/office/drawing/2014/main" id="{00000000-0008-0000-0B00-0000508402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83.xml"/><Relationship Id="rId13" Type="http://schemas.openxmlformats.org/officeDocument/2006/relationships/comments" Target="../comments5.xml"/><Relationship Id="rId3" Type="http://schemas.openxmlformats.org/officeDocument/2006/relationships/vmlDrawing" Target="../drawings/vmlDrawing6.vml"/><Relationship Id="rId7" Type="http://schemas.openxmlformats.org/officeDocument/2006/relationships/ctrlProp" Target="../ctrlProps/ctrlProp82.xml"/><Relationship Id="rId12" Type="http://schemas.openxmlformats.org/officeDocument/2006/relationships/ctrlProp" Target="../ctrlProps/ctrlProp87.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81.xml"/><Relationship Id="rId11" Type="http://schemas.openxmlformats.org/officeDocument/2006/relationships/ctrlProp" Target="../ctrlProps/ctrlProp86.xml"/><Relationship Id="rId5" Type="http://schemas.openxmlformats.org/officeDocument/2006/relationships/ctrlProp" Target="../ctrlProps/ctrlProp80.xml"/><Relationship Id="rId10" Type="http://schemas.openxmlformats.org/officeDocument/2006/relationships/ctrlProp" Target="../ctrlProps/ctrlProp85.xml"/><Relationship Id="rId4" Type="http://schemas.openxmlformats.org/officeDocument/2006/relationships/ctrlProp" Target="../ctrlProps/ctrlProp79.xml"/><Relationship Id="rId9" Type="http://schemas.openxmlformats.org/officeDocument/2006/relationships/ctrlProp" Target="../ctrlProps/ctrlProp8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92.xml"/><Relationship Id="rId13" Type="http://schemas.openxmlformats.org/officeDocument/2006/relationships/ctrlProp" Target="../ctrlProps/ctrlProp97.xml"/><Relationship Id="rId18" Type="http://schemas.openxmlformats.org/officeDocument/2006/relationships/ctrlProp" Target="../ctrlProps/ctrlProp102.xml"/><Relationship Id="rId3" Type="http://schemas.openxmlformats.org/officeDocument/2006/relationships/vmlDrawing" Target="../drawings/vmlDrawing7.vml"/><Relationship Id="rId21" Type="http://schemas.openxmlformats.org/officeDocument/2006/relationships/ctrlProp" Target="../ctrlProps/ctrlProp105.xml"/><Relationship Id="rId7" Type="http://schemas.openxmlformats.org/officeDocument/2006/relationships/ctrlProp" Target="../ctrlProps/ctrlProp91.xml"/><Relationship Id="rId12" Type="http://schemas.openxmlformats.org/officeDocument/2006/relationships/ctrlProp" Target="../ctrlProps/ctrlProp96.xml"/><Relationship Id="rId17" Type="http://schemas.openxmlformats.org/officeDocument/2006/relationships/ctrlProp" Target="../ctrlProps/ctrlProp101.xml"/><Relationship Id="rId2" Type="http://schemas.openxmlformats.org/officeDocument/2006/relationships/drawing" Target="../drawings/drawing8.xml"/><Relationship Id="rId16" Type="http://schemas.openxmlformats.org/officeDocument/2006/relationships/ctrlProp" Target="../ctrlProps/ctrlProp100.xml"/><Relationship Id="rId20" Type="http://schemas.openxmlformats.org/officeDocument/2006/relationships/ctrlProp" Target="../ctrlProps/ctrlProp104.xml"/><Relationship Id="rId1" Type="http://schemas.openxmlformats.org/officeDocument/2006/relationships/printerSettings" Target="../printerSettings/printerSettings11.bin"/><Relationship Id="rId6" Type="http://schemas.openxmlformats.org/officeDocument/2006/relationships/ctrlProp" Target="../ctrlProps/ctrlProp90.xml"/><Relationship Id="rId11" Type="http://schemas.openxmlformats.org/officeDocument/2006/relationships/ctrlProp" Target="../ctrlProps/ctrlProp95.xml"/><Relationship Id="rId5" Type="http://schemas.openxmlformats.org/officeDocument/2006/relationships/ctrlProp" Target="../ctrlProps/ctrlProp89.xml"/><Relationship Id="rId15" Type="http://schemas.openxmlformats.org/officeDocument/2006/relationships/ctrlProp" Target="../ctrlProps/ctrlProp99.xml"/><Relationship Id="rId10" Type="http://schemas.openxmlformats.org/officeDocument/2006/relationships/ctrlProp" Target="../ctrlProps/ctrlProp94.xml"/><Relationship Id="rId19" Type="http://schemas.openxmlformats.org/officeDocument/2006/relationships/ctrlProp" Target="../ctrlProps/ctrlProp103.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trlProp" Target="../ctrlProps/ctrlProp115.xml"/><Relationship Id="rId3" Type="http://schemas.openxmlformats.org/officeDocument/2006/relationships/vmlDrawing" Target="../drawings/vmlDrawing8.vml"/><Relationship Id="rId7" Type="http://schemas.openxmlformats.org/officeDocument/2006/relationships/ctrlProp" Target="../ctrlProps/ctrlProp109.xml"/><Relationship Id="rId12" Type="http://schemas.openxmlformats.org/officeDocument/2006/relationships/ctrlProp" Target="../ctrlProps/ctrlProp114.x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08.xml"/><Relationship Id="rId11" Type="http://schemas.openxmlformats.org/officeDocument/2006/relationships/ctrlProp" Target="../ctrlProps/ctrlProp113.xml"/><Relationship Id="rId5" Type="http://schemas.openxmlformats.org/officeDocument/2006/relationships/ctrlProp" Target="../ctrlProps/ctrlProp107.xml"/><Relationship Id="rId15" Type="http://schemas.openxmlformats.org/officeDocument/2006/relationships/ctrlProp" Target="../ctrlProps/ctrlProp117.xml"/><Relationship Id="rId10" Type="http://schemas.openxmlformats.org/officeDocument/2006/relationships/ctrlProp" Target="../ctrlProps/ctrlProp112.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22.xml"/><Relationship Id="rId3" Type="http://schemas.openxmlformats.org/officeDocument/2006/relationships/vmlDrawing" Target="../drawings/vmlDrawing9.vml"/><Relationship Id="rId7" Type="http://schemas.openxmlformats.org/officeDocument/2006/relationships/ctrlProp" Target="../ctrlProps/ctrlProp121.xml"/><Relationship Id="rId12" Type="http://schemas.openxmlformats.org/officeDocument/2006/relationships/ctrlProp" Target="../ctrlProps/ctrlProp126.xml"/><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ctrlProp" Target="../ctrlProps/ctrlProp120.xml"/><Relationship Id="rId11" Type="http://schemas.openxmlformats.org/officeDocument/2006/relationships/ctrlProp" Target="../ctrlProps/ctrlProp125.xml"/><Relationship Id="rId5" Type="http://schemas.openxmlformats.org/officeDocument/2006/relationships/ctrlProp" Target="../ctrlProps/ctrlProp119.xml"/><Relationship Id="rId10" Type="http://schemas.openxmlformats.org/officeDocument/2006/relationships/ctrlProp" Target="../ctrlProps/ctrlProp124.xml"/><Relationship Id="rId4" Type="http://schemas.openxmlformats.org/officeDocument/2006/relationships/ctrlProp" Target="../ctrlProps/ctrlProp118.xml"/><Relationship Id="rId9" Type="http://schemas.openxmlformats.org/officeDocument/2006/relationships/ctrlProp" Target="../ctrlProps/ctrlProp123.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9" Type="http://schemas.openxmlformats.org/officeDocument/2006/relationships/ctrlProp" Target="../ctrlProps/ctrlProp162.xml"/><Relationship Id="rId21" Type="http://schemas.openxmlformats.org/officeDocument/2006/relationships/ctrlProp" Target="../ctrlProps/ctrlProp144.xml"/><Relationship Id="rId34" Type="http://schemas.openxmlformats.org/officeDocument/2006/relationships/ctrlProp" Target="../ctrlProps/ctrlProp157.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33" Type="http://schemas.openxmlformats.org/officeDocument/2006/relationships/ctrlProp" Target="../ctrlProps/ctrlProp156.xml"/><Relationship Id="rId38" Type="http://schemas.openxmlformats.org/officeDocument/2006/relationships/ctrlProp" Target="../ctrlProps/ctrlProp161.xml"/><Relationship Id="rId2" Type="http://schemas.openxmlformats.org/officeDocument/2006/relationships/drawing" Target="../drawings/drawing11.xml"/><Relationship Id="rId16" Type="http://schemas.openxmlformats.org/officeDocument/2006/relationships/ctrlProp" Target="../ctrlProps/ctrlProp139.xml"/><Relationship Id="rId20" Type="http://schemas.openxmlformats.org/officeDocument/2006/relationships/ctrlProp" Target="../ctrlProps/ctrlProp143.xml"/><Relationship Id="rId29" Type="http://schemas.openxmlformats.org/officeDocument/2006/relationships/ctrlProp" Target="../ctrlProps/ctrlProp152.xml"/><Relationship Id="rId1" Type="http://schemas.openxmlformats.org/officeDocument/2006/relationships/printerSettings" Target="../printerSettings/printerSettings14.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32" Type="http://schemas.openxmlformats.org/officeDocument/2006/relationships/ctrlProp" Target="../ctrlProps/ctrlProp155.xml"/><Relationship Id="rId37" Type="http://schemas.openxmlformats.org/officeDocument/2006/relationships/ctrlProp" Target="../ctrlProps/ctrlProp160.xml"/><Relationship Id="rId40" Type="http://schemas.openxmlformats.org/officeDocument/2006/relationships/comments" Target="../comments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28" Type="http://schemas.openxmlformats.org/officeDocument/2006/relationships/ctrlProp" Target="../ctrlProps/ctrlProp151.xml"/><Relationship Id="rId36" Type="http://schemas.openxmlformats.org/officeDocument/2006/relationships/ctrlProp" Target="../ctrlProps/ctrlProp159.xml"/><Relationship Id="rId10" Type="http://schemas.openxmlformats.org/officeDocument/2006/relationships/ctrlProp" Target="../ctrlProps/ctrlProp133.xml"/><Relationship Id="rId19" Type="http://schemas.openxmlformats.org/officeDocument/2006/relationships/ctrlProp" Target="../ctrlProps/ctrlProp142.xml"/><Relationship Id="rId31" Type="http://schemas.openxmlformats.org/officeDocument/2006/relationships/ctrlProp" Target="../ctrlProps/ctrlProp154.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 Id="rId30" Type="http://schemas.openxmlformats.org/officeDocument/2006/relationships/ctrlProp" Target="../ctrlProps/ctrlProp153.xml"/><Relationship Id="rId35" Type="http://schemas.openxmlformats.org/officeDocument/2006/relationships/ctrlProp" Target="../ctrlProps/ctrlProp158.xml"/><Relationship Id="rId8" Type="http://schemas.openxmlformats.org/officeDocument/2006/relationships/ctrlProp" Target="../ctrlProps/ctrlProp131.xml"/><Relationship Id="rId3"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72.xml"/><Relationship Id="rId18" Type="http://schemas.openxmlformats.org/officeDocument/2006/relationships/ctrlProp" Target="../ctrlProps/ctrlProp177.xml"/><Relationship Id="rId26" Type="http://schemas.openxmlformats.org/officeDocument/2006/relationships/ctrlProp" Target="../ctrlProps/ctrlProp185.xml"/><Relationship Id="rId39" Type="http://schemas.openxmlformats.org/officeDocument/2006/relationships/ctrlProp" Target="../ctrlProps/ctrlProp198.xml"/><Relationship Id="rId21" Type="http://schemas.openxmlformats.org/officeDocument/2006/relationships/ctrlProp" Target="../ctrlProps/ctrlProp180.xml"/><Relationship Id="rId34" Type="http://schemas.openxmlformats.org/officeDocument/2006/relationships/ctrlProp" Target="../ctrlProps/ctrlProp193.xml"/><Relationship Id="rId42" Type="http://schemas.openxmlformats.org/officeDocument/2006/relationships/ctrlProp" Target="../ctrlProps/ctrlProp201.xml"/><Relationship Id="rId47" Type="http://schemas.openxmlformats.org/officeDocument/2006/relationships/ctrlProp" Target="../ctrlProps/ctrlProp206.xml"/><Relationship Id="rId50" Type="http://schemas.openxmlformats.org/officeDocument/2006/relationships/ctrlProp" Target="../ctrlProps/ctrlProp209.xml"/><Relationship Id="rId55" Type="http://schemas.openxmlformats.org/officeDocument/2006/relationships/ctrlProp" Target="../ctrlProps/ctrlProp214.xml"/><Relationship Id="rId7" Type="http://schemas.openxmlformats.org/officeDocument/2006/relationships/ctrlProp" Target="../ctrlProps/ctrlProp166.xml"/><Relationship Id="rId2" Type="http://schemas.openxmlformats.org/officeDocument/2006/relationships/drawing" Target="../drawings/drawing12.xml"/><Relationship Id="rId16" Type="http://schemas.openxmlformats.org/officeDocument/2006/relationships/ctrlProp" Target="../ctrlProps/ctrlProp175.xml"/><Relationship Id="rId29" Type="http://schemas.openxmlformats.org/officeDocument/2006/relationships/ctrlProp" Target="../ctrlProps/ctrlProp188.xml"/><Relationship Id="rId11" Type="http://schemas.openxmlformats.org/officeDocument/2006/relationships/ctrlProp" Target="../ctrlProps/ctrlProp170.xml"/><Relationship Id="rId24" Type="http://schemas.openxmlformats.org/officeDocument/2006/relationships/ctrlProp" Target="../ctrlProps/ctrlProp183.xml"/><Relationship Id="rId32" Type="http://schemas.openxmlformats.org/officeDocument/2006/relationships/ctrlProp" Target="../ctrlProps/ctrlProp191.xml"/><Relationship Id="rId37" Type="http://schemas.openxmlformats.org/officeDocument/2006/relationships/ctrlProp" Target="../ctrlProps/ctrlProp196.xml"/><Relationship Id="rId40" Type="http://schemas.openxmlformats.org/officeDocument/2006/relationships/ctrlProp" Target="../ctrlProps/ctrlProp199.xml"/><Relationship Id="rId45" Type="http://schemas.openxmlformats.org/officeDocument/2006/relationships/ctrlProp" Target="../ctrlProps/ctrlProp204.xml"/><Relationship Id="rId53" Type="http://schemas.openxmlformats.org/officeDocument/2006/relationships/ctrlProp" Target="../ctrlProps/ctrlProp212.xml"/><Relationship Id="rId5" Type="http://schemas.openxmlformats.org/officeDocument/2006/relationships/ctrlProp" Target="../ctrlProps/ctrlProp164.xml"/><Relationship Id="rId19" Type="http://schemas.openxmlformats.org/officeDocument/2006/relationships/ctrlProp" Target="../ctrlProps/ctrlProp178.xml"/><Relationship Id="rId4" Type="http://schemas.openxmlformats.org/officeDocument/2006/relationships/ctrlProp" Target="../ctrlProps/ctrlProp163.xml"/><Relationship Id="rId9" Type="http://schemas.openxmlformats.org/officeDocument/2006/relationships/ctrlProp" Target="../ctrlProps/ctrlProp168.xml"/><Relationship Id="rId14" Type="http://schemas.openxmlformats.org/officeDocument/2006/relationships/ctrlProp" Target="../ctrlProps/ctrlProp173.xml"/><Relationship Id="rId22" Type="http://schemas.openxmlformats.org/officeDocument/2006/relationships/ctrlProp" Target="../ctrlProps/ctrlProp181.xml"/><Relationship Id="rId27" Type="http://schemas.openxmlformats.org/officeDocument/2006/relationships/ctrlProp" Target="../ctrlProps/ctrlProp186.xml"/><Relationship Id="rId30" Type="http://schemas.openxmlformats.org/officeDocument/2006/relationships/ctrlProp" Target="../ctrlProps/ctrlProp189.xml"/><Relationship Id="rId35" Type="http://schemas.openxmlformats.org/officeDocument/2006/relationships/ctrlProp" Target="../ctrlProps/ctrlProp194.xml"/><Relationship Id="rId43" Type="http://schemas.openxmlformats.org/officeDocument/2006/relationships/ctrlProp" Target="../ctrlProps/ctrlProp202.xml"/><Relationship Id="rId48" Type="http://schemas.openxmlformats.org/officeDocument/2006/relationships/ctrlProp" Target="../ctrlProps/ctrlProp207.xml"/><Relationship Id="rId56" Type="http://schemas.openxmlformats.org/officeDocument/2006/relationships/ctrlProp" Target="../ctrlProps/ctrlProp215.xml"/><Relationship Id="rId8" Type="http://schemas.openxmlformats.org/officeDocument/2006/relationships/ctrlProp" Target="../ctrlProps/ctrlProp167.xml"/><Relationship Id="rId51" Type="http://schemas.openxmlformats.org/officeDocument/2006/relationships/ctrlProp" Target="../ctrlProps/ctrlProp210.xml"/><Relationship Id="rId3" Type="http://schemas.openxmlformats.org/officeDocument/2006/relationships/vmlDrawing" Target="../drawings/vmlDrawing11.vml"/><Relationship Id="rId12" Type="http://schemas.openxmlformats.org/officeDocument/2006/relationships/ctrlProp" Target="../ctrlProps/ctrlProp171.xml"/><Relationship Id="rId17" Type="http://schemas.openxmlformats.org/officeDocument/2006/relationships/ctrlProp" Target="../ctrlProps/ctrlProp176.xml"/><Relationship Id="rId25" Type="http://schemas.openxmlformats.org/officeDocument/2006/relationships/ctrlProp" Target="../ctrlProps/ctrlProp184.xml"/><Relationship Id="rId33" Type="http://schemas.openxmlformats.org/officeDocument/2006/relationships/ctrlProp" Target="../ctrlProps/ctrlProp192.xml"/><Relationship Id="rId38" Type="http://schemas.openxmlformats.org/officeDocument/2006/relationships/ctrlProp" Target="../ctrlProps/ctrlProp197.xml"/><Relationship Id="rId46" Type="http://schemas.openxmlformats.org/officeDocument/2006/relationships/ctrlProp" Target="../ctrlProps/ctrlProp205.xml"/><Relationship Id="rId20" Type="http://schemas.openxmlformats.org/officeDocument/2006/relationships/ctrlProp" Target="../ctrlProps/ctrlProp179.xml"/><Relationship Id="rId41" Type="http://schemas.openxmlformats.org/officeDocument/2006/relationships/ctrlProp" Target="../ctrlProps/ctrlProp200.xml"/><Relationship Id="rId54" Type="http://schemas.openxmlformats.org/officeDocument/2006/relationships/ctrlProp" Target="../ctrlProps/ctrlProp213.xml"/><Relationship Id="rId1" Type="http://schemas.openxmlformats.org/officeDocument/2006/relationships/printerSettings" Target="../printerSettings/printerSettings15.bin"/><Relationship Id="rId6" Type="http://schemas.openxmlformats.org/officeDocument/2006/relationships/ctrlProp" Target="../ctrlProps/ctrlProp165.xml"/><Relationship Id="rId15" Type="http://schemas.openxmlformats.org/officeDocument/2006/relationships/ctrlProp" Target="../ctrlProps/ctrlProp174.xml"/><Relationship Id="rId23" Type="http://schemas.openxmlformats.org/officeDocument/2006/relationships/ctrlProp" Target="../ctrlProps/ctrlProp182.xml"/><Relationship Id="rId28" Type="http://schemas.openxmlformats.org/officeDocument/2006/relationships/ctrlProp" Target="../ctrlProps/ctrlProp187.xml"/><Relationship Id="rId36" Type="http://schemas.openxmlformats.org/officeDocument/2006/relationships/ctrlProp" Target="../ctrlProps/ctrlProp195.xml"/><Relationship Id="rId49" Type="http://schemas.openxmlformats.org/officeDocument/2006/relationships/ctrlProp" Target="../ctrlProps/ctrlProp208.xml"/><Relationship Id="rId57" Type="http://schemas.openxmlformats.org/officeDocument/2006/relationships/comments" Target="../comments8.xml"/><Relationship Id="rId10" Type="http://schemas.openxmlformats.org/officeDocument/2006/relationships/ctrlProp" Target="../ctrlProps/ctrlProp169.xml"/><Relationship Id="rId31" Type="http://schemas.openxmlformats.org/officeDocument/2006/relationships/ctrlProp" Target="../ctrlProps/ctrlProp190.xml"/><Relationship Id="rId44" Type="http://schemas.openxmlformats.org/officeDocument/2006/relationships/ctrlProp" Target="../ctrlProps/ctrlProp203.xml"/><Relationship Id="rId52" Type="http://schemas.openxmlformats.org/officeDocument/2006/relationships/ctrlProp" Target="../ctrlProps/ctrlProp2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225.xml"/><Relationship Id="rId18" Type="http://schemas.openxmlformats.org/officeDocument/2006/relationships/ctrlProp" Target="../ctrlProps/ctrlProp230.xml"/><Relationship Id="rId26" Type="http://schemas.openxmlformats.org/officeDocument/2006/relationships/ctrlProp" Target="../ctrlProps/ctrlProp238.xml"/><Relationship Id="rId39" Type="http://schemas.openxmlformats.org/officeDocument/2006/relationships/ctrlProp" Target="../ctrlProps/ctrlProp251.xml"/><Relationship Id="rId21" Type="http://schemas.openxmlformats.org/officeDocument/2006/relationships/ctrlProp" Target="../ctrlProps/ctrlProp233.xml"/><Relationship Id="rId34" Type="http://schemas.openxmlformats.org/officeDocument/2006/relationships/ctrlProp" Target="../ctrlProps/ctrlProp246.xml"/><Relationship Id="rId7" Type="http://schemas.openxmlformats.org/officeDocument/2006/relationships/ctrlProp" Target="../ctrlProps/ctrlProp219.xml"/><Relationship Id="rId12" Type="http://schemas.openxmlformats.org/officeDocument/2006/relationships/ctrlProp" Target="../ctrlProps/ctrlProp224.xml"/><Relationship Id="rId17" Type="http://schemas.openxmlformats.org/officeDocument/2006/relationships/ctrlProp" Target="../ctrlProps/ctrlProp229.xml"/><Relationship Id="rId25" Type="http://schemas.openxmlformats.org/officeDocument/2006/relationships/ctrlProp" Target="../ctrlProps/ctrlProp237.xml"/><Relationship Id="rId33" Type="http://schemas.openxmlformats.org/officeDocument/2006/relationships/ctrlProp" Target="../ctrlProps/ctrlProp245.xml"/><Relationship Id="rId38" Type="http://schemas.openxmlformats.org/officeDocument/2006/relationships/ctrlProp" Target="../ctrlProps/ctrlProp250.xml"/><Relationship Id="rId2" Type="http://schemas.openxmlformats.org/officeDocument/2006/relationships/drawing" Target="../drawings/drawing14.xml"/><Relationship Id="rId16" Type="http://schemas.openxmlformats.org/officeDocument/2006/relationships/ctrlProp" Target="../ctrlProps/ctrlProp228.xml"/><Relationship Id="rId20" Type="http://schemas.openxmlformats.org/officeDocument/2006/relationships/ctrlProp" Target="../ctrlProps/ctrlProp232.xml"/><Relationship Id="rId29" Type="http://schemas.openxmlformats.org/officeDocument/2006/relationships/ctrlProp" Target="../ctrlProps/ctrlProp241.xml"/><Relationship Id="rId1" Type="http://schemas.openxmlformats.org/officeDocument/2006/relationships/printerSettings" Target="../printerSettings/printerSettings17.bin"/><Relationship Id="rId6" Type="http://schemas.openxmlformats.org/officeDocument/2006/relationships/ctrlProp" Target="../ctrlProps/ctrlProp218.xml"/><Relationship Id="rId11" Type="http://schemas.openxmlformats.org/officeDocument/2006/relationships/ctrlProp" Target="../ctrlProps/ctrlProp223.xml"/><Relationship Id="rId24" Type="http://schemas.openxmlformats.org/officeDocument/2006/relationships/ctrlProp" Target="../ctrlProps/ctrlProp236.xml"/><Relationship Id="rId32" Type="http://schemas.openxmlformats.org/officeDocument/2006/relationships/ctrlProp" Target="../ctrlProps/ctrlProp244.xml"/><Relationship Id="rId37" Type="http://schemas.openxmlformats.org/officeDocument/2006/relationships/ctrlProp" Target="../ctrlProps/ctrlProp249.xml"/><Relationship Id="rId40" Type="http://schemas.openxmlformats.org/officeDocument/2006/relationships/ctrlProp" Target="../ctrlProps/ctrlProp252.xml"/><Relationship Id="rId5" Type="http://schemas.openxmlformats.org/officeDocument/2006/relationships/ctrlProp" Target="../ctrlProps/ctrlProp217.xml"/><Relationship Id="rId15" Type="http://schemas.openxmlformats.org/officeDocument/2006/relationships/ctrlProp" Target="../ctrlProps/ctrlProp227.xml"/><Relationship Id="rId23" Type="http://schemas.openxmlformats.org/officeDocument/2006/relationships/ctrlProp" Target="../ctrlProps/ctrlProp235.xml"/><Relationship Id="rId28" Type="http://schemas.openxmlformats.org/officeDocument/2006/relationships/ctrlProp" Target="../ctrlProps/ctrlProp240.xml"/><Relationship Id="rId36" Type="http://schemas.openxmlformats.org/officeDocument/2006/relationships/ctrlProp" Target="../ctrlProps/ctrlProp248.xml"/><Relationship Id="rId10" Type="http://schemas.openxmlformats.org/officeDocument/2006/relationships/ctrlProp" Target="../ctrlProps/ctrlProp222.xml"/><Relationship Id="rId19" Type="http://schemas.openxmlformats.org/officeDocument/2006/relationships/ctrlProp" Target="../ctrlProps/ctrlProp231.xml"/><Relationship Id="rId31" Type="http://schemas.openxmlformats.org/officeDocument/2006/relationships/ctrlProp" Target="../ctrlProps/ctrlProp243.xml"/><Relationship Id="rId4" Type="http://schemas.openxmlformats.org/officeDocument/2006/relationships/ctrlProp" Target="../ctrlProps/ctrlProp216.xml"/><Relationship Id="rId9" Type="http://schemas.openxmlformats.org/officeDocument/2006/relationships/ctrlProp" Target="../ctrlProps/ctrlProp221.xml"/><Relationship Id="rId14" Type="http://schemas.openxmlformats.org/officeDocument/2006/relationships/ctrlProp" Target="../ctrlProps/ctrlProp226.xml"/><Relationship Id="rId22" Type="http://schemas.openxmlformats.org/officeDocument/2006/relationships/ctrlProp" Target="../ctrlProps/ctrlProp234.xml"/><Relationship Id="rId27" Type="http://schemas.openxmlformats.org/officeDocument/2006/relationships/ctrlProp" Target="../ctrlProps/ctrlProp239.xml"/><Relationship Id="rId30" Type="http://schemas.openxmlformats.org/officeDocument/2006/relationships/ctrlProp" Target="../ctrlProps/ctrlProp242.xml"/><Relationship Id="rId35" Type="http://schemas.openxmlformats.org/officeDocument/2006/relationships/ctrlProp" Target="../ctrlProps/ctrlProp247.xml"/><Relationship Id="rId8" Type="http://schemas.openxmlformats.org/officeDocument/2006/relationships/ctrlProp" Target="../ctrlProps/ctrlProp220.xml"/><Relationship Id="rId3"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57.xml"/><Relationship Id="rId13" Type="http://schemas.openxmlformats.org/officeDocument/2006/relationships/ctrlProp" Target="../ctrlProps/ctrlProp262.xml"/><Relationship Id="rId3" Type="http://schemas.openxmlformats.org/officeDocument/2006/relationships/vmlDrawing" Target="../drawings/vmlDrawing14.vml"/><Relationship Id="rId7" Type="http://schemas.openxmlformats.org/officeDocument/2006/relationships/ctrlProp" Target="../ctrlProps/ctrlProp256.xml"/><Relationship Id="rId12" Type="http://schemas.openxmlformats.org/officeDocument/2006/relationships/ctrlProp" Target="../ctrlProps/ctrlProp261.x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trlProp" Target="../ctrlProps/ctrlProp255.xml"/><Relationship Id="rId11" Type="http://schemas.openxmlformats.org/officeDocument/2006/relationships/ctrlProp" Target="../ctrlProps/ctrlProp260.xml"/><Relationship Id="rId5" Type="http://schemas.openxmlformats.org/officeDocument/2006/relationships/ctrlProp" Target="../ctrlProps/ctrlProp254.xml"/><Relationship Id="rId10" Type="http://schemas.openxmlformats.org/officeDocument/2006/relationships/ctrlProp" Target="../ctrlProps/ctrlProp259.xml"/><Relationship Id="rId4" Type="http://schemas.openxmlformats.org/officeDocument/2006/relationships/ctrlProp" Target="../ctrlProps/ctrlProp253.xml"/><Relationship Id="rId9" Type="http://schemas.openxmlformats.org/officeDocument/2006/relationships/ctrlProp" Target="../ctrlProps/ctrlProp258.xml"/><Relationship Id="rId1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267.xml"/><Relationship Id="rId3" Type="http://schemas.openxmlformats.org/officeDocument/2006/relationships/vmlDrawing" Target="../drawings/vmlDrawing19.vml"/><Relationship Id="rId7" Type="http://schemas.openxmlformats.org/officeDocument/2006/relationships/ctrlProp" Target="../ctrlProps/ctrlProp266.xml"/><Relationship Id="rId2" Type="http://schemas.openxmlformats.org/officeDocument/2006/relationships/drawing" Target="../drawings/drawing16.xml"/><Relationship Id="rId1" Type="http://schemas.openxmlformats.org/officeDocument/2006/relationships/printerSettings" Target="../printerSettings/printerSettings23.bin"/><Relationship Id="rId6" Type="http://schemas.openxmlformats.org/officeDocument/2006/relationships/ctrlProp" Target="../ctrlProps/ctrlProp265.xml"/><Relationship Id="rId11" Type="http://schemas.openxmlformats.org/officeDocument/2006/relationships/ctrlProp" Target="../ctrlProps/ctrlProp270.xml"/><Relationship Id="rId5" Type="http://schemas.openxmlformats.org/officeDocument/2006/relationships/ctrlProp" Target="../ctrlProps/ctrlProp264.xml"/><Relationship Id="rId10" Type="http://schemas.openxmlformats.org/officeDocument/2006/relationships/ctrlProp" Target="../ctrlProps/ctrlProp269.xml"/><Relationship Id="rId4" Type="http://schemas.openxmlformats.org/officeDocument/2006/relationships/ctrlProp" Target="../ctrlProps/ctrlProp263.xml"/><Relationship Id="rId9" Type="http://schemas.openxmlformats.org/officeDocument/2006/relationships/ctrlProp" Target="../ctrlProps/ctrlProp268.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75.xml"/><Relationship Id="rId13" Type="http://schemas.openxmlformats.org/officeDocument/2006/relationships/ctrlProp" Target="../ctrlProps/ctrlProp280.xml"/><Relationship Id="rId18" Type="http://schemas.openxmlformats.org/officeDocument/2006/relationships/ctrlProp" Target="../ctrlProps/ctrlProp285.xml"/><Relationship Id="rId3" Type="http://schemas.openxmlformats.org/officeDocument/2006/relationships/vmlDrawing" Target="../drawings/vmlDrawing20.vml"/><Relationship Id="rId7" Type="http://schemas.openxmlformats.org/officeDocument/2006/relationships/ctrlProp" Target="../ctrlProps/ctrlProp274.xml"/><Relationship Id="rId12" Type="http://schemas.openxmlformats.org/officeDocument/2006/relationships/ctrlProp" Target="../ctrlProps/ctrlProp279.xml"/><Relationship Id="rId17" Type="http://schemas.openxmlformats.org/officeDocument/2006/relationships/ctrlProp" Target="../ctrlProps/ctrlProp284.xml"/><Relationship Id="rId2" Type="http://schemas.openxmlformats.org/officeDocument/2006/relationships/drawing" Target="../drawings/drawing17.xml"/><Relationship Id="rId16" Type="http://schemas.openxmlformats.org/officeDocument/2006/relationships/ctrlProp" Target="../ctrlProps/ctrlProp283.xml"/><Relationship Id="rId1" Type="http://schemas.openxmlformats.org/officeDocument/2006/relationships/printerSettings" Target="../printerSettings/printerSettings24.bin"/><Relationship Id="rId6" Type="http://schemas.openxmlformats.org/officeDocument/2006/relationships/ctrlProp" Target="../ctrlProps/ctrlProp273.xml"/><Relationship Id="rId11" Type="http://schemas.openxmlformats.org/officeDocument/2006/relationships/ctrlProp" Target="../ctrlProps/ctrlProp278.xml"/><Relationship Id="rId5" Type="http://schemas.openxmlformats.org/officeDocument/2006/relationships/ctrlProp" Target="../ctrlProps/ctrlProp272.xml"/><Relationship Id="rId15" Type="http://schemas.openxmlformats.org/officeDocument/2006/relationships/ctrlProp" Target="../ctrlProps/ctrlProp282.xml"/><Relationship Id="rId10" Type="http://schemas.openxmlformats.org/officeDocument/2006/relationships/ctrlProp" Target="../ctrlProps/ctrlProp277.xml"/><Relationship Id="rId19" Type="http://schemas.openxmlformats.org/officeDocument/2006/relationships/ctrlProp" Target="../ctrlProps/ctrlProp286.xml"/><Relationship Id="rId4" Type="http://schemas.openxmlformats.org/officeDocument/2006/relationships/ctrlProp" Target="../ctrlProps/ctrlProp271.xml"/><Relationship Id="rId9" Type="http://schemas.openxmlformats.org/officeDocument/2006/relationships/ctrlProp" Target="../ctrlProps/ctrlProp276.xml"/><Relationship Id="rId14" Type="http://schemas.openxmlformats.org/officeDocument/2006/relationships/ctrlProp" Target="../ctrlProps/ctrlProp28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91.xml"/><Relationship Id="rId13" Type="http://schemas.openxmlformats.org/officeDocument/2006/relationships/ctrlProp" Target="../ctrlProps/ctrlProp296.xml"/><Relationship Id="rId18" Type="http://schemas.openxmlformats.org/officeDocument/2006/relationships/ctrlProp" Target="../ctrlProps/ctrlProp301.xml"/><Relationship Id="rId26" Type="http://schemas.openxmlformats.org/officeDocument/2006/relationships/comments" Target="../comments15.xml"/><Relationship Id="rId3" Type="http://schemas.openxmlformats.org/officeDocument/2006/relationships/vmlDrawing" Target="../drawings/vmlDrawing21.vml"/><Relationship Id="rId21" Type="http://schemas.openxmlformats.org/officeDocument/2006/relationships/ctrlProp" Target="../ctrlProps/ctrlProp304.xml"/><Relationship Id="rId7" Type="http://schemas.openxmlformats.org/officeDocument/2006/relationships/ctrlProp" Target="../ctrlProps/ctrlProp290.xml"/><Relationship Id="rId12" Type="http://schemas.openxmlformats.org/officeDocument/2006/relationships/ctrlProp" Target="../ctrlProps/ctrlProp295.xml"/><Relationship Id="rId17" Type="http://schemas.openxmlformats.org/officeDocument/2006/relationships/ctrlProp" Target="../ctrlProps/ctrlProp300.xml"/><Relationship Id="rId25" Type="http://schemas.openxmlformats.org/officeDocument/2006/relationships/ctrlProp" Target="../ctrlProps/ctrlProp308.xml"/><Relationship Id="rId2" Type="http://schemas.openxmlformats.org/officeDocument/2006/relationships/drawing" Target="../drawings/drawing18.xml"/><Relationship Id="rId16" Type="http://schemas.openxmlformats.org/officeDocument/2006/relationships/ctrlProp" Target="../ctrlProps/ctrlProp299.xml"/><Relationship Id="rId20" Type="http://schemas.openxmlformats.org/officeDocument/2006/relationships/ctrlProp" Target="../ctrlProps/ctrlProp303.xml"/><Relationship Id="rId1" Type="http://schemas.openxmlformats.org/officeDocument/2006/relationships/printerSettings" Target="../printerSettings/printerSettings26.bin"/><Relationship Id="rId6" Type="http://schemas.openxmlformats.org/officeDocument/2006/relationships/ctrlProp" Target="../ctrlProps/ctrlProp289.xml"/><Relationship Id="rId11" Type="http://schemas.openxmlformats.org/officeDocument/2006/relationships/ctrlProp" Target="../ctrlProps/ctrlProp294.xml"/><Relationship Id="rId24" Type="http://schemas.openxmlformats.org/officeDocument/2006/relationships/ctrlProp" Target="../ctrlProps/ctrlProp307.xml"/><Relationship Id="rId5" Type="http://schemas.openxmlformats.org/officeDocument/2006/relationships/ctrlProp" Target="../ctrlProps/ctrlProp288.xml"/><Relationship Id="rId15" Type="http://schemas.openxmlformats.org/officeDocument/2006/relationships/ctrlProp" Target="../ctrlProps/ctrlProp298.xml"/><Relationship Id="rId23" Type="http://schemas.openxmlformats.org/officeDocument/2006/relationships/ctrlProp" Target="../ctrlProps/ctrlProp306.xml"/><Relationship Id="rId10" Type="http://schemas.openxmlformats.org/officeDocument/2006/relationships/ctrlProp" Target="../ctrlProps/ctrlProp293.xml"/><Relationship Id="rId19" Type="http://schemas.openxmlformats.org/officeDocument/2006/relationships/ctrlProp" Target="../ctrlProps/ctrlProp302.xml"/><Relationship Id="rId4" Type="http://schemas.openxmlformats.org/officeDocument/2006/relationships/ctrlProp" Target="../ctrlProps/ctrlProp287.xml"/><Relationship Id="rId9" Type="http://schemas.openxmlformats.org/officeDocument/2006/relationships/ctrlProp" Target="../ctrlProps/ctrlProp292.xml"/><Relationship Id="rId14" Type="http://schemas.openxmlformats.org/officeDocument/2006/relationships/ctrlProp" Target="../ctrlProps/ctrlProp297.xml"/><Relationship Id="rId22" Type="http://schemas.openxmlformats.org/officeDocument/2006/relationships/ctrlProp" Target="../ctrlProps/ctrlProp305.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318.xml"/><Relationship Id="rId18" Type="http://schemas.openxmlformats.org/officeDocument/2006/relationships/ctrlProp" Target="../ctrlProps/ctrlProp323.xml"/><Relationship Id="rId26" Type="http://schemas.openxmlformats.org/officeDocument/2006/relationships/ctrlProp" Target="../ctrlProps/ctrlProp331.xml"/><Relationship Id="rId39" Type="http://schemas.openxmlformats.org/officeDocument/2006/relationships/ctrlProp" Target="../ctrlProps/ctrlProp344.xml"/><Relationship Id="rId21" Type="http://schemas.openxmlformats.org/officeDocument/2006/relationships/ctrlProp" Target="../ctrlProps/ctrlProp326.xml"/><Relationship Id="rId34" Type="http://schemas.openxmlformats.org/officeDocument/2006/relationships/ctrlProp" Target="../ctrlProps/ctrlProp339.xml"/><Relationship Id="rId42" Type="http://schemas.openxmlformats.org/officeDocument/2006/relationships/ctrlProp" Target="../ctrlProps/ctrlProp347.xml"/><Relationship Id="rId7" Type="http://schemas.openxmlformats.org/officeDocument/2006/relationships/ctrlProp" Target="../ctrlProps/ctrlProp312.xml"/><Relationship Id="rId2" Type="http://schemas.openxmlformats.org/officeDocument/2006/relationships/drawing" Target="../drawings/drawing19.xml"/><Relationship Id="rId16" Type="http://schemas.openxmlformats.org/officeDocument/2006/relationships/ctrlProp" Target="../ctrlProps/ctrlProp321.xml"/><Relationship Id="rId29" Type="http://schemas.openxmlformats.org/officeDocument/2006/relationships/ctrlProp" Target="../ctrlProps/ctrlProp334.xml"/><Relationship Id="rId1" Type="http://schemas.openxmlformats.org/officeDocument/2006/relationships/printerSettings" Target="../printerSettings/printerSettings27.bin"/><Relationship Id="rId6" Type="http://schemas.openxmlformats.org/officeDocument/2006/relationships/ctrlProp" Target="../ctrlProps/ctrlProp311.xml"/><Relationship Id="rId11" Type="http://schemas.openxmlformats.org/officeDocument/2006/relationships/ctrlProp" Target="../ctrlProps/ctrlProp316.xml"/><Relationship Id="rId24" Type="http://schemas.openxmlformats.org/officeDocument/2006/relationships/ctrlProp" Target="../ctrlProps/ctrlProp329.xml"/><Relationship Id="rId32" Type="http://schemas.openxmlformats.org/officeDocument/2006/relationships/ctrlProp" Target="../ctrlProps/ctrlProp337.xml"/><Relationship Id="rId37" Type="http://schemas.openxmlformats.org/officeDocument/2006/relationships/ctrlProp" Target="../ctrlProps/ctrlProp342.xml"/><Relationship Id="rId40" Type="http://schemas.openxmlformats.org/officeDocument/2006/relationships/ctrlProp" Target="../ctrlProps/ctrlProp345.xml"/><Relationship Id="rId45" Type="http://schemas.openxmlformats.org/officeDocument/2006/relationships/ctrlProp" Target="../ctrlProps/ctrlProp350.xml"/><Relationship Id="rId5" Type="http://schemas.openxmlformats.org/officeDocument/2006/relationships/ctrlProp" Target="../ctrlProps/ctrlProp310.xml"/><Relationship Id="rId15" Type="http://schemas.openxmlformats.org/officeDocument/2006/relationships/ctrlProp" Target="../ctrlProps/ctrlProp320.xml"/><Relationship Id="rId23" Type="http://schemas.openxmlformats.org/officeDocument/2006/relationships/ctrlProp" Target="../ctrlProps/ctrlProp328.xml"/><Relationship Id="rId28" Type="http://schemas.openxmlformats.org/officeDocument/2006/relationships/ctrlProp" Target="../ctrlProps/ctrlProp333.xml"/><Relationship Id="rId36" Type="http://schemas.openxmlformats.org/officeDocument/2006/relationships/ctrlProp" Target="../ctrlProps/ctrlProp341.xml"/><Relationship Id="rId10" Type="http://schemas.openxmlformats.org/officeDocument/2006/relationships/ctrlProp" Target="../ctrlProps/ctrlProp315.xml"/><Relationship Id="rId19" Type="http://schemas.openxmlformats.org/officeDocument/2006/relationships/ctrlProp" Target="../ctrlProps/ctrlProp324.xml"/><Relationship Id="rId31" Type="http://schemas.openxmlformats.org/officeDocument/2006/relationships/ctrlProp" Target="../ctrlProps/ctrlProp336.xml"/><Relationship Id="rId44" Type="http://schemas.openxmlformats.org/officeDocument/2006/relationships/ctrlProp" Target="../ctrlProps/ctrlProp349.xml"/><Relationship Id="rId4" Type="http://schemas.openxmlformats.org/officeDocument/2006/relationships/ctrlProp" Target="../ctrlProps/ctrlProp309.xml"/><Relationship Id="rId9" Type="http://schemas.openxmlformats.org/officeDocument/2006/relationships/ctrlProp" Target="../ctrlProps/ctrlProp314.xml"/><Relationship Id="rId14" Type="http://schemas.openxmlformats.org/officeDocument/2006/relationships/ctrlProp" Target="../ctrlProps/ctrlProp319.xml"/><Relationship Id="rId22" Type="http://schemas.openxmlformats.org/officeDocument/2006/relationships/ctrlProp" Target="../ctrlProps/ctrlProp327.xml"/><Relationship Id="rId27" Type="http://schemas.openxmlformats.org/officeDocument/2006/relationships/ctrlProp" Target="../ctrlProps/ctrlProp332.xml"/><Relationship Id="rId30" Type="http://schemas.openxmlformats.org/officeDocument/2006/relationships/ctrlProp" Target="../ctrlProps/ctrlProp335.xml"/><Relationship Id="rId35" Type="http://schemas.openxmlformats.org/officeDocument/2006/relationships/ctrlProp" Target="../ctrlProps/ctrlProp340.xml"/><Relationship Id="rId43" Type="http://schemas.openxmlformats.org/officeDocument/2006/relationships/ctrlProp" Target="../ctrlProps/ctrlProp348.xml"/><Relationship Id="rId8" Type="http://schemas.openxmlformats.org/officeDocument/2006/relationships/ctrlProp" Target="../ctrlProps/ctrlProp313.xml"/><Relationship Id="rId3" Type="http://schemas.openxmlformats.org/officeDocument/2006/relationships/vmlDrawing" Target="../drawings/vmlDrawing22.vml"/><Relationship Id="rId12" Type="http://schemas.openxmlformats.org/officeDocument/2006/relationships/ctrlProp" Target="../ctrlProps/ctrlProp317.xml"/><Relationship Id="rId17" Type="http://schemas.openxmlformats.org/officeDocument/2006/relationships/ctrlProp" Target="../ctrlProps/ctrlProp322.xml"/><Relationship Id="rId25" Type="http://schemas.openxmlformats.org/officeDocument/2006/relationships/ctrlProp" Target="../ctrlProps/ctrlProp330.xml"/><Relationship Id="rId33" Type="http://schemas.openxmlformats.org/officeDocument/2006/relationships/ctrlProp" Target="../ctrlProps/ctrlProp338.xml"/><Relationship Id="rId38" Type="http://schemas.openxmlformats.org/officeDocument/2006/relationships/ctrlProp" Target="../ctrlProps/ctrlProp343.xml"/><Relationship Id="rId20" Type="http://schemas.openxmlformats.org/officeDocument/2006/relationships/ctrlProp" Target="../ctrlProps/ctrlProp325.xml"/><Relationship Id="rId41" Type="http://schemas.openxmlformats.org/officeDocument/2006/relationships/ctrlProp" Target="../ctrlProps/ctrlProp346.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360.xml"/><Relationship Id="rId18" Type="http://schemas.openxmlformats.org/officeDocument/2006/relationships/ctrlProp" Target="../ctrlProps/ctrlProp365.xml"/><Relationship Id="rId26" Type="http://schemas.openxmlformats.org/officeDocument/2006/relationships/ctrlProp" Target="../ctrlProps/ctrlProp373.xml"/><Relationship Id="rId39" Type="http://schemas.openxmlformats.org/officeDocument/2006/relationships/ctrlProp" Target="../ctrlProps/ctrlProp386.xml"/><Relationship Id="rId21" Type="http://schemas.openxmlformats.org/officeDocument/2006/relationships/ctrlProp" Target="../ctrlProps/ctrlProp368.xml"/><Relationship Id="rId34" Type="http://schemas.openxmlformats.org/officeDocument/2006/relationships/ctrlProp" Target="../ctrlProps/ctrlProp381.xml"/><Relationship Id="rId7" Type="http://schemas.openxmlformats.org/officeDocument/2006/relationships/ctrlProp" Target="../ctrlProps/ctrlProp354.xml"/><Relationship Id="rId2" Type="http://schemas.openxmlformats.org/officeDocument/2006/relationships/drawing" Target="../drawings/drawing20.xml"/><Relationship Id="rId16" Type="http://schemas.openxmlformats.org/officeDocument/2006/relationships/ctrlProp" Target="../ctrlProps/ctrlProp363.xml"/><Relationship Id="rId20" Type="http://schemas.openxmlformats.org/officeDocument/2006/relationships/ctrlProp" Target="../ctrlProps/ctrlProp367.xml"/><Relationship Id="rId29" Type="http://schemas.openxmlformats.org/officeDocument/2006/relationships/ctrlProp" Target="../ctrlProps/ctrlProp376.xml"/><Relationship Id="rId41" Type="http://schemas.openxmlformats.org/officeDocument/2006/relationships/ctrlProp" Target="../ctrlProps/ctrlProp388.xml"/><Relationship Id="rId1" Type="http://schemas.openxmlformats.org/officeDocument/2006/relationships/printerSettings" Target="../printerSettings/printerSettings28.bin"/><Relationship Id="rId6" Type="http://schemas.openxmlformats.org/officeDocument/2006/relationships/ctrlProp" Target="../ctrlProps/ctrlProp353.xml"/><Relationship Id="rId11" Type="http://schemas.openxmlformats.org/officeDocument/2006/relationships/ctrlProp" Target="../ctrlProps/ctrlProp358.xml"/><Relationship Id="rId24" Type="http://schemas.openxmlformats.org/officeDocument/2006/relationships/ctrlProp" Target="../ctrlProps/ctrlProp371.xml"/><Relationship Id="rId32" Type="http://schemas.openxmlformats.org/officeDocument/2006/relationships/ctrlProp" Target="../ctrlProps/ctrlProp379.xml"/><Relationship Id="rId37" Type="http://schemas.openxmlformats.org/officeDocument/2006/relationships/ctrlProp" Target="../ctrlProps/ctrlProp384.xml"/><Relationship Id="rId40" Type="http://schemas.openxmlformats.org/officeDocument/2006/relationships/ctrlProp" Target="../ctrlProps/ctrlProp387.xml"/><Relationship Id="rId5" Type="http://schemas.openxmlformats.org/officeDocument/2006/relationships/ctrlProp" Target="../ctrlProps/ctrlProp352.xml"/><Relationship Id="rId15" Type="http://schemas.openxmlformats.org/officeDocument/2006/relationships/ctrlProp" Target="../ctrlProps/ctrlProp362.xml"/><Relationship Id="rId23" Type="http://schemas.openxmlformats.org/officeDocument/2006/relationships/ctrlProp" Target="../ctrlProps/ctrlProp370.xml"/><Relationship Id="rId28" Type="http://schemas.openxmlformats.org/officeDocument/2006/relationships/ctrlProp" Target="../ctrlProps/ctrlProp375.xml"/><Relationship Id="rId36" Type="http://schemas.openxmlformats.org/officeDocument/2006/relationships/ctrlProp" Target="../ctrlProps/ctrlProp383.xml"/><Relationship Id="rId10" Type="http://schemas.openxmlformats.org/officeDocument/2006/relationships/ctrlProp" Target="../ctrlProps/ctrlProp357.xml"/><Relationship Id="rId19" Type="http://schemas.openxmlformats.org/officeDocument/2006/relationships/ctrlProp" Target="../ctrlProps/ctrlProp366.xml"/><Relationship Id="rId31" Type="http://schemas.openxmlformats.org/officeDocument/2006/relationships/ctrlProp" Target="../ctrlProps/ctrlProp378.xml"/><Relationship Id="rId4" Type="http://schemas.openxmlformats.org/officeDocument/2006/relationships/ctrlProp" Target="../ctrlProps/ctrlProp351.xml"/><Relationship Id="rId9" Type="http://schemas.openxmlformats.org/officeDocument/2006/relationships/ctrlProp" Target="../ctrlProps/ctrlProp356.xml"/><Relationship Id="rId14" Type="http://schemas.openxmlformats.org/officeDocument/2006/relationships/ctrlProp" Target="../ctrlProps/ctrlProp361.xml"/><Relationship Id="rId22" Type="http://schemas.openxmlformats.org/officeDocument/2006/relationships/ctrlProp" Target="../ctrlProps/ctrlProp369.xml"/><Relationship Id="rId27" Type="http://schemas.openxmlformats.org/officeDocument/2006/relationships/ctrlProp" Target="../ctrlProps/ctrlProp374.xml"/><Relationship Id="rId30" Type="http://schemas.openxmlformats.org/officeDocument/2006/relationships/ctrlProp" Target="../ctrlProps/ctrlProp377.xml"/><Relationship Id="rId35" Type="http://schemas.openxmlformats.org/officeDocument/2006/relationships/ctrlProp" Target="../ctrlProps/ctrlProp382.xml"/><Relationship Id="rId8" Type="http://schemas.openxmlformats.org/officeDocument/2006/relationships/ctrlProp" Target="../ctrlProps/ctrlProp355.xml"/><Relationship Id="rId3" Type="http://schemas.openxmlformats.org/officeDocument/2006/relationships/vmlDrawing" Target="../drawings/vmlDrawing23.vml"/><Relationship Id="rId12" Type="http://schemas.openxmlformats.org/officeDocument/2006/relationships/ctrlProp" Target="../ctrlProps/ctrlProp359.xml"/><Relationship Id="rId17" Type="http://schemas.openxmlformats.org/officeDocument/2006/relationships/ctrlProp" Target="../ctrlProps/ctrlProp364.xml"/><Relationship Id="rId25" Type="http://schemas.openxmlformats.org/officeDocument/2006/relationships/ctrlProp" Target="../ctrlProps/ctrlProp372.xml"/><Relationship Id="rId33" Type="http://schemas.openxmlformats.org/officeDocument/2006/relationships/ctrlProp" Target="../ctrlProps/ctrlProp380.xml"/><Relationship Id="rId38" Type="http://schemas.openxmlformats.org/officeDocument/2006/relationships/ctrlProp" Target="../ctrlProps/ctrlProp385.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398.xml"/><Relationship Id="rId18" Type="http://schemas.openxmlformats.org/officeDocument/2006/relationships/ctrlProp" Target="../ctrlProps/ctrlProp403.xml"/><Relationship Id="rId26" Type="http://schemas.openxmlformats.org/officeDocument/2006/relationships/ctrlProp" Target="../ctrlProps/ctrlProp411.xml"/><Relationship Id="rId39" Type="http://schemas.openxmlformats.org/officeDocument/2006/relationships/ctrlProp" Target="../ctrlProps/ctrlProp424.xml"/><Relationship Id="rId21" Type="http://schemas.openxmlformats.org/officeDocument/2006/relationships/ctrlProp" Target="../ctrlProps/ctrlProp406.xml"/><Relationship Id="rId34" Type="http://schemas.openxmlformats.org/officeDocument/2006/relationships/ctrlProp" Target="../ctrlProps/ctrlProp419.xml"/><Relationship Id="rId42" Type="http://schemas.openxmlformats.org/officeDocument/2006/relationships/ctrlProp" Target="../ctrlProps/ctrlProp427.xml"/><Relationship Id="rId7" Type="http://schemas.openxmlformats.org/officeDocument/2006/relationships/ctrlProp" Target="../ctrlProps/ctrlProp392.xml"/><Relationship Id="rId2" Type="http://schemas.openxmlformats.org/officeDocument/2006/relationships/drawing" Target="../drawings/drawing21.xml"/><Relationship Id="rId16" Type="http://schemas.openxmlformats.org/officeDocument/2006/relationships/ctrlProp" Target="../ctrlProps/ctrlProp401.xml"/><Relationship Id="rId20" Type="http://schemas.openxmlformats.org/officeDocument/2006/relationships/ctrlProp" Target="../ctrlProps/ctrlProp405.xml"/><Relationship Id="rId29" Type="http://schemas.openxmlformats.org/officeDocument/2006/relationships/ctrlProp" Target="../ctrlProps/ctrlProp414.xml"/><Relationship Id="rId41" Type="http://schemas.openxmlformats.org/officeDocument/2006/relationships/ctrlProp" Target="../ctrlProps/ctrlProp426.xml"/><Relationship Id="rId1" Type="http://schemas.openxmlformats.org/officeDocument/2006/relationships/printerSettings" Target="../printerSettings/printerSettings29.bin"/><Relationship Id="rId6" Type="http://schemas.openxmlformats.org/officeDocument/2006/relationships/ctrlProp" Target="../ctrlProps/ctrlProp391.xml"/><Relationship Id="rId11" Type="http://schemas.openxmlformats.org/officeDocument/2006/relationships/ctrlProp" Target="../ctrlProps/ctrlProp396.xml"/><Relationship Id="rId24" Type="http://schemas.openxmlformats.org/officeDocument/2006/relationships/ctrlProp" Target="../ctrlProps/ctrlProp409.xml"/><Relationship Id="rId32" Type="http://schemas.openxmlformats.org/officeDocument/2006/relationships/ctrlProp" Target="../ctrlProps/ctrlProp417.xml"/><Relationship Id="rId37" Type="http://schemas.openxmlformats.org/officeDocument/2006/relationships/ctrlProp" Target="../ctrlProps/ctrlProp422.xml"/><Relationship Id="rId40" Type="http://schemas.openxmlformats.org/officeDocument/2006/relationships/ctrlProp" Target="../ctrlProps/ctrlProp425.xml"/><Relationship Id="rId5" Type="http://schemas.openxmlformats.org/officeDocument/2006/relationships/ctrlProp" Target="../ctrlProps/ctrlProp390.xml"/><Relationship Id="rId15" Type="http://schemas.openxmlformats.org/officeDocument/2006/relationships/ctrlProp" Target="../ctrlProps/ctrlProp400.xml"/><Relationship Id="rId23" Type="http://schemas.openxmlformats.org/officeDocument/2006/relationships/ctrlProp" Target="../ctrlProps/ctrlProp408.xml"/><Relationship Id="rId28" Type="http://schemas.openxmlformats.org/officeDocument/2006/relationships/ctrlProp" Target="../ctrlProps/ctrlProp413.xml"/><Relationship Id="rId36" Type="http://schemas.openxmlformats.org/officeDocument/2006/relationships/ctrlProp" Target="../ctrlProps/ctrlProp421.xml"/><Relationship Id="rId10" Type="http://schemas.openxmlformats.org/officeDocument/2006/relationships/ctrlProp" Target="../ctrlProps/ctrlProp395.xml"/><Relationship Id="rId19" Type="http://schemas.openxmlformats.org/officeDocument/2006/relationships/ctrlProp" Target="../ctrlProps/ctrlProp404.xml"/><Relationship Id="rId31" Type="http://schemas.openxmlformats.org/officeDocument/2006/relationships/ctrlProp" Target="../ctrlProps/ctrlProp416.xml"/><Relationship Id="rId4" Type="http://schemas.openxmlformats.org/officeDocument/2006/relationships/ctrlProp" Target="../ctrlProps/ctrlProp389.xml"/><Relationship Id="rId9" Type="http://schemas.openxmlformats.org/officeDocument/2006/relationships/ctrlProp" Target="../ctrlProps/ctrlProp394.xml"/><Relationship Id="rId14" Type="http://schemas.openxmlformats.org/officeDocument/2006/relationships/ctrlProp" Target="../ctrlProps/ctrlProp399.xml"/><Relationship Id="rId22" Type="http://schemas.openxmlformats.org/officeDocument/2006/relationships/ctrlProp" Target="../ctrlProps/ctrlProp407.xml"/><Relationship Id="rId27" Type="http://schemas.openxmlformats.org/officeDocument/2006/relationships/ctrlProp" Target="../ctrlProps/ctrlProp412.xml"/><Relationship Id="rId30" Type="http://schemas.openxmlformats.org/officeDocument/2006/relationships/ctrlProp" Target="../ctrlProps/ctrlProp415.xml"/><Relationship Id="rId35" Type="http://schemas.openxmlformats.org/officeDocument/2006/relationships/ctrlProp" Target="../ctrlProps/ctrlProp420.xml"/><Relationship Id="rId8" Type="http://schemas.openxmlformats.org/officeDocument/2006/relationships/ctrlProp" Target="../ctrlProps/ctrlProp393.xml"/><Relationship Id="rId3" Type="http://schemas.openxmlformats.org/officeDocument/2006/relationships/vmlDrawing" Target="../drawings/vmlDrawing24.vml"/><Relationship Id="rId12" Type="http://schemas.openxmlformats.org/officeDocument/2006/relationships/ctrlProp" Target="../ctrlProps/ctrlProp397.xml"/><Relationship Id="rId17" Type="http://schemas.openxmlformats.org/officeDocument/2006/relationships/ctrlProp" Target="../ctrlProps/ctrlProp402.xml"/><Relationship Id="rId25" Type="http://schemas.openxmlformats.org/officeDocument/2006/relationships/ctrlProp" Target="../ctrlProps/ctrlProp410.xml"/><Relationship Id="rId33" Type="http://schemas.openxmlformats.org/officeDocument/2006/relationships/ctrlProp" Target="../ctrlProps/ctrlProp418.xml"/><Relationship Id="rId38" Type="http://schemas.openxmlformats.org/officeDocument/2006/relationships/ctrlProp" Target="../ctrlProps/ctrlProp4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432.xml"/><Relationship Id="rId13" Type="http://schemas.openxmlformats.org/officeDocument/2006/relationships/ctrlProp" Target="../ctrlProps/ctrlProp437.xml"/><Relationship Id="rId18" Type="http://schemas.openxmlformats.org/officeDocument/2006/relationships/ctrlProp" Target="../ctrlProps/ctrlProp442.xml"/><Relationship Id="rId26" Type="http://schemas.openxmlformats.org/officeDocument/2006/relationships/ctrlProp" Target="../ctrlProps/ctrlProp450.xml"/><Relationship Id="rId3" Type="http://schemas.openxmlformats.org/officeDocument/2006/relationships/vmlDrawing" Target="../drawings/vmlDrawing25.vml"/><Relationship Id="rId21" Type="http://schemas.openxmlformats.org/officeDocument/2006/relationships/ctrlProp" Target="../ctrlProps/ctrlProp445.xml"/><Relationship Id="rId7" Type="http://schemas.openxmlformats.org/officeDocument/2006/relationships/ctrlProp" Target="../ctrlProps/ctrlProp431.xml"/><Relationship Id="rId12" Type="http://schemas.openxmlformats.org/officeDocument/2006/relationships/ctrlProp" Target="../ctrlProps/ctrlProp436.xml"/><Relationship Id="rId17" Type="http://schemas.openxmlformats.org/officeDocument/2006/relationships/ctrlProp" Target="../ctrlProps/ctrlProp441.xml"/><Relationship Id="rId25" Type="http://schemas.openxmlformats.org/officeDocument/2006/relationships/ctrlProp" Target="../ctrlProps/ctrlProp449.xml"/><Relationship Id="rId2" Type="http://schemas.openxmlformats.org/officeDocument/2006/relationships/drawing" Target="../drawings/drawing22.xml"/><Relationship Id="rId16" Type="http://schemas.openxmlformats.org/officeDocument/2006/relationships/ctrlProp" Target="../ctrlProps/ctrlProp440.xml"/><Relationship Id="rId20" Type="http://schemas.openxmlformats.org/officeDocument/2006/relationships/ctrlProp" Target="../ctrlProps/ctrlProp444.xml"/><Relationship Id="rId1" Type="http://schemas.openxmlformats.org/officeDocument/2006/relationships/printerSettings" Target="../printerSettings/printerSettings30.bin"/><Relationship Id="rId6" Type="http://schemas.openxmlformats.org/officeDocument/2006/relationships/ctrlProp" Target="../ctrlProps/ctrlProp430.xml"/><Relationship Id="rId11" Type="http://schemas.openxmlformats.org/officeDocument/2006/relationships/ctrlProp" Target="../ctrlProps/ctrlProp435.xml"/><Relationship Id="rId24" Type="http://schemas.openxmlformats.org/officeDocument/2006/relationships/ctrlProp" Target="../ctrlProps/ctrlProp448.xml"/><Relationship Id="rId5" Type="http://schemas.openxmlformats.org/officeDocument/2006/relationships/ctrlProp" Target="../ctrlProps/ctrlProp429.xml"/><Relationship Id="rId15" Type="http://schemas.openxmlformats.org/officeDocument/2006/relationships/ctrlProp" Target="../ctrlProps/ctrlProp439.xml"/><Relationship Id="rId23" Type="http://schemas.openxmlformats.org/officeDocument/2006/relationships/ctrlProp" Target="../ctrlProps/ctrlProp447.xml"/><Relationship Id="rId10" Type="http://schemas.openxmlformats.org/officeDocument/2006/relationships/ctrlProp" Target="../ctrlProps/ctrlProp434.xml"/><Relationship Id="rId19" Type="http://schemas.openxmlformats.org/officeDocument/2006/relationships/ctrlProp" Target="../ctrlProps/ctrlProp443.xml"/><Relationship Id="rId4" Type="http://schemas.openxmlformats.org/officeDocument/2006/relationships/ctrlProp" Target="../ctrlProps/ctrlProp428.xml"/><Relationship Id="rId9" Type="http://schemas.openxmlformats.org/officeDocument/2006/relationships/ctrlProp" Target="../ctrlProps/ctrlProp433.xml"/><Relationship Id="rId14" Type="http://schemas.openxmlformats.org/officeDocument/2006/relationships/ctrlProp" Target="../ctrlProps/ctrlProp438.xml"/><Relationship Id="rId22" Type="http://schemas.openxmlformats.org/officeDocument/2006/relationships/ctrlProp" Target="../ctrlProps/ctrlProp44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455.xml"/><Relationship Id="rId13" Type="http://schemas.openxmlformats.org/officeDocument/2006/relationships/ctrlProp" Target="../ctrlProps/ctrlProp460.xml"/><Relationship Id="rId18" Type="http://schemas.openxmlformats.org/officeDocument/2006/relationships/ctrlProp" Target="../ctrlProps/ctrlProp465.xml"/><Relationship Id="rId3" Type="http://schemas.openxmlformats.org/officeDocument/2006/relationships/vmlDrawing" Target="../drawings/vmlDrawing26.vml"/><Relationship Id="rId21" Type="http://schemas.openxmlformats.org/officeDocument/2006/relationships/ctrlProp" Target="../ctrlProps/ctrlProp468.xml"/><Relationship Id="rId7" Type="http://schemas.openxmlformats.org/officeDocument/2006/relationships/ctrlProp" Target="../ctrlProps/ctrlProp454.xml"/><Relationship Id="rId12" Type="http://schemas.openxmlformats.org/officeDocument/2006/relationships/ctrlProp" Target="../ctrlProps/ctrlProp459.xml"/><Relationship Id="rId17" Type="http://schemas.openxmlformats.org/officeDocument/2006/relationships/ctrlProp" Target="../ctrlProps/ctrlProp464.xml"/><Relationship Id="rId2" Type="http://schemas.openxmlformats.org/officeDocument/2006/relationships/drawing" Target="../drawings/drawing23.xml"/><Relationship Id="rId16" Type="http://schemas.openxmlformats.org/officeDocument/2006/relationships/ctrlProp" Target="../ctrlProps/ctrlProp463.xml"/><Relationship Id="rId20" Type="http://schemas.openxmlformats.org/officeDocument/2006/relationships/ctrlProp" Target="../ctrlProps/ctrlProp467.xml"/><Relationship Id="rId1" Type="http://schemas.openxmlformats.org/officeDocument/2006/relationships/printerSettings" Target="../printerSettings/printerSettings31.bin"/><Relationship Id="rId6" Type="http://schemas.openxmlformats.org/officeDocument/2006/relationships/ctrlProp" Target="../ctrlProps/ctrlProp453.xml"/><Relationship Id="rId11" Type="http://schemas.openxmlformats.org/officeDocument/2006/relationships/ctrlProp" Target="../ctrlProps/ctrlProp458.xml"/><Relationship Id="rId5" Type="http://schemas.openxmlformats.org/officeDocument/2006/relationships/ctrlProp" Target="../ctrlProps/ctrlProp452.xml"/><Relationship Id="rId15" Type="http://schemas.openxmlformats.org/officeDocument/2006/relationships/ctrlProp" Target="../ctrlProps/ctrlProp462.xml"/><Relationship Id="rId10" Type="http://schemas.openxmlformats.org/officeDocument/2006/relationships/ctrlProp" Target="../ctrlProps/ctrlProp457.xml"/><Relationship Id="rId19" Type="http://schemas.openxmlformats.org/officeDocument/2006/relationships/ctrlProp" Target="../ctrlProps/ctrlProp466.xml"/><Relationship Id="rId4" Type="http://schemas.openxmlformats.org/officeDocument/2006/relationships/ctrlProp" Target="../ctrlProps/ctrlProp451.xml"/><Relationship Id="rId9" Type="http://schemas.openxmlformats.org/officeDocument/2006/relationships/ctrlProp" Target="../ctrlProps/ctrlProp456.xml"/><Relationship Id="rId14" Type="http://schemas.openxmlformats.org/officeDocument/2006/relationships/ctrlProp" Target="../ctrlProps/ctrlProp46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473.xml"/><Relationship Id="rId13" Type="http://schemas.openxmlformats.org/officeDocument/2006/relationships/ctrlProp" Target="../ctrlProps/ctrlProp478.xml"/><Relationship Id="rId18" Type="http://schemas.openxmlformats.org/officeDocument/2006/relationships/ctrlProp" Target="../ctrlProps/ctrlProp483.xml"/><Relationship Id="rId3" Type="http://schemas.openxmlformats.org/officeDocument/2006/relationships/vmlDrawing" Target="../drawings/vmlDrawing27.vml"/><Relationship Id="rId21" Type="http://schemas.openxmlformats.org/officeDocument/2006/relationships/ctrlProp" Target="../ctrlProps/ctrlProp486.xml"/><Relationship Id="rId7" Type="http://schemas.openxmlformats.org/officeDocument/2006/relationships/ctrlProp" Target="../ctrlProps/ctrlProp472.xml"/><Relationship Id="rId12" Type="http://schemas.openxmlformats.org/officeDocument/2006/relationships/ctrlProp" Target="../ctrlProps/ctrlProp477.xml"/><Relationship Id="rId17" Type="http://schemas.openxmlformats.org/officeDocument/2006/relationships/ctrlProp" Target="../ctrlProps/ctrlProp482.xml"/><Relationship Id="rId25" Type="http://schemas.openxmlformats.org/officeDocument/2006/relationships/comments" Target="../comments16.xml"/><Relationship Id="rId2" Type="http://schemas.openxmlformats.org/officeDocument/2006/relationships/drawing" Target="../drawings/drawing24.xml"/><Relationship Id="rId16" Type="http://schemas.openxmlformats.org/officeDocument/2006/relationships/ctrlProp" Target="../ctrlProps/ctrlProp481.xml"/><Relationship Id="rId20" Type="http://schemas.openxmlformats.org/officeDocument/2006/relationships/ctrlProp" Target="../ctrlProps/ctrlProp485.xml"/><Relationship Id="rId1" Type="http://schemas.openxmlformats.org/officeDocument/2006/relationships/printerSettings" Target="../printerSettings/printerSettings32.bin"/><Relationship Id="rId6" Type="http://schemas.openxmlformats.org/officeDocument/2006/relationships/ctrlProp" Target="../ctrlProps/ctrlProp471.xml"/><Relationship Id="rId11" Type="http://schemas.openxmlformats.org/officeDocument/2006/relationships/ctrlProp" Target="../ctrlProps/ctrlProp476.xml"/><Relationship Id="rId24" Type="http://schemas.openxmlformats.org/officeDocument/2006/relationships/ctrlProp" Target="../ctrlProps/ctrlProp489.xml"/><Relationship Id="rId5" Type="http://schemas.openxmlformats.org/officeDocument/2006/relationships/ctrlProp" Target="../ctrlProps/ctrlProp470.xml"/><Relationship Id="rId15" Type="http://schemas.openxmlformats.org/officeDocument/2006/relationships/ctrlProp" Target="../ctrlProps/ctrlProp480.xml"/><Relationship Id="rId23" Type="http://schemas.openxmlformats.org/officeDocument/2006/relationships/ctrlProp" Target="../ctrlProps/ctrlProp488.xml"/><Relationship Id="rId10" Type="http://schemas.openxmlformats.org/officeDocument/2006/relationships/ctrlProp" Target="../ctrlProps/ctrlProp475.xml"/><Relationship Id="rId19" Type="http://schemas.openxmlformats.org/officeDocument/2006/relationships/ctrlProp" Target="../ctrlProps/ctrlProp484.xml"/><Relationship Id="rId4" Type="http://schemas.openxmlformats.org/officeDocument/2006/relationships/ctrlProp" Target="../ctrlProps/ctrlProp469.xml"/><Relationship Id="rId9" Type="http://schemas.openxmlformats.org/officeDocument/2006/relationships/ctrlProp" Target="../ctrlProps/ctrlProp474.xml"/><Relationship Id="rId14" Type="http://schemas.openxmlformats.org/officeDocument/2006/relationships/ctrlProp" Target="../ctrlProps/ctrlProp479.xml"/><Relationship Id="rId22" Type="http://schemas.openxmlformats.org/officeDocument/2006/relationships/ctrlProp" Target="../ctrlProps/ctrlProp487.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494.xml"/><Relationship Id="rId13" Type="http://schemas.openxmlformats.org/officeDocument/2006/relationships/ctrlProp" Target="../ctrlProps/ctrlProp499.xml"/><Relationship Id="rId18" Type="http://schemas.openxmlformats.org/officeDocument/2006/relationships/ctrlProp" Target="../ctrlProps/ctrlProp504.xml"/><Relationship Id="rId3" Type="http://schemas.openxmlformats.org/officeDocument/2006/relationships/vmlDrawing" Target="../drawings/vmlDrawing28.vml"/><Relationship Id="rId21" Type="http://schemas.openxmlformats.org/officeDocument/2006/relationships/ctrlProp" Target="../ctrlProps/ctrlProp507.xml"/><Relationship Id="rId7" Type="http://schemas.openxmlformats.org/officeDocument/2006/relationships/ctrlProp" Target="../ctrlProps/ctrlProp493.xml"/><Relationship Id="rId12" Type="http://schemas.openxmlformats.org/officeDocument/2006/relationships/ctrlProp" Target="../ctrlProps/ctrlProp498.xml"/><Relationship Id="rId17" Type="http://schemas.openxmlformats.org/officeDocument/2006/relationships/ctrlProp" Target="../ctrlProps/ctrlProp503.xml"/><Relationship Id="rId2" Type="http://schemas.openxmlformats.org/officeDocument/2006/relationships/drawing" Target="../drawings/drawing25.xml"/><Relationship Id="rId16" Type="http://schemas.openxmlformats.org/officeDocument/2006/relationships/ctrlProp" Target="../ctrlProps/ctrlProp502.xml"/><Relationship Id="rId20" Type="http://schemas.openxmlformats.org/officeDocument/2006/relationships/ctrlProp" Target="../ctrlProps/ctrlProp506.xml"/><Relationship Id="rId1" Type="http://schemas.openxmlformats.org/officeDocument/2006/relationships/printerSettings" Target="../printerSettings/printerSettings33.bin"/><Relationship Id="rId6" Type="http://schemas.openxmlformats.org/officeDocument/2006/relationships/ctrlProp" Target="../ctrlProps/ctrlProp492.xml"/><Relationship Id="rId11" Type="http://schemas.openxmlformats.org/officeDocument/2006/relationships/ctrlProp" Target="../ctrlProps/ctrlProp497.xml"/><Relationship Id="rId5" Type="http://schemas.openxmlformats.org/officeDocument/2006/relationships/ctrlProp" Target="../ctrlProps/ctrlProp491.xml"/><Relationship Id="rId15" Type="http://schemas.openxmlformats.org/officeDocument/2006/relationships/ctrlProp" Target="../ctrlProps/ctrlProp501.xml"/><Relationship Id="rId10" Type="http://schemas.openxmlformats.org/officeDocument/2006/relationships/ctrlProp" Target="../ctrlProps/ctrlProp496.xml"/><Relationship Id="rId19" Type="http://schemas.openxmlformats.org/officeDocument/2006/relationships/ctrlProp" Target="../ctrlProps/ctrlProp505.xml"/><Relationship Id="rId4" Type="http://schemas.openxmlformats.org/officeDocument/2006/relationships/ctrlProp" Target="../ctrlProps/ctrlProp490.xml"/><Relationship Id="rId9" Type="http://schemas.openxmlformats.org/officeDocument/2006/relationships/ctrlProp" Target="../ctrlProps/ctrlProp495.xml"/><Relationship Id="rId14" Type="http://schemas.openxmlformats.org/officeDocument/2006/relationships/ctrlProp" Target="../ctrlProps/ctrlProp500.xml"/><Relationship Id="rId22" Type="http://schemas.openxmlformats.org/officeDocument/2006/relationships/ctrlProp" Target="../ctrlProps/ctrlProp508.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518.xml"/><Relationship Id="rId18" Type="http://schemas.openxmlformats.org/officeDocument/2006/relationships/ctrlProp" Target="../ctrlProps/ctrlProp523.xml"/><Relationship Id="rId26" Type="http://schemas.openxmlformats.org/officeDocument/2006/relationships/ctrlProp" Target="../ctrlProps/ctrlProp531.xml"/><Relationship Id="rId39" Type="http://schemas.openxmlformats.org/officeDocument/2006/relationships/ctrlProp" Target="../ctrlProps/ctrlProp544.xml"/><Relationship Id="rId21" Type="http://schemas.openxmlformats.org/officeDocument/2006/relationships/ctrlProp" Target="../ctrlProps/ctrlProp526.xml"/><Relationship Id="rId34" Type="http://schemas.openxmlformats.org/officeDocument/2006/relationships/ctrlProp" Target="../ctrlProps/ctrlProp539.xml"/><Relationship Id="rId42" Type="http://schemas.openxmlformats.org/officeDocument/2006/relationships/ctrlProp" Target="../ctrlProps/ctrlProp547.xml"/><Relationship Id="rId7" Type="http://schemas.openxmlformats.org/officeDocument/2006/relationships/ctrlProp" Target="../ctrlProps/ctrlProp512.xml"/><Relationship Id="rId2" Type="http://schemas.openxmlformats.org/officeDocument/2006/relationships/drawing" Target="../drawings/drawing26.xml"/><Relationship Id="rId16" Type="http://schemas.openxmlformats.org/officeDocument/2006/relationships/ctrlProp" Target="../ctrlProps/ctrlProp521.xml"/><Relationship Id="rId20" Type="http://schemas.openxmlformats.org/officeDocument/2006/relationships/ctrlProp" Target="../ctrlProps/ctrlProp525.xml"/><Relationship Id="rId29" Type="http://schemas.openxmlformats.org/officeDocument/2006/relationships/ctrlProp" Target="../ctrlProps/ctrlProp534.xml"/><Relationship Id="rId41" Type="http://schemas.openxmlformats.org/officeDocument/2006/relationships/ctrlProp" Target="../ctrlProps/ctrlProp546.xml"/><Relationship Id="rId1" Type="http://schemas.openxmlformats.org/officeDocument/2006/relationships/printerSettings" Target="../printerSettings/printerSettings34.bin"/><Relationship Id="rId6" Type="http://schemas.openxmlformats.org/officeDocument/2006/relationships/ctrlProp" Target="../ctrlProps/ctrlProp511.xml"/><Relationship Id="rId11" Type="http://schemas.openxmlformats.org/officeDocument/2006/relationships/ctrlProp" Target="../ctrlProps/ctrlProp516.xml"/><Relationship Id="rId24" Type="http://schemas.openxmlformats.org/officeDocument/2006/relationships/ctrlProp" Target="../ctrlProps/ctrlProp529.xml"/><Relationship Id="rId32" Type="http://schemas.openxmlformats.org/officeDocument/2006/relationships/ctrlProp" Target="../ctrlProps/ctrlProp537.xml"/><Relationship Id="rId37" Type="http://schemas.openxmlformats.org/officeDocument/2006/relationships/ctrlProp" Target="../ctrlProps/ctrlProp542.xml"/><Relationship Id="rId40" Type="http://schemas.openxmlformats.org/officeDocument/2006/relationships/ctrlProp" Target="../ctrlProps/ctrlProp545.xml"/><Relationship Id="rId5" Type="http://schemas.openxmlformats.org/officeDocument/2006/relationships/ctrlProp" Target="../ctrlProps/ctrlProp510.xml"/><Relationship Id="rId15" Type="http://schemas.openxmlformats.org/officeDocument/2006/relationships/ctrlProp" Target="../ctrlProps/ctrlProp520.xml"/><Relationship Id="rId23" Type="http://schemas.openxmlformats.org/officeDocument/2006/relationships/ctrlProp" Target="../ctrlProps/ctrlProp528.xml"/><Relationship Id="rId28" Type="http://schemas.openxmlformats.org/officeDocument/2006/relationships/ctrlProp" Target="../ctrlProps/ctrlProp533.xml"/><Relationship Id="rId36" Type="http://schemas.openxmlformats.org/officeDocument/2006/relationships/ctrlProp" Target="../ctrlProps/ctrlProp541.xml"/><Relationship Id="rId10" Type="http://schemas.openxmlformats.org/officeDocument/2006/relationships/ctrlProp" Target="../ctrlProps/ctrlProp515.xml"/><Relationship Id="rId19" Type="http://schemas.openxmlformats.org/officeDocument/2006/relationships/ctrlProp" Target="../ctrlProps/ctrlProp524.xml"/><Relationship Id="rId31" Type="http://schemas.openxmlformats.org/officeDocument/2006/relationships/ctrlProp" Target="../ctrlProps/ctrlProp536.xml"/><Relationship Id="rId44" Type="http://schemas.openxmlformats.org/officeDocument/2006/relationships/ctrlProp" Target="../ctrlProps/ctrlProp549.xml"/><Relationship Id="rId4" Type="http://schemas.openxmlformats.org/officeDocument/2006/relationships/ctrlProp" Target="../ctrlProps/ctrlProp509.xml"/><Relationship Id="rId9" Type="http://schemas.openxmlformats.org/officeDocument/2006/relationships/ctrlProp" Target="../ctrlProps/ctrlProp514.xml"/><Relationship Id="rId14" Type="http://schemas.openxmlformats.org/officeDocument/2006/relationships/ctrlProp" Target="../ctrlProps/ctrlProp519.xml"/><Relationship Id="rId22" Type="http://schemas.openxmlformats.org/officeDocument/2006/relationships/ctrlProp" Target="../ctrlProps/ctrlProp527.xml"/><Relationship Id="rId27" Type="http://schemas.openxmlformats.org/officeDocument/2006/relationships/ctrlProp" Target="../ctrlProps/ctrlProp532.xml"/><Relationship Id="rId30" Type="http://schemas.openxmlformats.org/officeDocument/2006/relationships/ctrlProp" Target="../ctrlProps/ctrlProp535.xml"/><Relationship Id="rId35" Type="http://schemas.openxmlformats.org/officeDocument/2006/relationships/ctrlProp" Target="../ctrlProps/ctrlProp540.xml"/><Relationship Id="rId43" Type="http://schemas.openxmlformats.org/officeDocument/2006/relationships/ctrlProp" Target="../ctrlProps/ctrlProp548.xml"/><Relationship Id="rId8" Type="http://schemas.openxmlformats.org/officeDocument/2006/relationships/ctrlProp" Target="../ctrlProps/ctrlProp513.xml"/><Relationship Id="rId3" Type="http://schemas.openxmlformats.org/officeDocument/2006/relationships/vmlDrawing" Target="../drawings/vmlDrawing29.vml"/><Relationship Id="rId12" Type="http://schemas.openxmlformats.org/officeDocument/2006/relationships/ctrlProp" Target="../ctrlProps/ctrlProp517.xml"/><Relationship Id="rId17" Type="http://schemas.openxmlformats.org/officeDocument/2006/relationships/ctrlProp" Target="../ctrlProps/ctrlProp522.xml"/><Relationship Id="rId25" Type="http://schemas.openxmlformats.org/officeDocument/2006/relationships/ctrlProp" Target="../ctrlProps/ctrlProp530.xml"/><Relationship Id="rId33" Type="http://schemas.openxmlformats.org/officeDocument/2006/relationships/ctrlProp" Target="../ctrlProps/ctrlProp538.xml"/><Relationship Id="rId38" Type="http://schemas.openxmlformats.org/officeDocument/2006/relationships/ctrlProp" Target="../ctrlProps/ctrlProp543.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554.xml"/><Relationship Id="rId13" Type="http://schemas.openxmlformats.org/officeDocument/2006/relationships/ctrlProp" Target="../ctrlProps/ctrlProp559.xml"/><Relationship Id="rId18" Type="http://schemas.openxmlformats.org/officeDocument/2006/relationships/ctrlProp" Target="../ctrlProps/ctrlProp564.xml"/><Relationship Id="rId26" Type="http://schemas.openxmlformats.org/officeDocument/2006/relationships/ctrlProp" Target="../ctrlProps/ctrlProp572.xml"/><Relationship Id="rId3" Type="http://schemas.openxmlformats.org/officeDocument/2006/relationships/vmlDrawing" Target="../drawings/vmlDrawing30.vml"/><Relationship Id="rId21" Type="http://schemas.openxmlformats.org/officeDocument/2006/relationships/ctrlProp" Target="../ctrlProps/ctrlProp567.xml"/><Relationship Id="rId7" Type="http://schemas.openxmlformats.org/officeDocument/2006/relationships/ctrlProp" Target="../ctrlProps/ctrlProp553.xml"/><Relationship Id="rId12" Type="http://schemas.openxmlformats.org/officeDocument/2006/relationships/ctrlProp" Target="../ctrlProps/ctrlProp558.xml"/><Relationship Id="rId17" Type="http://schemas.openxmlformats.org/officeDocument/2006/relationships/ctrlProp" Target="../ctrlProps/ctrlProp563.xml"/><Relationship Id="rId25" Type="http://schemas.openxmlformats.org/officeDocument/2006/relationships/ctrlProp" Target="../ctrlProps/ctrlProp571.xml"/><Relationship Id="rId2" Type="http://schemas.openxmlformats.org/officeDocument/2006/relationships/drawing" Target="../drawings/drawing27.xml"/><Relationship Id="rId16" Type="http://schemas.openxmlformats.org/officeDocument/2006/relationships/ctrlProp" Target="../ctrlProps/ctrlProp562.xml"/><Relationship Id="rId20" Type="http://schemas.openxmlformats.org/officeDocument/2006/relationships/ctrlProp" Target="../ctrlProps/ctrlProp566.xml"/><Relationship Id="rId1" Type="http://schemas.openxmlformats.org/officeDocument/2006/relationships/printerSettings" Target="../printerSettings/printerSettings35.bin"/><Relationship Id="rId6" Type="http://schemas.openxmlformats.org/officeDocument/2006/relationships/ctrlProp" Target="../ctrlProps/ctrlProp552.xml"/><Relationship Id="rId11" Type="http://schemas.openxmlformats.org/officeDocument/2006/relationships/ctrlProp" Target="../ctrlProps/ctrlProp557.xml"/><Relationship Id="rId24" Type="http://schemas.openxmlformats.org/officeDocument/2006/relationships/ctrlProp" Target="../ctrlProps/ctrlProp570.xml"/><Relationship Id="rId5" Type="http://schemas.openxmlformats.org/officeDocument/2006/relationships/ctrlProp" Target="../ctrlProps/ctrlProp551.xml"/><Relationship Id="rId15" Type="http://schemas.openxmlformats.org/officeDocument/2006/relationships/ctrlProp" Target="../ctrlProps/ctrlProp561.xml"/><Relationship Id="rId23" Type="http://schemas.openxmlformats.org/officeDocument/2006/relationships/ctrlProp" Target="../ctrlProps/ctrlProp569.xml"/><Relationship Id="rId28" Type="http://schemas.openxmlformats.org/officeDocument/2006/relationships/ctrlProp" Target="../ctrlProps/ctrlProp574.xml"/><Relationship Id="rId10" Type="http://schemas.openxmlformats.org/officeDocument/2006/relationships/ctrlProp" Target="../ctrlProps/ctrlProp556.xml"/><Relationship Id="rId19" Type="http://schemas.openxmlformats.org/officeDocument/2006/relationships/ctrlProp" Target="../ctrlProps/ctrlProp565.xml"/><Relationship Id="rId4" Type="http://schemas.openxmlformats.org/officeDocument/2006/relationships/ctrlProp" Target="../ctrlProps/ctrlProp550.xml"/><Relationship Id="rId9" Type="http://schemas.openxmlformats.org/officeDocument/2006/relationships/ctrlProp" Target="../ctrlProps/ctrlProp555.xml"/><Relationship Id="rId14" Type="http://schemas.openxmlformats.org/officeDocument/2006/relationships/ctrlProp" Target="../ctrlProps/ctrlProp560.xml"/><Relationship Id="rId22" Type="http://schemas.openxmlformats.org/officeDocument/2006/relationships/ctrlProp" Target="../ctrlProps/ctrlProp568.xml"/><Relationship Id="rId27" Type="http://schemas.openxmlformats.org/officeDocument/2006/relationships/ctrlProp" Target="../ctrlProps/ctrlProp573.xml"/></Relationships>
</file>

<file path=xl/worksheets/_rels/sheet36.xml.rels><?xml version="1.0" encoding="UTF-8" standalone="yes"?>
<Relationships xmlns="http://schemas.openxmlformats.org/package/2006/relationships"><Relationship Id="rId26" Type="http://schemas.openxmlformats.org/officeDocument/2006/relationships/ctrlProp" Target="../ctrlProps/ctrlProp597.xml"/><Relationship Id="rId21" Type="http://schemas.openxmlformats.org/officeDocument/2006/relationships/ctrlProp" Target="../ctrlProps/ctrlProp592.xml"/><Relationship Id="rId42" Type="http://schemas.openxmlformats.org/officeDocument/2006/relationships/ctrlProp" Target="../ctrlProps/ctrlProp613.xml"/><Relationship Id="rId47" Type="http://schemas.openxmlformats.org/officeDocument/2006/relationships/ctrlProp" Target="../ctrlProps/ctrlProp618.xml"/><Relationship Id="rId63" Type="http://schemas.openxmlformats.org/officeDocument/2006/relationships/ctrlProp" Target="../ctrlProps/ctrlProp634.xml"/><Relationship Id="rId68" Type="http://schemas.openxmlformats.org/officeDocument/2006/relationships/ctrlProp" Target="../ctrlProps/ctrlProp639.xml"/><Relationship Id="rId2" Type="http://schemas.openxmlformats.org/officeDocument/2006/relationships/drawing" Target="../drawings/drawing28.xml"/><Relationship Id="rId16" Type="http://schemas.openxmlformats.org/officeDocument/2006/relationships/ctrlProp" Target="../ctrlProps/ctrlProp587.xml"/><Relationship Id="rId29" Type="http://schemas.openxmlformats.org/officeDocument/2006/relationships/ctrlProp" Target="../ctrlProps/ctrlProp600.xml"/><Relationship Id="rId11" Type="http://schemas.openxmlformats.org/officeDocument/2006/relationships/ctrlProp" Target="../ctrlProps/ctrlProp582.xml"/><Relationship Id="rId24" Type="http://schemas.openxmlformats.org/officeDocument/2006/relationships/ctrlProp" Target="../ctrlProps/ctrlProp595.xml"/><Relationship Id="rId32" Type="http://schemas.openxmlformats.org/officeDocument/2006/relationships/ctrlProp" Target="../ctrlProps/ctrlProp603.xml"/><Relationship Id="rId37" Type="http://schemas.openxmlformats.org/officeDocument/2006/relationships/ctrlProp" Target="../ctrlProps/ctrlProp608.xml"/><Relationship Id="rId40" Type="http://schemas.openxmlformats.org/officeDocument/2006/relationships/ctrlProp" Target="../ctrlProps/ctrlProp611.xml"/><Relationship Id="rId45" Type="http://schemas.openxmlformats.org/officeDocument/2006/relationships/ctrlProp" Target="../ctrlProps/ctrlProp616.xml"/><Relationship Id="rId53" Type="http://schemas.openxmlformats.org/officeDocument/2006/relationships/ctrlProp" Target="../ctrlProps/ctrlProp624.xml"/><Relationship Id="rId58" Type="http://schemas.openxmlformats.org/officeDocument/2006/relationships/ctrlProp" Target="../ctrlProps/ctrlProp629.xml"/><Relationship Id="rId66" Type="http://schemas.openxmlformats.org/officeDocument/2006/relationships/ctrlProp" Target="../ctrlProps/ctrlProp637.xml"/><Relationship Id="rId74" Type="http://schemas.openxmlformats.org/officeDocument/2006/relationships/ctrlProp" Target="../ctrlProps/ctrlProp645.xml"/><Relationship Id="rId5" Type="http://schemas.openxmlformats.org/officeDocument/2006/relationships/ctrlProp" Target="../ctrlProps/ctrlProp576.xml"/><Relationship Id="rId61" Type="http://schemas.openxmlformats.org/officeDocument/2006/relationships/ctrlProp" Target="../ctrlProps/ctrlProp632.xml"/><Relationship Id="rId19" Type="http://schemas.openxmlformats.org/officeDocument/2006/relationships/ctrlProp" Target="../ctrlProps/ctrlProp590.xml"/><Relationship Id="rId14" Type="http://schemas.openxmlformats.org/officeDocument/2006/relationships/ctrlProp" Target="../ctrlProps/ctrlProp585.xml"/><Relationship Id="rId22" Type="http://schemas.openxmlformats.org/officeDocument/2006/relationships/ctrlProp" Target="../ctrlProps/ctrlProp593.xml"/><Relationship Id="rId27" Type="http://schemas.openxmlformats.org/officeDocument/2006/relationships/ctrlProp" Target="../ctrlProps/ctrlProp598.xml"/><Relationship Id="rId30" Type="http://schemas.openxmlformats.org/officeDocument/2006/relationships/ctrlProp" Target="../ctrlProps/ctrlProp601.xml"/><Relationship Id="rId35" Type="http://schemas.openxmlformats.org/officeDocument/2006/relationships/ctrlProp" Target="../ctrlProps/ctrlProp606.xml"/><Relationship Id="rId43" Type="http://schemas.openxmlformats.org/officeDocument/2006/relationships/ctrlProp" Target="../ctrlProps/ctrlProp614.xml"/><Relationship Id="rId48" Type="http://schemas.openxmlformats.org/officeDocument/2006/relationships/ctrlProp" Target="../ctrlProps/ctrlProp619.xml"/><Relationship Id="rId56" Type="http://schemas.openxmlformats.org/officeDocument/2006/relationships/ctrlProp" Target="../ctrlProps/ctrlProp627.xml"/><Relationship Id="rId64" Type="http://schemas.openxmlformats.org/officeDocument/2006/relationships/ctrlProp" Target="../ctrlProps/ctrlProp635.xml"/><Relationship Id="rId69" Type="http://schemas.openxmlformats.org/officeDocument/2006/relationships/ctrlProp" Target="../ctrlProps/ctrlProp640.xml"/><Relationship Id="rId8" Type="http://schemas.openxmlformats.org/officeDocument/2006/relationships/ctrlProp" Target="../ctrlProps/ctrlProp579.xml"/><Relationship Id="rId51" Type="http://schemas.openxmlformats.org/officeDocument/2006/relationships/ctrlProp" Target="../ctrlProps/ctrlProp622.xml"/><Relationship Id="rId72" Type="http://schemas.openxmlformats.org/officeDocument/2006/relationships/ctrlProp" Target="../ctrlProps/ctrlProp643.xml"/><Relationship Id="rId3" Type="http://schemas.openxmlformats.org/officeDocument/2006/relationships/vmlDrawing" Target="../drawings/vmlDrawing31.vml"/><Relationship Id="rId12" Type="http://schemas.openxmlformats.org/officeDocument/2006/relationships/ctrlProp" Target="../ctrlProps/ctrlProp583.xml"/><Relationship Id="rId17" Type="http://schemas.openxmlformats.org/officeDocument/2006/relationships/ctrlProp" Target="../ctrlProps/ctrlProp588.xml"/><Relationship Id="rId25" Type="http://schemas.openxmlformats.org/officeDocument/2006/relationships/ctrlProp" Target="../ctrlProps/ctrlProp596.xml"/><Relationship Id="rId33" Type="http://schemas.openxmlformats.org/officeDocument/2006/relationships/ctrlProp" Target="../ctrlProps/ctrlProp604.xml"/><Relationship Id="rId38" Type="http://schemas.openxmlformats.org/officeDocument/2006/relationships/ctrlProp" Target="../ctrlProps/ctrlProp609.xml"/><Relationship Id="rId46" Type="http://schemas.openxmlformats.org/officeDocument/2006/relationships/ctrlProp" Target="../ctrlProps/ctrlProp617.xml"/><Relationship Id="rId59" Type="http://schemas.openxmlformats.org/officeDocument/2006/relationships/ctrlProp" Target="../ctrlProps/ctrlProp630.xml"/><Relationship Id="rId67" Type="http://schemas.openxmlformats.org/officeDocument/2006/relationships/ctrlProp" Target="../ctrlProps/ctrlProp638.xml"/><Relationship Id="rId20" Type="http://schemas.openxmlformats.org/officeDocument/2006/relationships/ctrlProp" Target="../ctrlProps/ctrlProp591.xml"/><Relationship Id="rId41" Type="http://schemas.openxmlformats.org/officeDocument/2006/relationships/ctrlProp" Target="../ctrlProps/ctrlProp612.xml"/><Relationship Id="rId54" Type="http://schemas.openxmlformats.org/officeDocument/2006/relationships/ctrlProp" Target="../ctrlProps/ctrlProp625.xml"/><Relationship Id="rId62" Type="http://schemas.openxmlformats.org/officeDocument/2006/relationships/ctrlProp" Target="../ctrlProps/ctrlProp633.xml"/><Relationship Id="rId70" Type="http://schemas.openxmlformats.org/officeDocument/2006/relationships/ctrlProp" Target="../ctrlProps/ctrlProp641.xml"/><Relationship Id="rId75" Type="http://schemas.openxmlformats.org/officeDocument/2006/relationships/ctrlProp" Target="../ctrlProps/ctrlProp646.xml"/><Relationship Id="rId1" Type="http://schemas.openxmlformats.org/officeDocument/2006/relationships/printerSettings" Target="../printerSettings/printerSettings36.bin"/><Relationship Id="rId6" Type="http://schemas.openxmlformats.org/officeDocument/2006/relationships/ctrlProp" Target="../ctrlProps/ctrlProp577.xml"/><Relationship Id="rId15" Type="http://schemas.openxmlformats.org/officeDocument/2006/relationships/ctrlProp" Target="../ctrlProps/ctrlProp586.xml"/><Relationship Id="rId23" Type="http://schemas.openxmlformats.org/officeDocument/2006/relationships/ctrlProp" Target="../ctrlProps/ctrlProp594.xml"/><Relationship Id="rId28" Type="http://schemas.openxmlformats.org/officeDocument/2006/relationships/ctrlProp" Target="../ctrlProps/ctrlProp599.xml"/><Relationship Id="rId36" Type="http://schemas.openxmlformats.org/officeDocument/2006/relationships/ctrlProp" Target="../ctrlProps/ctrlProp607.xml"/><Relationship Id="rId49" Type="http://schemas.openxmlformats.org/officeDocument/2006/relationships/ctrlProp" Target="../ctrlProps/ctrlProp620.xml"/><Relationship Id="rId57" Type="http://schemas.openxmlformats.org/officeDocument/2006/relationships/ctrlProp" Target="../ctrlProps/ctrlProp628.xml"/><Relationship Id="rId10" Type="http://schemas.openxmlformats.org/officeDocument/2006/relationships/ctrlProp" Target="../ctrlProps/ctrlProp581.xml"/><Relationship Id="rId31" Type="http://schemas.openxmlformats.org/officeDocument/2006/relationships/ctrlProp" Target="../ctrlProps/ctrlProp602.xml"/><Relationship Id="rId44" Type="http://schemas.openxmlformats.org/officeDocument/2006/relationships/ctrlProp" Target="../ctrlProps/ctrlProp615.xml"/><Relationship Id="rId52" Type="http://schemas.openxmlformats.org/officeDocument/2006/relationships/ctrlProp" Target="../ctrlProps/ctrlProp623.xml"/><Relationship Id="rId60" Type="http://schemas.openxmlformats.org/officeDocument/2006/relationships/ctrlProp" Target="../ctrlProps/ctrlProp631.xml"/><Relationship Id="rId65" Type="http://schemas.openxmlformats.org/officeDocument/2006/relationships/ctrlProp" Target="../ctrlProps/ctrlProp636.xml"/><Relationship Id="rId73" Type="http://schemas.openxmlformats.org/officeDocument/2006/relationships/ctrlProp" Target="../ctrlProps/ctrlProp644.xml"/><Relationship Id="rId4" Type="http://schemas.openxmlformats.org/officeDocument/2006/relationships/ctrlProp" Target="../ctrlProps/ctrlProp575.xml"/><Relationship Id="rId9" Type="http://schemas.openxmlformats.org/officeDocument/2006/relationships/ctrlProp" Target="../ctrlProps/ctrlProp580.xml"/><Relationship Id="rId13" Type="http://schemas.openxmlformats.org/officeDocument/2006/relationships/ctrlProp" Target="../ctrlProps/ctrlProp584.xml"/><Relationship Id="rId18" Type="http://schemas.openxmlformats.org/officeDocument/2006/relationships/ctrlProp" Target="../ctrlProps/ctrlProp589.xml"/><Relationship Id="rId39" Type="http://schemas.openxmlformats.org/officeDocument/2006/relationships/ctrlProp" Target="../ctrlProps/ctrlProp610.xml"/><Relationship Id="rId34" Type="http://schemas.openxmlformats.org/officeDocument/2006/relationships/ctrlProp" Target="../ctrlProps/ctrlProp605.xml"/><Relationship Id="rId50" Type="http://schemas.openxmlformats.org/officeDocument/2006/relationships/ctrlProp" Target="../ctrlProps/ctrlProp621.xml"/><Relationship Id="rId55" Type="http://schemas.openxmlformats.org/officeDocument/2006/relationships/ctrlProp" Target="../ctrlProps/ctrlProp626.xml"/><Relationship Id="rId76" Type="http://schemas.openxmlformats.org/officeDocument/2006/relationships/comments" Target="../comments17.xml"/><Relationship Id="rId7" Type="http://schemas.openxmlformats.org/officeDocument/2006/relationships/ctrlProp" Target="../ctrlProps/ctrlProp578.xml"/><Relationship Id="rId71" Type="http://schemas.openxmlformats.org/officeDocument/2006/relationships/ctrlProp" Target="../ctrlProps/ctrlProp642.xml"/></Relationships>
</file>

<file path=xl/worksheets/_rels/sheet37.xml.rels><?xml version="1.0" encoding="UTF-8" standalone="yes"?>
<Relationships xmlns="http://schemas.openxmlformats.org/package/2006/relationships"><Relationship Id="rId13" Type="http://schemas.openxmlformats.org/officeDocument/2006/relationships/ctrlProp" Target="../ctrlProps/ctrlProp656.xml"/><Relationship Id="rId18" Type="http://schemas.openxmlformats.org/officeDocument/2006/relationships/ctrlProp" Target="../ctrlProps/ctrlProp661.xml"/><Relationship Id="rId26" Type="http://schemas.openxmlformats.org/officeDocument/2006/relationships/ctrlProp" Target="../ctrlProps/ctrlProp669.xml"/><Relationship Id="rId21" Type="http://schemas.openxmlformats.org/officeDocument/2006/relationships/ctrlProp" Target="../ctrlProps/ctrlProp664.xml"/><Relationship Id="rId34" Type="http://schemas.openxmlformats.org/officeDocument/2006/relationships/ctrlProp" Target="../ctrlProps/ctrlProp677.xml"/><Relationship Id="rId7" Type="http://schemas.openxmlformats.org/officeDocument/2006/relationships/ctrlProp" Target="../ctrlProps/ctrlProp650.xml"/><Relationship Id="rId12" Type="http://schemas.openxmlformats.org/officeDocument/2006/relationships/ctrlProp" Target="../ctrlProps/ctrlProp655.xml"/><Relationship Id="rId17" Type="http://schemas.openxmlformats.org/officeDocument/2006/relationships/ctrlProp" Target="../ctrlProps/ctrlProp660.xml"/><Relationship Id="rId25" Type="http://schemas.openxmlformats.org/officeDocument/2006/relationships/ctrlProp" Target="../ctrlProps/ctrlProp668.xml"/><Relationship Id="rId33" Type="http://schemas.openxmlformats.org/officeDocument/2006/relationships/ctrlProp" Target="../ctrlProps/ctrlProp676.xml"/><Relationship Id="rId38" Type="http://schemas.openxmlformats.org/officeDocument/2006/relationships/comments" Target="../comments18.xml"/><Relationship Id="rId2" Type="http://schemas.openxmlformats.org/officeDocument/2006/relationships/drawing" Target="../drawings/drawing29.xml"/><Relationship Id="rId16" Type="http://schemas.openxmlformats.org/officeDocument/2006/relationships/ctrlProp" Target="../ctrlProps/ctrlProp659.xml"/><Relationship Id="rId20" Type="http://schemas.openxmlformats.org/officeDocument/2006/relationships/ctrlProp" Target="../ctrlProps/ctrlProp663.xml"/><Relationship Id="rId29" Type="http://schemas.openxmlformats.org/officeDocument/2006/relationships/ctrlProp" Target="../ctrlProps/ctrlProp672.xml"/><Relationship Id="rId1" Type="http://schemas.openxmlformats.org/officeDocument/2006/relationships/printerSettings" Target="../printerSettings/printerSettings37.bin"/><Relationship Id="rId6" Type="http://schemas.openxmlformats.org/officeDocument/2006/relationships/ctrlProp" Target="../ctrlProps/ctrlProp649.xml"/><Relationship Id="rId11" Type="http://schemas.openxmlformats.org/officeDocument/2006/relationships/ctrlProp" Target="../ctrlProps/ctrlProp654.xml"/><Relationship Id="rId24" Type="http://schemas.openxmlformats.org/officeDocument/2006/relationships/ctrlProp" Target="../ctrlProps/ctrlProp667.xml"/><Relationship Id="rId32" Type="http://schemas.openxmlformats.org/officeDocument/2006/relationships/ctrlProp" Target="../ctrlProps/ctrlProp675.xml"/><Relationship Id="rId37" Type="http://schemas.openxmlformats.org/officeDocument/2006/relationships/ctrlProp" Target="../ctrlProps/ctrlProp680.xml"/><Relationship Id="rId5" Type="http://schemas.openxmlformats.org/officeDocument/2006/relationships/ctrlProp" Target="../ctrlProps/ctrlProp648.xml"/><Relationship Id="rId15" Type="http://schemas.openxmlformats.org/officeDocument/2006/relationships/ctrlProp" Target="../ctrlProps/ctrlProp658.xml"/><Relationship Id="rId23" Type="http://schemas.openxmlformats.org/officeDocument/2006/relationships/ctrlProp" Target="../ctrlProps/ctrlProp666.xml"/><Relationship Id="rId28" Type="http://schemas.openxmlformats.org/officeDocument/2006/relationships/ctrlProp" Target="../ctrlProps/ctrlProp671.xml"/><Relationship Id="rId36" Type="http://schemas.openxmlformats.org/officeDocument/2006/relationships/ctrlProp" Target="../ctrlProps/ctrlProp679.xml"/><Relationship Id="rId10" Type="http://schemas.openxmlformats.org/officeDocument/2006/relationships/ctrlProp" Target="../ctrlProps/ctrlProp653.xml"/><Relationship Id="rId19" Type="http://schemas.openxmlformats.org/officeDocument/2006/relationships/ctrlProp" Target="../ctrlProps/ctrlProp662.xml"/><Relationship Id="rId31" Type="http://schemas.openxmlformats.org/officeDocument/2006/relationships/ctrlProp" Target="../ctrlProps/ctrlProp674.xml"/><Relationship Id="rId4" Type="http://schemas.openxmlformats.org/officeDocument/2006/relationships/ctrlProp" Target="../ctrlProps/ctrlProp647.xml"/><Relationship Id="rId9" Type="http://schemas.openxmlformats.org/officeDocument/2006/relationships/ctrlProp" Target="../ctrlProps/ctrlProp652.xml"/><Relationship Id="rId14" Type="http://schemas.openxmlformats.org/officeDocument/2006/relationships/ctrlProp" Target="../ctrlProps/ctrlProp657.xml"/><Relationship Id="rId22" Type="http://schemas.openxmlformats.org/officeDocument/2006/relationships/ctrlProp" Target="../ctrlProps/ctrlProp665.xml"/><Relationship Id="rId27" Type="http://schemas.openxmlformats.org/officeDocument/2006/relationships/ctrlProp" Target="../ctrlProps/ctrlProp670.xml"/><Relationship Id="rId30" Type="http://schemas.openxmlformats.org/officeDocument/2006/relationships/ctrlProp" Target="../ctrlProps/ctrlProp673.xml"/><Relationship Id="rId35" Type="http://schemas.openxmlformats.org/officeDocument/2006/relationships/ctrlProp" Target="../ctrlProps/ctrlProp678.xml"/><Relationship Id="rId8" Type="http://schemas.openxmlformats.org/officeDocument/2006/relationships/ctrlProp" Target="../ctrlProps/ctrlProp651.xml"/><Relationship Id="rId3" Type="http://schemas.openxmlformats.org/officeDocument/2006/relationships/vmlDrawing" Target="../drawings/vmlDrawing32.vml"/></Relationships>
</file>

<file path=xl/worksheets/_rels/sheet38.xml.rels><?xml version="1.0" encoding="UTF-8" standalone="yes"?>
<Relationships xmlns="http://schemas.openxmlformats.org/package/2006/relationships"><Relationship Id="rId13" Type="http://schemas.openxmlformats.org/officeDocument/2006/relationships/ctrlProp" Target="../ctrlProps/ctrlProp690.xml"/><Relationship Id="rId18" Type="http://schemas.openxmlformats.org/officeDocument/2006/relationships/ctrlProp" Target="../ctrlProps/ctrlProp695.xml"/><Relationship Id="rId26" Type="http://schemas.openxmlformats.org/officeDocument/2006/relationships/ctrlProp" Target="../ctrlProps/ctrlProp703.xml"/><Relationship Id="rId3" Type="http://schemas.openxmlformats.org/officeDocument/2006/relationships/vmlDrawing" Target="../drawings/vmlDrawing33.vml"/><Relationship Id="rId21" Type="http://schemas.openxmlformats.org/officeDocument/2006/relationships/ctrlProp" Target="../ctrlProps/ctrlProp698.xml"/><Relationship Id="rId34" Type="http://schemas.openxmlformats.org/officeDocument/2006/relationships/ctrlProp" Target="../ctrlProps/ctrlProp711.xml"/><Relationship Id="rId7" Type="http://schemas.openxmlformats.org/officeDocument/2006/relationships/ctrlProp" Target="../ctrlProps/ctrlProp684.xml"/><Relationship Id="rId12" Type="http://schemas.openxmlformats.org/officeDocument/2006/relationships/ctrlProp" Target="../ctrlProps/ctrlProp689.xml"/><Relationship Id="rId17" Type="http://schemas.openxmlformats.org/officeDocument/2006/relationships/ctrlProp" Target="../ctrlProps/ctrlProp694.xml"/><Relationship Id="rId25" Type="http://schemas.openxmlformats.org/officeDocument/2006/relationships/ctrlProp" Target="../ctrlProps/ctrlProp702.xml"/><Relationship Id="rId33" Type="http://schemas.openxmlformats.org/officeDocument/2006/relationships/ctrlProp" Target="../ctrlProps/ctrlProp710.xml"/><Relationship Id="rId2" Type="http://schemas.openxmlformats.org/officeDocument/2006/relationships/drawing" Target="../drawings/drawing30.xml"/><Relationship Id="rId16" Type="http://schemas.openxmlformats.org/officeDocument/2006/relationships/ctrlProp" Target="../ctrlProps/ctrlProp693.xml"/><Relationship Id="rId20" Type="http://schemas.openxmlformats.org/officeDocument/2006/relationships/ctrlProp" Target="../ctrlProps/ctrlProp697.xml"/><Relationship Id="rId29" Type="http://schemas.openxmlformats.org/officeDocument/2006/relationships/ctrlProp" Target="../ctrlProps/ctrlProp706.xml"/><Relationship Id="rId1" Type="http://schemas.openxmlformats.org/officeDocument/2006/relationships/printerSettings" Target="../printerSettings/printerSettings38.bin"/><Relationship Id="rId6" Type="http://schemas.openxmlformats.org/officeDocument/2006/relationships/ctrlProp" Target="../ctrlProps/ctrlProp683.xml"/><Relationship Id="rId11" Type="http://schemas.openxmlformats.org/officeDocument/2006/relationships/ctrlProp" Target="../ctrlProps/ctrlProp688.xml"/><Relationship Id="rId24" Type="http://schemas.openxmlformats.org/officeDocument/2006/relationships/ctrlProp" Target="../ctrlProps/ctrlProp701.xml"/><Relationship Id="rId32" Type="http://schemas.openxmlformats.org/officeDocument/2006/relationships/ctrlProp" Target="../ctrlProps/ctrlProp709.xml"/><Relationship Id="rId5" Type="http://schemas.openxmlformats.org/officeDocument/2006/relationships/ctrlProp" Target="../ctrlProps/ctrlProp682.xml"/><Relationship Id="rId15" Type="http://schemas.openxmlformats.org/officeDocument/2006/relationships/ctrlProp" Target="../ctrlProps/ctrlProp692.xml"/><Relationship Id="rId23" Type="http://schemas.openxmlformats.org/officeDocument/2006/relationships/ctrlProp" Target="../ctrlProps/ctrlProp700.xml"/><Relationship Id="rId28" Type="http://schemas.openxmlformats.org/officeDocument/2006/relationships/ctrlProp" Target="../ctrlProps/ctrlProp705.xml"/><Relationship Id="rId36" Type="http://schemas.openxmlformats.org/officeDocument/2006/relationships/ctrlProp" Target="../ctrlProps/ctrlProp713.xml"/><Relationship Id="rId10" Type="http://schemas.openxmlformats.org/officeDocument/2006/relationships/ctrlProp" Target="../ctrlProps/ctrlProp687.xml"/><Relationship Id="rId19" Type="http://schemas.openxmlformats.org/officeDocument/2006/relationships/ctrlProp" Target="../ctrlProps/ctrlProp696.xml"/><Relationship Id="rId31" Type="http://schemas.openxmlformats.org/officeDocument/2006/relationships/ctrlProp" Target="../ctrlProps/ctrlProp708.xml"/><Relationship Id="rId4" Type="http://schemas.openxmlformats.org/officeDocument/2006/relationships/ctrlProp" Target="../ctrlProps/ctrlProp681.xml"/><Relationship Id="rId9" Type="http://schemas.openxmlformats.org/officeDocument/2006/relationships/ctrlProp" Target="../ctrlProps/ctrlProp686.xml"/><Relationship Id="rId14" Type="http://schemas.openxmlformats.org/officeDocument/2006/relationships/ctrlProp" Target="../ctrlProps/ctrlProp691.xml"/><Relationship Id="rId22" Type="http://schemas.openxmlformats.org/officeDocument/2006/relationships/ctrlProp" Target="../ctrlProps/ctrlProp699.xml"/><Relationship Id="rId27" Type="http://schemas.openxmlformats.org/officeDocument/2006/relationships/ctrlProp" Target="../ctrlProps/ctrlProp704.xml"/><Relationship Id="rId30" Type="http://schemas.openxmlformats.org/officeDocument/2006/relationships/ctrlProp" Target="../ctrlProps/ctrlProp707.xml"/><Relationship Id="rId35" Type="http://schemas.openxmlformats.org/officeDocument/2006/relationships/ctrlProp" Target="../ctrlProps/ctrlProp712.xml"/><Relationship Id="rId8" Type="http://schemas.openxmlformats.org/officeDocument/2006/relationships/ctrlProp" Target="../ctrlProps/ctrlProp68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fa.go.jp/policies/child-safety/effort/guideline/" TargetMode="External"/><Relationship Id="rId1" Type="http://schemas.openxmlformats.org/officeDocument/2006/relationships/hyperlink" Target="https://www.cfa.go.jp/policies/kokoseido/" TargetMode="Externa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2" Type="http://schemas.openxmlformats.org/officeDocument/2006/relationships/drawing" Target="../drawings/drawing3.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37" Type="http://schemas.openxmlformats.org/officeDocument/2006/relationships/ctrlProp" Target="../ctrlProps/ctrlProp54.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3.vml"/><Relationship Id="rId7" Type="http://schemas.openxmlformats.org/officeDocument/2006/relationships/ctrlProp" Target="../ctrlProps/ctrlProp59.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58.xml"/><Relationship Id="rId11" Type="http://schemas.openxmlformats.org/officeDocument/2006/relationships/comments" Target="../comments2.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7.xml"/><Relationship Id="rId13" Type="http://schemas.openxmlformats.org/officeDocument/2006/relationships/comments" Target="../comments3.xml"/><Relationship Id="rId3" Type="http://schemas.openxmlformats.org/officeDocument/2006/relationships/vmlDrawing" Target="../drawings/vmlDrawing4.vml"/><Relationship Id="rId7" Type="http://schemas.openxmlformats.org/officeDocument/2006/relationships/ctrlProp" Target="../ctrlProps/ctrlProp66.xml"/><Relationship Id="rId12" Type="http://schemas.openxmlformats.org/officeDocument/2006/relationships/ctrlProp" Target="../ctrlProps/ctrlProp71.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65.xml"/><Relationship Id="rId11" Type="http://schemas.openxmlformats.org/officeDocument/2006/relationships/ctrlProp" Target="../ctrlProps/ctrlProp70.xml"/><Relationship Id="rId5" Type="http://schemas.openxmlformats.org/officeDocument/2006/relationships/ctrlProp" Target="../ctrlProps/ctrlProp64.xml"/><Relationship Id="rId10" Type="http://schemas.openxmlformats.org/officeDocument/2006/relationships/ctrlProp" Target="../ctrlProps/ctrlProp69.xml"/><Relationship Id="rId4" Type="http://schemas.openxmlformats.org/officeDocument/2006/relationships/ctrlProp" Target="../ctrlProps/ctrlProp63.xml"/><Relationship Id="rId9" Type="http://schemas.openxmlformats.org/officeDocument/2006/relationships/ctrlProp" Target="../ctrlProps/ctrlProp6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76.xml"/><Relationship Id="rId3" Type="http://schemas.openxmlformats.org/officeDocument/2006/relationships/vmlDrawing" Target="../drawings/vmlDrawing5.vml"/><Relationship Id="rId7" Type="http://schemas.openxmlformats.org/officeDocument/2006/relationships/ctrlProp" Target="../ctrlProps/ctrlProp75.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74.xml"/><Relationship Id="rId11" Type="http://schemas.openxmlformats.org/officeDocument/2006/relationships/comments" Target="../comments4.xml"/><Relationship Id="rId5" Type="http://schemas.openxmlformats.org/officeDocument/2006/relationships/ctrlProp" Target="../ctrlProps/ctrlProp73.xml"/><Relationship Id="rId10" Type="http://schemas.openxmlformats.org/officeDocument/2006/relationships/ctrlProp" Target="../ctrlProps/ctrlProp78.xml"/><Relationship Id="rId4" Type="http://schemas.openxmlformats.org/officeDocument/2006/relationships/ctrlProp" Target="../ctrlProps/ctrlProp72.xml"/><Relationship Id="rId9" Type="http://schemas.openxmlformats.org/officeDocument/2006/relationships/ctrlProp" Target="../ctrlProps/ctrlProp7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AO68"/>
  <sheetViews>
    <sheetView showGridLines="0" view="pageBreakPreview" topLeftCell="A4" zoomScale="85" zoomScaleNormal="100" zoomScaleSheetLayoutView="85" workbookViewId="0">
      <selection activeCell="AP22" sqref="AP22"/>
    </sheetView>
  </sheetViews>
  <sheetFormatPr defaultColWidth="8" defaultRowHeight="12"/>
  <cols>
    <col min="1" max="2" width="1.375" style="66" customWidth="1"/>
    <col min="3" max="5" width="2.375" style="66" customWidth="1"/>
    <col min="6" max="6" width="3.375" style="66" customWidth="1"/>
    <col min="7" max="11" width="4" style="66" customWidth="1"/>
    <col min="12" max="12" width="1.625" style="66" customWidth="1"/>
    <col min="13" max="13" width="3.75" style="66" customWidth="1"/>
    <col min="14" max="32" width="2.375" style="66" customWidth="1"/>
    <col min="33" max="33" width="2.875" style="66" customWidth="1"/>
    <col min="34" max="35" width="2.375" style="66" customWidth="1"/>
    <col min="36" max="36" width="2" style="66" customWidth="1"/>
    <col min="37" max="37" width="1.375" style="66" customWidth="1"/>
    <col min="38" max="44" width="2.375" style="66" customWidth="1"/>
    <col min="45" max="16384" width="8" style="66"/>
  </cols>
  <sheetData>
    <row r="1" spans="1:36" ht="14.1" customHeight="1">
      <c r="B1" s="1526" t="s">
        <v>455</v>
      </c>
      <c r="C1" s="1527"/>
      <c r="D1" s="1527"/>
      <c r="E1" s="1527"/>
      <c r="F1" s="1527"/>
      <c r="G1" s="1527"/>
      <c r="H1" s="1527"/>
      <c r="I1" s="1527"/>
      <c r="J1" s="1527"/>
      <c r="K1" s="1527"/>
      <c r="L1" s="1527"/>
      <c r="M1" s="1527"/>
      <c r="N1" s="1527"/>
      <c r="O1" s="1527"/>
      <c r="P1" s="1527"/>
      <c r="Q1" s="1527"/>
      <c r="R1" s="1527"/>
      <c r="S1" s="1527"/>
      <c r="T1" s="1527"/>
      <c r="U1" s="1527"/>
      <c r="V1" s="1527"/>
      <c r="W1" s="1527"/>
      <c r="X1" s="1527"/>
      <c r="Y1" s="1527"/>
      <c r="Z1" s="1527"/>
      <c r="AA1" s="1527"/>
      <c r="AB1" s="1527"/>
      <c r="AC1" s="1527"/>
      <c r="AD1" s="1527"/>
      <c r="AE1" s="1527"/>
      <c r="AF1" s="1527"/>
      <c r="AG1" s="1527"/>
      <c r="AH1" s="1527"/>
      <c r="AI1" s="1527"/>
      <c r="AJ1" s="1527"/>
    </row>
    <row r="2" spans="1:36" ht="5.0999999999999996" customHeight="1" thickBot="1"/>
    <row r="3" spans="1:36" ht="14.1" customHeight="1">
      <c r="B3" s="1528" t="s">
        <v>377</v>
      </c>
      <c r="C3" s="1529"/>
      <c r="D3" s="1529"/>
      <c r="E3" s="1529"/>
      <c r="F3" s="1529"/>
      <c r="G3" s="1529"/>
      <c r="H3" s="1529"/>
      <c r="I3" s="1529"/>
      <c r="J3" s="1529"/>
      <c r="K3" s="1529"/>
      <c r="L3" s="1529"/>
      <c r="M3" s="1529"/>
      <c r="N3" s="1529"/>
      <c r="O3" s="1529"/>
      <c r="P3" s="1529"/>
      <c r="Q3" s="1529"/>
      <c r="R3" s="1529"/>
      <c r="S3" s="1529"/>
      <c r="T3" s="1529"/>
      <c r="U3" s="1529"/>
      <c r="V3" s="1529"/>
      <c r="W3" s="1529"/>
      <c r="X3" s="1530" t="s">
        <v>5</v>
      </c>
      <c r="Y3" s="1531"/>
      <c r="Z3" s="1531"/>
      <c r="AA3" s="1531"/>
      <c r="AB3" s="1531"/>
      <c r="AC3" s="1531"/>
      <c r="AD3" s="1531"/>
      <c r="AE3" s="1531"/>
      <c r="AF3" s="1531"/>
      <c r="AG3" s="1531"/>
      <c r="AH3" s="1531"/>
      <c r="AI3" s="1531"/>
      <c r="AJ3" s="1532"/>
    </row>
    <row r="4" spans="1:36" ht="14.1" customHeight="1">
      <c r="A4" s="67"/>
      <c r="B4" s="68" t="s">
        <v>147</v>
      </c>
      <c r="C4" s="69"/>
      <c r="D4" s="67"/>
      <c r="F4" s="67"/>
      <c r="G4" s="67"/>
      <c r="H4" s="67"/>
      <c r="I4" s="67"/>
      <c r="J4" s="67"/>
      <c r="K4" s="67"/>
      <c r="L4" s="67"/>
      <c r="M4" s="67"/>
      <c r="N4" s="67"/>
      <c r="O4" s="67"/>
      <c r="P4" s="67"/>
      <c r="Q4" s="70"/>
      <c r="R4" s="70"/>
      <c r="S4" s="67"/>
      <c r="T4" s="70"/>
      <c r="U4" s="70"/>
      <c r="V4" s="67"/>
      <c r="W4" s="67"/>
      <c r="X4" s="71"/>
      <c r="Y4" s="67"/>
      <c r="Z4" s="67"/>
      <c r="AA4" s="67"/>
      <c r="AB4" s="67"/>
      <c r="AC4" s="67"/>
      <c r="AD4" s="67"/>
      <c r="AE4" s="67"/>
      <c r="AF4" s="67"/>
      <c r="AG4" s="67"/>
      <c r="AH4" s="67"/>
      <c r="AI4" s="67"/>
      <c r="AJ4" s="72"/>
    </row>
    <row r="5" spans="1:36" ht="6.95" customHeight="1">
      <c r="A5" s="67"/>
      <c r="B5" s="73"/>
      <c r="C5" s="67"/>
      <c r="D5" s="67"/>
      <c r="E5" s="67"/>
      <c r="F5" s="67"/>
      <c r="G5" s="67"/>
      <c r="H5" s="67"/>
      <c r="I5" s="67"/>
      <c r="J5" s="67"/>
      <c r="K5" s="67"/>
      <c r="L5" s="67"/>
      <c r="M5" s="67"/>
      <c r="N5" s="67"/>
      <c r="O5" s="67"/>
      <c r="P5" s="67"/>
      <c r="Q5" s="70"/>
      <c r="R5" s="70"/>
      <c r="S5" s="67"/>
      <c r="T5" s="70"/>
      <c r="U5" s="70"/>
      <c r="W5" s="74"/>
      <c r="X5" s="75"/>
      <c r="AJ5" s="72"/>
    </row>
    <row r="6" spans="1:36" ht="14.1" customHeight="1">
      <c r="A6" s="67"/>
      <c r="B6" s="73"/>
      <c r="C6" s="67" t="s">
        <v>401</v>
      </c>
      <c r="D6" s="67"/>
      <c r="E6" s="67"/>
      <c r="F6" s="67"/>
      <c r="G6" s="149"/>
      <c r="H6" s="149"/>
      <c r="I6" s="149"/>
      <c r="J6" s="149"/>
      <c r="K6" s="149"/>
      <c r="L6" s="149"/>
      <c r="M6" s="149"/>
      <c r="N6" s="149"/>
      <c r="O6" s="149"/>
      <c r="P6" s="149"/>
      <c r="Q6" s="149"/>
      <c r="R6" s="149"/>
      <c r="S6" s="149"/>
      <c r="T6" s="149"/>
      <c r="U6" s="149"/>
      <c r="V6" s="67" t="s">
        <v>29</v>
      </c>
      <c r="W6" s="67" t="s">
        <v>269</v>
      </c>
      <c r="X6" s="67"/>
      <c r="Y6" s="1353"/>
      <c r="Z6" s="1353"/>
      <c r="AA6" s="66" t="s">
        <v>23</v>
      </c>
      <c r="AB6" s="1353"/>
      <c r="AC6" s="1353"/>
      <c r="AD6" s="149" t="s">
        <v>30</v>
      </c>
      <c r="AE6" s="1353">
        <v>1</v>
      </c>
      <c r="AF6" s="1353"/>
      <c r="AG6" s="67" t="s">
        <v>137</v>
      </c>
      <c r="AH6" s="67"/>
      <c r="AI6" s="67"/>
      <c r="AJ6" s="72"/>
    </row>
    <row r="7" spans="1:36" ht="14.1" customHeight="1">
      <c r="A7" s="67"/>
      <c r="B7" s="73"/>
      <c r="C7" s="67"/>
      <c r="D7" s="1548" t="s">
        <v>148</v>
      </c>
      <c r="E7" s="1406"/>
      <c r="F7" s="1407"/>
      <c r="G7" s="1513" t="s">
        <v>6</v>
      </c>
      <c r="H7" s="1514"/>
      <c r="I7" s="1515"/>
      <c r="J7" s="1513" t="s">
        <v>116</v>
      </c>
      <c r="K7" s="1514"/>
      <c r="L7" s="1515"/>
      <c r="M7" s="1513" t="s">
        <v>7</v>
      </c>
      <c r="N7" s="1514"/>
      <c r="O7" s="1515"/>
      <c r="P7" s="1513" t="s">
        <v>378</v>
      </c>
      <c r="Q7" s="1514"/>
      <c r="R7" s="1515"/>
      <c r="S7" s="1513" t="s">
        <v>379</v>
      </c>
      <c r="T7" s="1514"/>
      <c r="U7" s="1515"/>
      <c r="V7" s="1513" t="s">
        <v>380</v>
      </c>
      <c r="W7" s="1514"/>
      <c r="X7" s="1514"/>
      <c r="Y7" s="1513" t="s">
        <v>149</v>
      </c>
      <c r="Z7" s="1514"/>
      <c r="AA7" s="1515"/>
      <c r="AB7" s="1513" t="s">
        <v>381</v>
      </c>
      <c r="AC7" s="1514"/>
      <c r="AD7" s="1514"/>
      <c r="AE7" s="1514"/>
      <c r="AF7" s="1514"/>
      <c r="AG7" s="1514"/>
      <c r="AH7" s="1514"/>
      <c r="AI7" s="1515"/>
      <c r="AJ7" s="76"/>
    </row>
    <row r="8" spans="1:36" ht="14.1" customHeight="1">
      <c r="A8" s="67"/>
      <c r="B8" s="73"/>
      <c r="C8" s="67"/>
      <c r="D8" s="1400" t="s">
        <v>382</v>
      </c>
      <c r="E8" s="1401"/>
      <c r="F8" s="1402"/>
      <c r="G8" s="1371"/>
      <c r="H8" s="1372"/>
      <c r="I8" s="1516"/>
      <c r="J8" s="1371"/>
      <c r="K8" s="1372"/>
      <c r="L8" s="1516"/>
      <c r="M8" s="1371"/>
      <c r="N8" s="1372"/>
      <c r="O8" s="1516"/>
      <c r="P8" s="1371"/>
      <c r="Q8" s="1372"/>
      <c r="R8" s="1516"/>
      <c r="S8" s="1371"/>
      <c r="T8" s="1372"/>
      <c r="U8" s="1516"/>
      <c r="V8" s="1371"/>
      <c r="W8" s="1372"/>
      <c r="X8" s="1372"/>
      <c r="Y8" s="1371"/>
      <c r="Z8" s="1372"/>
      <c r="AA8" s="1516"/>
      <c r="AB8" s="1371"/>
      <c r="AC8" s="1372"/>
      <c r="AD8" s="1372"/>
      <c r="AE8" s="1372"/>
      <c r="AF8" s="1372"/>
      <c r="AG8" s="1372"/>
      <c r="AH8" s="1372"/>
      <c r="AI8" s="1516"/>
      <c r="AJ8" s="76"/>
    </row>
    <row r="9" spans="1:36" ht="15.75" customHeight="1">
      <c r="A9" s="67"/>
      <c r="B9" s="73"/>
      <c r="C9" s="67"/>
      <c r="D9" s="1533" t="s">
        <v>383</v>
      </c>
      <c r="E9" s="1534"/>
      <c r="F9" s="1535"/>
      <c r="G9" s="1539"/>
      <c r="H9" s="1540"/>
      <c r="I9" s="1541"/>
      <c r="J9" s="1542"/>
      <c r="K9" s="1543"/>
      <c r="L9" s="1544"/>
      <c r="M9" s="1533"/>
      <c r="N9" s="1534"/>
      <c r="O9" s="1535"/>
      <c r="P9" s="1539"/>
      <c r="Q9" s="1540"/>
      <c r="R9" s="1541"/>
      <c r="S9" s="1539"/>
      <c r="T9" s="1540"/>
      <c r="U9" s="1541"/>
      <c r="V9" s="1539"/>
      <c r="W9" s="1540"/>
      <c r="X9" s="1541"/>
      <c r="Y9" s="1549">
        <f>SUM(G9,J9,M9,P9,S9,V9)</f>
        <v>0</v>
      </c>
      <c r="Z9" s="1550"/>
      <c r="AA9" s="1551"/>
      <c r="AB9" s="1555" t="s">
        <v>384</v>
      </c>
      <c r="AC9" s="1556"/>
      <c r="AD9" s="1556"/>
      <c r="AE9" s="1556"/>
      <c r="AF9" s="1557"/>
      <c r="AG9" s="1558" t="str">
        <f>IF(ISERROR(Y9/Y11*100),"",Y9/Y11*100)</f>
        <v/>
      </c>
      <c r="AH9" s="1559"/>
      <c r="AI9" s="1560"/>
      <c r="AJ9" s="76"/>
    </row>
    <row r="10" spans="1:36" ht="15.75" customHeight="1">
      <c r="A10" s="67"/>
      <c r="B10" s="73"/>
      <c r="C10" s="67"/>
      <c r="D10" s="1536"/>
      <c r="E10" s="1537"/>
      <c r="F10" s="1538"/>
      <c r="G10" s="1536"/>
      <c r="H10" s="1537"/>
      <c r="I10" s="1538"/>
      <c r="J10" s="1545"/>
      <c r="K10" s="1546"/>
      <c r="L10" s="1547"/>
      <c r="M10" s="1536"/>
      <c r="N10" s="1537"/>
      <c r="O10" s="1538"/>
      <c r="P10" s="1536"/>
      <c r="Q10" s="1537"/>
      <c r="R10" s="1538"/>
      <c r="S10" s="1536"/>
      <c r="T10" s="1537"/>
      <c r="U10" s="1538"/>
      <c r="V10" s="1536"/>
      <c r="W10" s="1537"/>
      <c r="X10" s="1538"/>
      <c r="Y10" s="1552"/>
      <c r="Z10" s="1553"/>
      <c r="AA10" s="1554"/>
      <c r="AB10" s="1561" t="s">
        <v>385</v>
      </c>
      <c r="AC10" s="1562"/>
      <c r="AD10" s="1562"/>
      <c r="AE10" s="1562"/>
      <c r="AF10" s="1563"/>
      <c r="AG10" s="1510" t="str">
        <f>IF(ISERROR(Y9/Y12*100),"",Y9/Y12*100)</f>
        <v/>
      </c>
      <c r="AH10" s="1511"/>
      <c r="AI10" s="1512"/>
      <c r="AJ10" s="76"/>
    </row>
    <row r="11" spans="1:36" ht="15.75" customHeight="1">
      <c r="A11" s="67"/>
      <c r="B11" s="73"/>
      <c r="C11" s="67"/>
      <c r="D11" s="1517" t="s">
        <v>386</v>
      </c>
      <c r="E11" s="1524"/>
      <c r="F11" s="1525"/>
      <c r="G11" s="1517"/>
      <c r="H11" s="1524"/>
      <c r="I11" s="1525"/>
      <c r="J11" s="1517"/>
      <c r="K11" s="1518"/>
      <c r="L11" s="1519"/>
      <c r="M11" s="1517"/>
      <c r="N11" s="1518"/>
      <c r="O11" s="1519"/>
      <c r="P11" s="1517"/>
      <c r="Q11" s="1518"/>
      <c r="R11" s="1519"/>
      <c r="S11" s="1517"/>
      <c r="T11" s="1518"/>
      <c r="U11" s="1519"/>
      <c r="V11" s="1517"/>
      <c r="W11" s="1518"/>
      <c r="X11" s="1519"/>
      <c r="Y11" s="1520">
        <f>SUM(G11:X11)</f>
        <v>0</v>
      </c>
      <c r="Z11" s="1521"/>
      <c r="AA11" s="1522"/>
      <c r="AB11" s="1523"/>
      <c r="AC11" s="1523"/>
      <c r="AD11" s="1523"/>
      <c r="AE11" s="1523"/>
      <c r="AF11" s="153"/>
      <c r="AG11" s="1508"/>
      <c r="AH11" s="1508"/>
      <c r="AI11" s="1508"/>
      <c r="AJ11" s="76"/>
    </row>
    <row r="12" spans="1:36" ht="15.75" customHeight="1">
      <c r="A12" s="67"/>
      <c r="B12" s="73"/>
      <c r="C12" s="67"/>
      <c r="D12" s="1502" t="s">
        <v>387</v>
      </c>
      <c r="E12" s="1503"/>
      <c r="F12" s="1504"/>
      <c r="G12" s="1502"/>
      <c r="H12" s="1503"/>
      <c r="I12" s="1504"/>
      <c r="J12" s="1502"/>
      <c r="K12" s="1503"/>
      <c r="L12" s="1504"/>
      <c r="M12" s="1502"/>
      <c r="N12" s="1503"/>
      <c r="O12" s="1504"/>
      <c r="P12" s="1502"/>
      <c r="Q12" s="1503"/>
      <c r="R12" s="1504"/>
      <c r="S12" s="1502"/>
      <c r="T12" s="1503"/>
      <c r="U12" s="1504"/>
      <c r="V12" s="1502"/>
      <c r="W12" s="1503"/>
      <c r="X12" s="1504"/>
      <c r="Y12" s="1505">
        <f>SUM(G12:X12)</f>
        <v>0</v>
      </c>
      <c r="Z12" s="1506"/>
      <c r="AA12" s="1507"/>
      <c r="AB12" s="1523"/>
      <c r="AC12" s="1523"/>
      <c r="AD12" s="1523"/>
      <c r="AE12" s="1523"/>
      <c r="AF12" s="77"/>
      <c r="AG12" s="1508"/>
      <c r="AH12" s="1508"/>
      <c r="AI12" s="1508"/>
      <c r="AJ12" s="76"/>
    </row>
    <row r="13" spans="1:36" ht="12" customHeight="1">
      <c r="B13" s="78"/>
      <c r="D13" s="150" t="s">
        <v>407</v>
      </c>
      <c r="E13" s="79" t="s">
        <v>457</v>
      </c>
      <c r="X13" s="80" t="s">
        <v>388</v>
      </c>
      <c r="Y13" s="1509" t="s">
        <v>456</v>
      </c>
      <c r="Z13" s="1509"/>
      <c r="AA13" s="1509"/>
      <c r="AB13" s="1509"/>
      <c r="AC13" s="1509"/>
      <c r="AD13" s="1509"/>
      <c r="AE13" s="1509"/>
      <c r="AF13" s="1509"/>
      <c r="AG13" s="1509"/>
      <c r="AH13" s="1509"/>
      <c r="AI13" s="1509"/>
      <c r="AJ13" s="157"/>
    </row>
    <row r="14" spans="1:36" ht="12.75" customHeight="1">
      <c r="A14" s="67"/>
      <c r="B14" s="73"/>
      <c r="C14" s="67"/>
      <c r="D14" s="150"/>
      <c r="E14" s="79"/>
      <c r="F14" s="79"/>
      <c r="G14" s="79"/>
      <c r="H14" s="79"/>
      <c r="I14" s="79"/>
      <c r="J14" s="79"/>
      <c r="K14" s="79"/>
      <c r="L14" s="79"/>
      <c r="M14" s="79"/>
      <c r="N14" s="79"/>
      <c r="O14" s="79"/>
      <c r="P14" s="79"/>
      <c r="Q14" s="79"/>
      <c r="R14" s="79"/>
      <c r="S14" s="79"/>
      <c r="T14" s="79"/>
      <c r="U14" s="79"/>
      <c r="V14" s="79"/>
      <c r="W14" s="79"/>
      <c r="X14" s="80"/>
      <c r="Y14" s="1509"/>
      <c r="Z14" s="1509"/>
      <c r="AA14" s="1509"/>
      <c r="AB14" s="1509"/>
      <c r="AC14" s="1509"/>
      <c r="AD14" s="1509"/>
      <c r="AE14" s="1509"/>
      <c r="AF14" s="1509"/>
      <c r="AG14" s="1509"/>
      <c r="AH14" s="1509"/>
      <c r="AI14" s="1509"/>
      <c r="AJ14" s="157"/>
    </row>
    <row r="15" spans="1:36" ht="14.1" customHeight="1">
      <c r="A15" s="67"/>
      <c r="B15" s="81" t="s">
        <v>389</v>
      </c>
      <c r="C15" s="82"/>
      <c r="D15" s="67"/>
      <c r="E15" s="67"/>
      <c r="F15" s="67"/>
      <c r="G15" s="67"/>
      <c r="H15" s="67"/>
      <c r="I15" s="67"/>
      <c r="J15" s="67"/>
      <c r="K15" s="67"/>
      <c r="L15" s="67"/>
      <c r="M15" s="67"/>
      <c r="N15" s="67"/>
      <c r="O15" s="67"/>
      <c r="P15" s="67"/>
      <c r="Q15" s="1353"/>
      <c r="R15" s="1353"/>
      <c r="S15" s="67"/>
      <c r="T15" s="1353"/>
      <c r="U15" s="1353"/>
      <c r="V15" s="67"/>
      <c r="W15" s="67"/>
      <c r="X15" s="83"/>
      <c r="Y15" s="1509"/>
      <c r="Z15" s="1509"/>
      <c r="AA15" s="1509"/>
      <c r="AB15" s="1509"/>
      <c r="AC15" s="1509"/>
      <c r="AD15" s="1509"/>
      <c r="AE15" s="1509"/>
      <c r="AF15" s="1509"/>
      <c r="AG15" s="1509"/>
      <c r="AH15" s="1509"/>
      <c r="AI15" s="1509"/>
      <c r="AJ15" s="157"/>
    </row>
    <row r="16" spans="1:36" ht="14.1" customHeight="1">
      <c r="A16" s="67"/>
      <c r="B16" s="73"/>
      <c r="C16" s="67" t="s">
        <v>63</v>
      </c>
      <c r="D16" s="67"/>
      <c r="E16" s="67"/>
      <c r="F16" s="67"/>
      <c r="G16" s="67"/>
      <c r="H16" s="67"/>
      <c r="I16" s="67"/>
      <c r="J16" s="67"/>
      <c r="K16" s="67"/>
      <c r="L16" s="67"/>
      <c r="M16" s="67"/>
      <c r="N16" s="67"/>
      <c r="O16" s="67"/>
      <c r="P16" s="84"/>
      <c r="Q16" s="84"/>
      <c r="R16" s="70"/>
      <c r="S16" s="85"/>
      <c r="T16" s="85"/>
      <c r="U16" s="67"/>
      <c r="V16" s="67"/>
      <c r="X16" s="83"/>
      <c r="Y16" s="1509"/>
      <c r="Z16" s="1509"/>
      <c r="AA16" s="1509"/>
      <c r="AB16" s="1509"/>
      <c r="AC16" s="1509"/>
      <c r="AD16" s="1509"/>
      <c r="AE16" s="1509"/>
      <c r="AF16" s="1509"/>
      <c r="AG16" s="1509"/>
      <c r="AH16" s="1509"/>
      <c r="AI16" s="1509"/>
      <c r="AJ16" s="157"/>
    </row>
    <row r="17" spans="1:36" ht="9.75" customHeight="1">
      <c r="A17" s="67"/>
      <c r="B17" s="73"/>
      <c r="C17" s="67"/>
      <c r="D17" s="67"/>
      <c r="E17" s="67"/>
      <c r="F17" s="67"/>
      <c r="G17" s="67"/>
      <c r="H17" s="67"/>
      <c r="I17" s="67"/>
      <c r="J17" s="67"/>
      <c r="K17" s="67"/>
      <c r="L17" s="67"/>
      <c r="M17" s="67"/>
      <c r="N17" s="67"/>
      <c r="O17" s="67"/>
      <c r="P17" s="70"/>
      <c r="Q17" s="1353"/>
      <c r="R17" s="1353"/>
      <c r="S17" s="67"/>
      <c r="T17" s="1353"/>
      <c r="U17" s="1353"/>
      <c r="V17" s="67"/>
      <c r="W17" s="67"/>
      <c r="X17" s="83"/>
      <c r="Y17" s="156"/>
      <c r="Z17" s="156"/>
      <c r="AA17" s="156"/>
      <c r="AB17" s="156"/>
      <c r="AC17" s="156"/>
      <c r="AD17" s="156"/>
      <c r="AE17" s="156"/>
      <c r="AF17" s="156"/>
      <c r="AG17" s="156"/>
      <c r="AH17" s="156"/>
      <c r="AI17" s="156"/>
      <c r="AJ17" s="157"/>
    </row>
    <row r="18" spans="1:36" ht="14.1" customHeight="1">
      <c r="A18" s="67"/>
      <c r="B18" s="73"/>
      <c r="C18" s="67" t="s">
        <v>390</v>
      </c>
      <c r="D18" s="67"/>
      <c r="E18" s="67"/>
      <c r="F18" s="67"/>
      <c r="G18" s="67"/>
      <c r="H18" s="67"/>
      <c r="I18" s="67"/>
      <c r="J18" s="67"/>
      <c r="K18" s="67"/>
      <c r="L18" s="67"/>
      <c r="M18" s="67"/>
      <c r="N18" s="67"/>
      <c r="O18" s="67"/>
      <c r="P18" s="67"/>
      <c r="Q18" s="67"/>
      <c r="R18" s="67"/>
      <c r="S18" s="67"/>
      <c r="T18" s="67"/>
      <c r="U18" s="67"/>
      <c r="V18" s="67"/>
      <c r="W18" s="67"/>
      <c r="X18" s="86"/>
      <c r="Y18" s="156"/>
      <c r="Z18" s="156"/>
      <c r="AA18" s="156"/>
      <c r="AB18" s="156"/>
      <c r="AC18" s="156"/>
      <c r="AD18" s="156"/>
      <c r="AE18" s="156"/>
      <c r="AF18" s="156"/>
      <c r="AG18" s="156"/>
      <c r="AH18" s="156"/>
      <c r="AI18" s="156"/>
      <c r="AJ18" s="157"/>
    </row>
    <row r="19" spans="1:36" ht="14.1" customHeight="1" thickBot="1">
      <c r="A19" s="67"/>
      <c r="B19" s="73"/>
      <c r="C19" s="67"/>
      <c r="D19" s="67"/>
      <c r="E19" s="87" t="s">
        <v>8</v>
      </c>
      <c r="F19" s="88"/>
      <c r="G19" s="89"/>
      <c r="H19" s="89"/>
      <c r="I19" s="89"/>
      <c r="J19" s="89"/>
      <c r="K19" s="89"/>
      <c r="L19" s="89"/>
      <c r="M19" s="89"/>
      <c r="N19" s="89"/>
      <c r="O19" s="89"/>
      <c r="P19" s="89"/>
      <c r="Q19" s="90"/>
      <c r="R19" s="90"/>
      <c r="S19" s="67"/>
      <c r="T19" s="67"/>
      <c r="U19" s="67"/>
      <c r="V19" s="67"/>
      <c r="W19" s="67"/>
      <c r="X19" s="75"/>
      <c r="Y19" s="156"/>
      <c r="Z19" s="156"/>
      <c r="AA19" s="156"/>
      <c r="AB19" s="156"/>
      <c r="AC19" s="156"/>
      <c r="AD19" s="156"/>
      <c r="AE19" s="156"/>
      <c r="AF19" s="156"/>
      <c r="AG19" s="156"/>
      <c r="AH19" s="156"/>
      <c r="AI19" s="156"/>
      <c r="AJ19" s="157"/>
    </row>
    <row r="20" spans="1:36" ht="7.5" customHeight="1" thickTop="1">
      <c r="A20" s="67"/>
      <c r="B20" s="73"/>
      <c r="C20" s="67"/>
      <c r="D20" s="67"/>
      <c r="E20" s="91"/>
      <c r="F20" s="91"/>
      <c r="G20" s="91"/>
      <c r="H20" s="91"/>
      <c r="I20" s="91"/>
      <c r="J20" s="91"/>
      <c r="K20" s="91"/>
      <c r="L20" s="91"/>
      <c r="M20" s="91"/>
      <c r="N20" s="91"/>
      <c r="O20" s="91"/>
      <c r="P20" s="91"/>
      <c r="Q20" s="67"/>
      <c r="R20" s="67"/>
      <c r="S20" s="67"/>
      <c r="T20" s="67"/>
      <c r="U20" s="67"/>
      <c r="V20" s="67"/>
      <c r="W20" s="92"/>
      <c r="X20" s="93"/>
      <c r="Y20" s="94"/>
      <c r="Z20" s="94"/>
      <c r="AJ20" s="72"/>
    </row>
    <row r="21" spans="1:36" ht="14.1" customHeight="1">
      <c r="A21" s="67"/>
      <c r="B21" s="73"/>
      <c r="C21" s="66" t="s">
        <v>391</v>
      </c>
      <c r="F21" s="91"/>
      <c r="G21" s="91"/>
      <c r="H21" s="91"/>
      <c r="I21" s="91"/>
      <c r="J21" s="91"/>
      <c r="K21" s="91"/>
      <c r="L21" s="91"/>
      <c r="M21" s="91"/>
      <c r="N21" s="91"/>
      <c r="O21" s="91"/>
      <c r="P21" s="91"/>
      <c r="Q21" s="67"/>
      <c r="R21" s="67"/>
      <c r="S21" s="67"/>
      <c r="T21" s="67"/>
      <c r="U21" s="67"/>
      <c r="V21" s="67"/>
      <c r="W21" s="67"/>
      <c r="X21" s="93"/>
      <c r="Y21" s="95"/>
      <c r="Z21" s="95"/>
      <c r="AA21" s="95"/>
      <c r="AB21" s="95"/>
      <c r="AC21" s="95"/>
      <c r="AD21" s="95"/>
      <c r="AE21" s="95"/>
      <c r="AF21" s="95"/>
      <c r="AG21" s="95"/>
      <c r="AH21" s="95"/>
      <c r="AI21" s="95"/>
      <c r="AJ21" s="72"/>
    </row>
    <row r="22" spans="1:36" ht="27.75" customHeight="1">
      <c r="A22" s="67"/>
      <c r="B22" s="73"/>
      <c r="C22" s="96"/>
      <c r="D22" s="1497" t="s">
        <v>9</v>
      </c>
      <c r="E22" s="1498"/>
      <c r="F22" s="1498"/>
      <c r="G22" s="1499"/>
      <c r="H22" s="1500" t="s">
        <v>34</v>
      </c>
      <c r="I22" s="1501"/>
      <c r="J22" s="1497" t="s">
        <v>11</v>
      </c>
      <c r="K22" s="1498"/>
      <c r="L22" s="151"/>
      <c r="M22" s="1501" t="s">
        <v>458</v>
      </c>
      <c r="N22" s="1498"/>
      <c r="O22" s="1498"/>
      <c r="P22" s="1498"/>
      <c r="Q22" s="1498"/>
      <c r="R22" s="1498"/>
      <c r="S22" s="1498"/>
      <c r="T22" s="1498"/>
      <c r="U22" s="1498"/>
      <c r="V22" s="1498"/>
      <c r="W22" s="1498"/>
      <c r="X22" s="1498"/>
      <c r="Y22" s="1498"/>
      <c r="Z22" s="1498"/>
      <c r="AA22" s="1498"/>
      <c r="AB22" s="1498"/>
      <c r="AC22" s="1498"/>
      <c r="AD22" s="1498"/>
      <c r="AE22" s="1498"/>
      <c r="AF22" s="1499"/>
      <c r="AG22" s="1497" t="s">
        <v>392</v>
      </c>
      <c r="AH22" s="1498"/>
      <c r="AI22" s="1499"/>
      <c r="AJ22" s="72"/>
    </row>
    <row r="23" spans="1:36" ht="10.5" customHeight="1">
      <c r="A23" s="67"/>
      <c r="B23" s="73"/>
      <c r="C23" s="97"/>
      <c r="D23" s="1465" t="s">
        <v>400</v>
      </c>
      <c r="E23" s="1466" t="s">
        <v>150</v>
      </c>
      <c r="F23" s="1353"/>
      <c r="G23" s="1467"/>
      <c r="H23" s="1471"/>
      <c r="I23" s="1472"/>
      <c r="J23" s="1475"/>
      <c r="K23" s="1476"/>
      <c r="L23" s="1477"/>
      <c r="M23" s="1478"/>
      <c r="N23" s="1478"/>
      <c r="O23" s="1478"/>
      <c r="P23" s="1478"/>
      <c r="Q23" s="1478"/>
      <c r="R23" s="1478"/>
      <c r="S23" s="1478"/>
      <c r="T23" s="1478"/>
      <c r="U23" s="1479"/>
      <c r="V23" s="1480"/>
      <c r="W23" s="1481"/>
      <c r="X23" s="1481"/>
      <c r="Y23" s="1481"/>
      <c r="Z23" s="1481"/>
      <c r="AA23" s="1481"/>
      <c r="AB23" s="1482"/>
      <c r="AC23" s="1482"/>
      <c r="AD23" s="1482"/>
      <c r="AE23" s="1483"/>
      <c r="AF23" s="1483"/>
      <c r="AG23" s="1439" t="str">
        <f>IF(J23&gt;0,IF(AB25:AB25&lt;=J23,"○","×"),"")</f>
        <v/>
      </c>
      <c r="AH23" s="1440"/>
      <c r="AI23" s="1441"/>
      <c r="AJ23" s="72"/>
    </row>
    <row r="24" spans="1:36" ht="10.5" customHeight="1">
      <c r="A24" s="67"/>
      <c r="B24" s="73"/>
      <c r="C24" s="97"/>
      <c r="D24" s="1403"/>
      <c r="E24" s="1466"/>
      <c r="F24" s="1353"/>
      <c r="G24" s="1467"/>
      <c r="H24" s="1471"/>
      <c r="I24" s="1472"/>
      <c r="J24" s="1475"/>
      <c r="K24" s="1476"/>
      <c r="L24" s="1455" t="s">
        <v>403</v>
      </c>
      <c r="M24" s="1456"/>
      <c r="N24" s="1456"/>
      <c r="O24" s="1456"/>
      <c r="P24" s="1456"/>
      <c r="Q24" s="1456"/>
      <c r="R24" s="1456"/>
      <c r="S24" s="1456"/>
      <c r="T24" s="1456"/>
      <c r="U24" s="1457"/>
      <c r="V24" s="1458"/>
      <c r="W24" s="1447">
        <v>3.3</v>
      </c>
      <c r="X24" s="1447"/>
      <c r="Y24" s="1447"/>
      <c r="Z24" s="1447"/>
      <c r="AA24" s="1447"/>
      <c r="AB24" s="1448">
        <f>U24*W24</f>
        <v>0</v>
      </c>
      <c r="AC24" s="1448"/>
      <c r="AD24" s="1448"/>
      <c r="AE24" s="1449" t="s">
        <v>394</v>
      </c>
      <c r="AF24" s="1449"/>
      <c r="AG24" s="1442"/>
      <c r="AH24" s="1443"/>
      <c r="AI24" s="1444"/>
      <c r="AJ24" s="72"/>
    </row>
    <row r="25" spans="1:36" ht="10.5" customHeight="1">
      <c r="A25" s="67"/>
      <c r="B25" s="73"/>
      <c r="C25" s="97"/>
      <c r="D25" s="1403"/>
      <c r="E25" s="1468"/>
      <c r="F25" s="1469"/>
      <c r="G25" s="1470"/>
      <c r="H25" s="1473"/>
      <c r="I25" s="1474"/>
      <c r="J25" s="1410"/>
      <c r="K25" s="1411"/>
      <c r="L25" s="1459"/>
      <c r="M25" s="1460"/>
      <c r="N25" s="1460"/>
      <c r="O25" s="1460"/>
      <c r="P25" s="1460"/>
      <c r="Q25" s="1460"/>
      <c r="R25" s="1460"/>
      <c r="S25" s="1460"/>
      <c r="T25" s="1460"/>
      <c r="U25" s="1461"/>
      <c r="V25" s="1462"/>
      <c r="W25" s="1453"/>
      <c r="X25" s="1453"/>
      <c r="Y25" s="1453"/>
      <c r="Z25" s="1453"/>
      <c r="AA25" s="1453"/>
      <c r="AB25" s="1463"/>
      <c r="AC25" s="1463"/>
      <c r="AD25" s="1463"/>
      <c r="AE25" s="1464"/>
      <c r="AF25" s="1464"/>
      <c r="AG25" s="1421"/>
      <c r="AH25" s="1422"/>
      <c r="AI25" s="1423"/>
      <c r="AJ25" s="72"/>
    </row>
    <row r="26" spans="1:36" ht="12" customHeight="1">
      <c r="A26" s="67"/>
      <c r="B26" s="73"/>
      <c r="C26" s="97"/>
      <c r="D26" s="1403"/>
      <c r="E26" s="1484" t="s">
        <v>399</v>
      </c>
      <c r="F26" s="1485"/>
      <c r="G26" s="1486"/>
      <c r="H26" s="1487"/>
      <c r="I26" s="1488"/>
      <c r="J26" s="1489"/>
      <c r="K26" s="1490"/>
      <c r="L26" s="98"/>
      <c r="M26" s="1493"/>
      <c r="N26" s="1493"/>
      <c r="O26" s="1493"/>
      <c r="P26" s="1493"/>
      <c r="Q26" s="1493"/>
      <c r="R26" s="1493"/>
      <c r="S26" s="1493"/>
      <c r="T26" s="1493"/>
      <c r="U26" s="1479"/>
      <c r="V26" s="1479"/>
      <c r="W26" s="1494"/>
      <c r="X26" s="1494"/>
      <c r="Y26" s="1494"/>
      <c r="Z26" s="1494"/>
      <c r="AA26" s="1494"/>
      <c r="AB26" s="1482"/>
      <c r="AC26" s="1482"/>
      <c r="AD26" s="1482"/>
      <c r="AE26" s="1495"/>
      <c r="AF26" s="1496"/>
      <c r="AG26" s="1439" t="str">
        <f>IF(J26&gt;0,IF(AB28:AB28&lt;=J26,"○","×"),"")</f>
        <v/>
      </c>
      <c r="AH26" s="1440"/>
      <c r="AI26" s="1441"/>
      <c r="AJ26" s="72"/>
    </row>
    <row r="27" spans="1:36" ht="12" customHeight="1">
      <c r="A27" s="67"/>
      <c r="B27" s="73"/>
      <c r="C27" s="97"/>
      <c r="D27" s="1403"/>
      <c r="E27" s="1466"/>
      <c r="F27" s="1353"/>
      <c r="G27" s="1467"/>
      <c r="H27" s="1471"/>
      <c r="I27" s="1472"/>
      <c r="J27" s="1491"/>
      <c r="K27" s="1492"/>
      <c r="L27" s="99"/>
      <c r="M27" s="1445" t="s">
        <v>404</v>
      </c>
      <c r="N27" s="1445"/>
      <c r="O27" s="1445"/>
      <c r="P27" s="1445"/>
      <c r="Q27" s="1445"/>
      <c r="R27" s="1445"/>
      <c r="S27" s="1445"/>
      <c r="T27" s="1445"/>
      <c r="U27" s="1446"/>
      <c r="V27" s="1446"/>
      <c r="W27" s="1447">
        <v>3.3</v>
      </c>
      <c r="X27" s="1447"/>
      <c r="Y27" s="1447"/>
      <c r="Z27" s="1447"/>
      <c r="AA27" s="1447"/>
      <c r="AB27" s="1448">
        <f>U27*W27</f>
        <v>0</v>
      </c>
      <c r="AC27" s="1448"/>
      <c r="AD27" s="1448"/>
      <c r="AE27" s="1449" t="s">
        <v>394</v>
      </c>
      <c r="AF27" s="1450"/>
      <c r="AG27" s="1442"/>
      <c r="AH27" s="1443"/>
      <c r="AI27" s="1444"/>
      <c r="AJ27" s="72"/>
    </row>
    <row r="28" spans="1:36" ht="12" customHeight="1">
      <c r="A28" s="67"/>
      <c r="B28" s="73"/>
      <c r="C28" s="97"/>
      <c r="D28" s="1403"/>
      <c r="E28" s="1466"/>
      <c r="F28" s="1353"/>
      <c r="G28" s="1467"/>
      <c r="H28" s="1471"/>
      <c r="I28" s="1472"/>
      <c r="J28" s="1491"/>
      <c r="K28" s="1492"/>
      <c r="L28" s="99"/>
      <c r="M28" s="1451" t="s">
        <v>121</v>
      </c>
      <c r="N28" s="1451"/>
      <c r="O28" s="1451"/>
      <c r="P28" s="1451"/>
      <c r="Q28" s="1451"/>
      <c r="R28" s="1451"/>
      <c r="S28" s="1451"/>
      <c r="T28" s="100"/>
      <c r="U28" s="1452"/>
      <c r="V28" s="1452"/>
      <c r="W28" s="1453"/>
      <c r="X28" s="1453"/>
      <c r="Y28" s="1453"/>
      <c r="Z28" s="1453"/>
      <c r="AA28" s="1453"/>
      <c r="AB28" s="1454"/>
      <c r="AC28" s="1454"/>
      <c r="AD28" s="1454"/>
      <c r="AE28" s="1449"/>
      <c r="AF28" s="1450"/>
      <c r="AG28" s="1421"/>
      <c r="AH28" s="1422"/>
      <c r="AI28" s="1423"/>
      <c r="AJ28" s="72"/>
    </row>
    <row r="29" spans="1:36" ht="39.75" customHeight="1">
      <c r="A29" s="67"/>
      <c r="B29" s="73"/>
      <c r="C29" s="97"/>
      <c r="D29" s="1404"/>
      <c r="E29" s="1424" t="s">
        <v>130</v>
      </c>
      <c r="F29" s="1425"/>
      <c r="G29" s="1426"/>
      <c r="H29" s="1427"/>
      <c r="I29" s="1428"/>
      <c r="J29" s="1386">
        <f>J23+J26</f>
        <v>0</v>
      </c>
      <c r="K29" s="1387"/>
      <c r="L29" s="101"/>
      <c r="M29" s="102"/>
      <c r="N29" s="102"/>
      <c r="O29" s="102"/>
      <c r="P29" s="102"/>
      <c r="Q29" s="103"/>
      <c r="R29" s="103"/>
      <c r="S29" s="146"/>
      <c r="T29" s="104"/>
      <c r="U29" s="1390">
        <f>U25+U27</f>
        <v>0</v>
      </c>
      <c r="V29" s="1429"/>
      <c r="W29" s="1388" t="s">
        <v>113</v>
      </c>
      <c r="X29" s="1388"/>
      <c r="Y29" s="1388"/>
      <c r="Z29" s="1388"/>
      <c r="AA29" s="1388"/>
      <c r="AB29" s="1430">
        <f>AB24+AB27</f>
        <v>0</v>
      </c>
      <c r="AC29" s="1430"/>
      <c r="AD29" s="1430"/>
      <c r="AE29" s="148" t="s">
        <v>393</v>
      </c>
      <c r="AF29" s="105"/>
      <c r="AG29" s="1400"/>
      <c r="AH29" s="1401"/>
      <c r="AI29" s="1402"/>
      <c r="AJ29" s="72"/>
    </row>
    <row r="30" spans="1:36" ht="14.1" customHeight="1">
      <c r="A30" s="67"/>
      <c r="B30" s="73"/>
      <c r="C30" s="97"/>
      <c r="D30" s="1403" t="s">
        <v>110</v>
      </c>
      <c r="E30" s="1405" t="s">
        <v>25</v>
      </c>
      <c r="F30" s="1406"/>
      <c r="G30" s="1407"/>
      <c r="H30" s="1408"/>
      <c r="I30" s="1409"/>
      <c r="J30" s="1410"/>
      <c r="K30" s="1411"/>
      <c r="L30" s="1412" t="s">
        <v>446</v>
      </c>
      <c r="M30" s="1413"/>
      <c r="N30" s="1413"/>
      <c r="O30" s="1413"/>
      <c r="P30" s="1413"/>
      <c r="Q30" s="1413"/>
      <c r="R30" s="1413"/>
      <c r="S30" s="1413"/>
      <c r="T30" s="1413"/>
      <c r="U30" s="1418"/>
      <c r="V30" s="1418"/>
      <c r="W30" s="1419">
        <v>1.98</v>
      </c>
      <c r="X30" s="1419"/>
      <c r="Y30" s="1419"/>
      <c r="Z30" s="1419"/>
      <c r="AA30" s="1419"/>
      <c r="AB30" s="1420">
        <f>U30*W30</f>
        <v>0</v>
      </c>
      <c r="AC30" s="1420"/>
      <c r="AD30" s="1420"/>
      <c r="AE30" s="106" t="s">
        <v>393</v>
      </c>
      <c r="AF30" s="107"/>
      <c r="AG30" s="1421" t="str">
        <f>IF(J30&gt;0,IF(AB30:AB30&lt;=J30,"○","×"),"")</f>
        <v/>
      </c>
      <c r="AH30" s="1422"/>
      <c r="AI30" s="1423"/>
      <c r="AJ30" s="72"/>
    </row>
    <row r="31" spans="1:36" ht="14.1" customHeight="1">
      <c r="A31" s="67"/>
      <c r="B31" s="73"/>
      <c r="C31" s="97"/>
      <c r="D31" s="1403"/>
      <c r="E31" s="1391" t="s">
        <v>26</v>
      </c>
      <c r="F31" s="1392"/>
      <c r="G31" s="1393"/>
      <c r="H31" s="1394"/>
      <c r="I31" s="1395"/>
      <c r="J31" s="1396"/>
      <c r="K31" s="1397"/>
      <c r="L31" s="1414"/>
      <c r="M31" s="1415"/>
      <c r="N31" s="1415"/>
      <c r="O31" s="1415"/>
      <c r="P31" s="1415"/>
      <c r="Q31" s="1415"/>
      <c r="R31" s="1415"/>
      <c r="S31" s="1415"/>
      <c r="T31" s="1415"/>
      <c r="U31" s="1398"/>
      <c r="V31" s="1398"/>
      <c r="W31" s="1378">
        <v>1.98</v>
      </c>
      <c r="X31" s="1378"/>
      <c r="Y31" s="1378"/>
      <c r="Z31" s="1378"/>
      <c r="AA31" s="1378"/>
      <c r="AB31" s="1438">
        <f>U31*W31</f>
        <v>0</v>
      </c>
      <c r="AC31" s="1438"/>
      <c r="AD31" s="1438"/>
      <c r="AE31" s="67" t="s">
        <v>393</v>
      </c>
      <c r="AF31" s="96"/>
      <c r="AG31" s="1431" t="str">
        <f>IF(J31&gt;0,IF(AB31:AB31&lt;=J31,"○","×"),"")</f>
        <v/>
      </c>
      <c r="AH31" s="1432"/>
      <c r="AI31" s="1433"/>
      <c r="AJ31" s="72"/>
    </row>
    <row r="32" spans="1:36" ht="14.1" customHeight="1">
      <c r="A32" s="67"/>
      <c r="B32" s="73"/>
      <c r="C32" s="97"/>
      <c r="D32" s="1403"/>
      <c r="E32" s="1391" t="s">
        <v>27</v>
      </c>
      <c r="F32" s="1392"/>
      <c r="G32" s="1393"/>
      <c r="H32" s="1434"/>
      <c r="I32" s="1435"/>
      <c r="J32" s="1396"/>
      <c r="K32" s="1397"/>
      <c r="L32" s="1416"/>
      <c r="M32" s="1417"/>
      <c r="N32" s="1417"/>
      <c r="O32" s="1417"/>
      <c r="P32" s="1417"/>
      <c r="Q32" s="1417"/>
      <c r="R32" s="1417"/>
      <c r="S32" s="1417"/>
      <c r="T32" s="1417"/>
      <c r="U32" s="1398"/>
      <c r="V32" s="1398"/>
      <c r="W32" s="1378">
        <v>1.98</v>
      </c>
      <c r="X32" s="1378"/>
      <c r="Y32" s="1378"/>
      <c r="Z32" s="1378"/>
      <c r="AA32" s="1378"/>
      <c r="AB32" s="1438">
        <f>U32*W32</f>
        <v>0</v>
      </c>
      <c r="AC32" s="1438"/>
      <c r="AD32" s="1438"/>
      <c r="AE32" s="108" t="s">
        <v>393</v>
      </c>
      <c r="AF32" s="109"/>
      <c r="AG32" s="1431" t="str">
        <f>IF(J32&gt;0,IF(AB32:AB32&lt;=J32,"○","×"),"")</f>
        <v/>
      </c>
      <c r="AH32" s="1432"/>
      <c r="AI32" s="1433"/>
      <c r="AJ32" s="72"/>
    </row>
    <row r="33" spans="1:41" ht="14.1" customHeight="1">
      <c r="A33" s="67"/>
      <c r="B33" s="73"/>
      <c r="C33" s="97"/>
      <c r="D33" s="1404"/>
      <c r="E33" s="1436" t="s">
        <v>111</v>
      </c>
      <c r="F33" s="1401"/>
      <c r="G33" s="1402"/>
      <c r="H33" s="1427"/>
      <c r="I33" s="1437"/>
      <c r="J33" s="1386">
        <f>SUM(J30:K32)</f>
        <v>0</v>
      </c>
      <c r="K33" s="1387"/>
      <c r="L33" s="110"/>
      <c r="M33" s="147"/>
      <c r="N33" s="1388"/>
      <c r="O33" s="1388"/>
      <c r="P33" s="1388"/>
      <c r="Q33" s="1388"/>
      <c r="R33" s="1388"/>
      <c r="S33" s="1389" t="s">
        <v>111</v>
      </c>
      <c r="T33" s="1389"/>
      <c r="U33" s="1390">
        <f>SUM(U30:V32)</f>
        <v>0</v>
      </c>
      <c r="V33" s="1390"/>
      <c r="W33" s="1388" t="s">
        <v>113</v>
      </c>
      <c r="X33" s="1388"/>
      <c r="Y33" s="1388"/>
      <c r="Z33" s="1388"/>
      <c r="AA33" s="1388"/>
      <c r="AB33" s="1399">
        <f>SUM(AB30:AD32)</f>
        <v>0</v>
      </c>
      <c r="AC33" s="1399"/>
      <c r="AD33" s="1399"/>
      <c r="AE33" s="146" t="s">
        <v>393</v>
      </c>
      <c r="AF33" s="105"/>
      <c r="AG33" s="1400"/>
      <c r="AH33" s="1401"/>
      <c r="AI33" s="1402"/>
      <c r="AJ33" s="72"/>
    </row>
    <row r="34" spans="1:41" ht="24" customHeight="1">
      <c r="A34" s="67"/>
      <c r="B34" s="73"/>
      <c r="C34" s="97"/>
      <c r="D34" s="1379" t="s">
        <v>10</v>
      </c>
      <c r="E34" s="1380"/>
      <c r="F34" s="1380"/>
      <c r="G34" s="1381"/>
      <c r="H34" s="1382"/>
      <c r="I34" s="1383"/>
      <c r="J34" s="1373"/>
      <c r="K34" s="1374"/>
      <c r="L34" s="1375" t="s">
        <v>447</v>
      </c>
      <c r="M34" s="1376"/>
      <c r="N34" s="1376"/>
      <c r="O34" s="1376"/>
      <c r="P34" s="1376"/>
      <c r="Q34" s="1376"/>
      <c r="R34" s="1376"/>
      <c r="S34" s="1376"/>
      <c r="T34" s="1376"/>
      <c r="U34" s="1384">
        <f>U33+U27</f>
        <v>0</v>
      </c>
      <c r="V34" s="1384"/>
      <c r="W34" s="1378">
        <v>1.98</v>
      </c>
      <c r="X34" s="1378"/>
      <c r="Y34" s="1378"/>
      <c r="Z34" s="1378"/>
      <c r="AA34" s="1378"/>
      <c r="AB34" s="1385">
        <f>U34*W34</f>
        <v>0</v>
      </c>
      <c r="AC34" s="1385"/>
      <c r="AD34" s="1385"/>
      <c r="AE34" s="152" t="s">
        <v>393</v>
      </c>
      <c r="AF34" s="111"/>
      <c r="AG34" s="1357" t="str">
        <f>IF(J34="","",IF(J34&gt;=0,IF(AB34&lt;=J34,"○","×"),""))</f>
        <v/>
      </c>
      <c r="AH34" s="1358"/>
      <c r="AI34" s="1359"/>
      <c r="AJ34" s="72"/>
    </row>
    <row r="35" spans="1:41" ht="20.100000000000001" customHeight="1">
      <c r="A35" s="67"/>
      <c r="B35" s="73"/>
      <c r="C35" s="97"/>
      <c r="D35" s="1363" t="s">
        <v>28</v>
      </c>
      <c r="E35" s="1364"/>
      <c r="F35" s="1364"/>
      <c r="G35" s="1365"/>
      <c r="H35" s="1366">
        <f>SUM(H29,H33,H34)</f>
        <v>0</v>
      </c>
      <c r="I35" s="1367"/>
      <c r="J35" s="1368">
        <f>J29+J33+J34</f>
        <v>0</v>
      </c>
      <c r="K35" s="1369"/>
      <c r="L35" s="112"/>
      <c r="M35" s="113"/>
      <c r="N35" s="113"/>
      <c r="O35" s="113"/>
      <c r="P35" s="113"/>
      <c r="Q35" s="114"/>
      <c r="R35" s="114"/>
      <c r="S35" s="113"/>
      <c r="T35" s="114"/>
      <c r="U35" s="114"/>
      <c r="V35" s="113"/>
      <c r="W35" s="113"/>
      <c r="X35" s="113"/>
      <c r="Y35" s="113"/>
      <c r="Z35" s="113"/>
      <c r="AA35" s="113"/>
      <c r="AB35" s="115"/>
      <c r="AC35" s="115"/>
      <c r="AD35" s="115"/>
      <c r="AE35" s="113"/>
      <c r="AF35" s="111"/>
      <c r="AG35" s="1370"/>
      <c r="AH35" s="1370"/>
      <c r="AI35" s="1370"/>
      <c r="AJ35" s="72"/>
    </row>
    <row r="36" spans="1:41" ht="24" customHeight="1">
      <c r="A36" s="67"/>
      <c r="B36" s="73"/>
      <c r="C36" s="97"/>
      <c r="D36" s="1371" t="s">
        <v>112</v>
      </c>
      <c r="E36" s="1372"/>
      <c r="F36" s="1372"/>
      <c r="G36" s="1372"/>
      <c r="H36" s="1372"/>
      <c r="I36" s="1372"/>
      <c r="J36" s="1373"/>
      <c r="K36" s="1374"/>
      <c r="L36" s="1375" t="s">
        <v>448</v>
      </c>
      <c r="M36" s="1376"/>
      <c r="N36" s="1376"/>
      <c r="O36" s="1376"/>
      <c r="P36" s="1376"/>
      <c r="Q36" s="1376"/>
      <c r="R36" s="1376"/>
      <c r="S36" s="1376"/>
      <c r="T36" s="1376"/>
      <c r="U36" s="1377">
        <f>U33+U27</f>
        <v>0</v>
      </c>
      <c r="V36" s="1377"/>
      <c r="W36" s="1378">
        <v>3.3</v>
      </c>
      <c r="X36" s="1378"/>
      <c r="Y36" s="1378"/>
      <c r="Z36" s="1378"/>
      <c r="AA36" s="1378"/>
      <c r="AB36" s="1356">
        <f>U36*W36</f>
        <v>0</v>
      </c>
      <c r="AC36" s="1356"/>
      <c r="AD36" s="1356"/>
      <c r="AE36" s="116" t="s">
        <v>393</v>
      </c>
      <c r="AF36" s="116"/>
      <c r="AG36" s="1357" t="str">
        <f>IF(J36="","",IF(J36&gt;=0,IF(AB36:AB36&lt;=J36,"○","×"),""))</f>
        <v/>
      </c>
      <c r="AH36" s="1358"/>
      <c r="AI36" s="1359"/>
      <c r="AJ36" s="72"/>
    </row>
    <row r="37" spans="1:41" s="117" customFormat="1" ht="3.75" customHeight="1">
      <c r="B37" s="118"/>
      <c r="C37" s="119"/>
      <c r="D37" s="1360"/>
      <c r="E37" s="1360"/>
      <c r="F37" s="1360"/>
      <c r="G37" s="1360"/>
      <c r="H37" s="1360"/>
      <c r="I37" s="1360"/>
      <c r="J37" s="1360"/>
      <c r="K37" s="1360"/>
      <c r="L37" s="1360"/>
      <c r="M37" s="1360"/>
      <c r="N37" s="1360"/>
      <c r="O37" s="1360"/>
      <c r="P37" s="1360"/>
      <c r="Q37" s="1360"/>
      <c r="R37" s="1360"/>
      <c r="S37" s="1360"/>
      <c r="T37" s="1360"/>
      <c r="U37" s="1360"/>
      <c r="V37" s="1360"/>
      <c r="W37" s="1360"/>
      <c r="X37" s="1360"/>
      <c r="Y37" s="1360"/>
      <c r="Z37" s="1360"/>
      <c r="AA37" s="1360"/>
      <c r="AB37" s="1360"/>
      <c r="AC37" s="1360"/>
      <c r="AD37" s="1360"/>
      <c r="AE37" s="1360"/>
      <c r="AF37" s="1360"/>
      <c r="AG37" s="1360"/>
      <c r="AH37" s="1360"/>
      <c r="AI37" s="1360"/>
      <c r="AJ37" s="120"/>
    </row>
    <row r="38" spans="1:41" s="117" customFormat="1" ht="12" customHeight="1">
      <c r="B38" s="118"/>
      <c r="C38" s="67" t="s">
        <v>395</v>
      </c>
      <c r="E38" s="67"/>
      <c r="F38" s="67"/>
      <c r="G38" s="67"/>
      <c r="H38" s="67"/>
      <c r="I38" s="67"/>
      <c r="J38" s="67"/>
      <c r="K38" s="67"/>
      <c r="L38" s="67"/>
      <c r="M38" s="67"/>
      <c r="N38" s="67"/>
      <c r="O38" s="67"/>
      <c r="P38" s="67"/>
      <c r="Q38" s="67"/>
      <c r="R38" s="67"/>
      <c r="S38" s="67"/>
      <c r="T38" s="67"/>
      <c r="U38" s="67"/>
      <c r="V38" s="67"/>
      <c r="W38" s="121"/>
      <c r="X38" s="122" t="s">
        <v>131</v>
      </c>
      <c r="Y38" s="1361" t="s">
        <v>460</v>
      </c>
      <c r="Z38" s="1361"/>
      <c r="AA38" s="1361"/>
      <c r="AB38" s="1361"/>
      <c r="AC38" s="1361"/>
      <c r="AD38" s="1361"/>
      <c r="AE38" s="1361"/>
      <c r="AF38" s="1361"/>
      <c r="AG38" s="1361"/>
      <c r="AH38" s="1361"/>
      <c r="AI38" s="1361"/>
      <c r="AJ38" s="1362"/>
      <c r="AK38" s="118"/>
    </row>
    <row r="39" spans="1:41" s="117" customFormat="1" ht="12" customHeight="1">
      <c r="B39" s="118"/>
      <c r="C39" s="119"/>
      <c r="D39" s="67"/>
      <c r="E39" s="66" t="s">
        <v>398</v>
      </c>
      <c r="F39" s="67"/>
      <c r="G39" s="67"/>
      <c r="H39" s="84"/>
      <c r="I39" s="84"/>
      <c r="J39" s="123"/>
      <c r="K39" s="124" t="s">
        <v>396</v>
      </c>
      <c r="L39" s="67" t="s">
        <v>397</v>
      </c>
      <c r="M39" s="67"/>
      <c r="N39" s="67"/>
      <c r="Q39" s="67"/>
      <c r="R39" s="66"/>
      <c r="S39" s="66"/>
      <c r="T39" s="149"/>
      <c r="U39" s="124" t="s">
        <v>396</v>
      </c>
      <c r="V39" s="66"/>
      <c r="W39" s="121"/>
      <c r="X39" s="122"/>
      <c r="Y39" s="1361"/>
      <c r="Z39" s="1361"/>
      <c r="AA39" s="1361"/>
      <c r="AB39" s="1361"/>
      <c r="AC39" s="1361"/>
      <c r="AD39" s="1361"/>
      <c r="AE39" s="1361"/>
      <c r="AF39" s="1361"/>
      <c r="AG39" s="1361"/>
      <c r="AH39" s="1361"/>
      <c r="AI39" s="1361"/>
      <c r="AJ39" s="1362"/>
      <c r="AK39" s="118"/>
    </row>
    <row r="40" spans="1:41" s="117" customFormat="1" ht="12" customHeight="1">
      <c r="B40" s="118"/>
      <c r="C40" s="119"/>
      <c r="D40" s="67"/>
      <c r="E40" s="67" t="s">
        <v>443</v>
      </c>
      <c r="F40" s="67"/>
      <c r="G40" s="67"/>
      <c r="H40" s="84"/>
      <c r="I40" s="84"/>
      <c r="J40" s="123"/>
      <c r="K40" s="124" t="s">
        <v>144</v>
      </c>
      <c r="L40" s="66" t="s">
        <v>444</v>
      </c>
      <c r="M40" s="67"/>
      <c r="N40" s="67"/>
      <c r="Q40" s="67"/>
      <c r="R40" s="66"/>
      <c r="S40" s="66"/>
      <c r="T40" s="149"/>
      <c r="U40" s="124" t="s">
        <v>144</v>
      </c>
      <c r="V40" s="66"/>
      <c r="W40" s="121"/>
      <c r="X40" s="122" t="s">
        <v>453</v>
      </c>
      <c r="Y40" s="1349" t="s">
        <v>454</v>
      </c>
      <c r="Z40" s="1349"/>
      <c r="AA40" s="1349"/>
      <c r="AB40" s="1349"/>
      <c r="AC40" s="1349"/>
      <c r="AD40" s="1349"/>
      <c r="AE40" s="1349"/>
      <c r="AF40" s="1349"/>
      <c r="AG40" s="1349"/>
      <c r="AH40" s="1349"/>
      <c r="AI40" s="1349"/>
      <c r="AJ40" s="1350"/>
      <c r="AK40" s="118"/>
    </row>
    <row r="41" spans="1:41" s="117" customFormat="1" ht="12" customHeight="1">
      <c r="B41" s="118"/>
      <c r="C41" s="119"/>
      <c r="D41" s="67"/>
      <c r="E41" s="67" t="s">
        <v>445</v>
      </c>
      <c r="F41" s="67"/>
      <c r="G41" s="67"/>
      <c r="H41" s="84"/>
      <c r="I41" s="84"/>
      <c r="J41" s="123"/>
      <c r="K41" s="124" t="s">
        <v>144</v>
      </c>
      <c r="L41" s="67"/>
      <c r="M41" s="67"/>
      <c r="N41" s="67"/>
      <c r="Q41" s="67"/>
      <c r="R41" s="66"/>
      <c r="S41" s="66"/>
      <c r="T41" s="149"/>
      <c r="U41" s="124"/>
      <c r="V41" s="66"/>
      <c r="W41" s="121"/>
      <c r="X41" s="122"/>
      <c r="Y41" s="125"/>
      <c r="Z41" s="125"/>
      <c r="AA41" s="125"/>
      <c r="AB41" s="125"/>
      <c r="AC41" s="125"/>
      <c r="AD41" s="125"/>
      <c r="AE41" s="125"/>
      <c r="AF41" s="125"/>
      <c r="AG41" s="125"/>
      <c r="AH41" s="125"/>
      <c r="AI41" s="125"/>
      <c r="AJ41" s="126"/>
      <c r="AK41" s="118"/>
    </row>
    <row r="42" spans="1:41" s="117" customFormat="1" ht="12" customHeight="1">
      <c r="B42" s="118"/>
      <c r="C42" s="119"/>
      <c r="D42" s="66"/>
      <c r="E42" s="67"/>
      <c r="F42" s="66"/>
      <c r="G42" s="66"/>
      <c r="H42" s="66"/>
      <c r="I42" s="66"/>
      <c r="J42" s="149"/>
      <c r="K42" s="124"/>
      <c r="L42" s="66"/>
      <c r="M42" s="66"/>
      <c r="N42" s="66"/>
      <c r="Q42" s="66"/>
      <c r="R42" s="66"/>
      <c r="S42" s="66"/>
      <c r="T42" s="149"/>
      <c r="U42" s="124"/>
      <c r="V42" s="66"/>
      <c r="W42" s="121"/>
      <c r="X42" s="127"/>
      <c r="Y42" s="128"/>
      <c r="Z42" s="128"/>
      <c r="AA42" s="128"/>
      <c r="AB42" s="128"/>
      <c r="AC42" s="128"/>
      <c r="AD42" s="128"/>
      <c r="AE42" s="128"/>
      <c r="AF42" s="128"/>
      <c r="AG42" s="128"/>
      <c r="AH42" s="128"/>
      <c r="AI42" s="128"/>
      <c r="AJ42" s="129"/>
      <c r="AK42" s="118"/>
    </row>
    <row r="43" spans="1:41" s="117" customFormat="1" ht="12" customHeight="1">
      <c r="B43" s="118"/>
      <c r="C43" s="67" t="s">
        <v>449</v>
      </c>
      <c r="D43" s="66"/>
      <c r="E43" s="67"/>
      <c r="F43" s="66"/>
      <c r="G43" s="66"/>
      <c r="H43" s="66"/>
      <c r="I43" s="66"/>
      <c r="J43" s="149"/>
      <c r="K43" s="79"/>
      <c r="L43" s="66"/>
      <c r="M43" s="66"/>
      <c r="N43" s="66"/>
      <c r="O43" s="154"/>
      <c r="P43" s="154"/>
      <c r="Q43" s="66"/>
      <c r="R43" s="66"/>
      <c r="S43" s="66"/>
      <c r="T43" s="149"/>
      <c r="U43" s="79"/>
      <c r="V43" s="66"/>
      <c r="W43" s="121"/>
      <c r="X43" s="127" t="s">
        <v>131</v>
      </c>
      <c r="Y43" s="1354" t="s">
        <v>421</v>
      </c>
      <c r="Z43" s="1354"/>
      <c r="AA43" s="1354"/>
      <c r="AB43" s="1354"/>
      <c r="AC43" s="1354"/>
      <c r="AD43" s="1354"/>
      <c r="AE43" s="1354"/>
      <c r="AF43" s="1354"/>
      <c r="AG43" s="1354"/>
      <c r="AH43" s="1354"/>
      <c r="AI43" s="1354"/>
      <c r="AJ43" s="1355"/>
      <c r="AK43" s="60"/>
      <c r="AL43" s="60"/>
      <c r="AM43" s="60"/>
      <c r="AN43" s="60"/>
      <c r="AO43" s="60"/>
    </row>
    <row r="44" spans="1:41" s="117" customFormat="1" ht="12" customHeight="1">
      <c r="B44" s="118"/>
      <c r="C44" s="119"/>
      <c r="D44" s="1348" t="s">
        <v>420</v>
      </c>
      <c r="E44" s="1348"/>
      <c r="F44" s="1349" t="s">
        <v>425</v>
      </c>
      <c r="G44" s="1349"/>
      <c r="H44" s="1349"/>
      <c r="I44" s="1349"/>
      <c r="J44" s="1349"/>
      <c r="K44" s="1349"/>
      <c r="L44" s="1349"/>
      <c r="M44" s="1349"/>
      <c r="N44" s="1349"/>
      <c r="O44" s="1349"/>
      <c r="P44" s="1349"/>
      <c r="Q44" s="1349"/>
      <c r="R44" s="1349"/>
      <c r="S44" s="1349"/>
      <c r="T44" s="1349"/>
      <c r="U44" s="1349"/>
      <c r="V44" s="1349"/>
      <c r="W44" s="121"/>
      <c r="X44" s="127"/>
      <c r="Y44" s="1354"/>
      <c r="Z44" s="1354"/>
      <c r="AA44" s="1354"/>
      <c r="AB44" s="1354"/>
      <c r="AC44" s="1354"/>
      <c r="AD44" s="1354"/>
      <c r="AE44" s="1354"/>
      <c r="AF44" s="1354"/>
      <c r="AG44" s="1354"/>
      <c r="AH44" s="1354"/>
      <c r="AI44" s="1354"/>
      <c r="AJ44" s="1355"/>
    </row>
    <row r="45" spans="1:41" s="117" customFormat="1" ht="12" customHeight="1">
      <c r="B45" s="118"/>
      <c r="C45" s="119"/>
      <c r="D45" s="1348" t="s">
        <v>426</v>
      </c>
      <c r="E45" s="1348"/>
      <c r="F45" s="131" t="s">
        <v>427</v>
      </c>
      <c r="G45" s="128"/>
      <c r="H45" s="128"/>
      <c r="I45" s="128"/>
      <c r="J45" s="128"/>
      <c r="K45" s="128"/>
      <c r="L45" s="128"/>
      <c r="M45" s="128"/>
      <c r="N45" s="128"/>
      <c r="O45" s="128"/>
      <c r="P45" s="128"/>
      <c r="Q45" s="128"/>
      <c r="R45" s="128"/>
      <c r="S45" s="128"/>
      <c r="T45" s="128"/>
      <c r="U45" s="128"/>
      <c r="V45" s="128"/>
      <c r="W45" s="121"/>
      <c r="X45" s="127" t="s">
        <v>131</v>
      </c>
      <c r="Y45" s="1354" t="s">
        <v>423</v>
      </c>
      <c r="Z45" s="1354"/>
      <c r="AA45" s="1354"/>
      <c r="AB45" s="1354"/>
      <c r="AC45" s="1354"/>
      <c r="AD45" s="1354"/>
      <c r="AE45" s="1354"/>
      <c r="AF45" s="1354"/>
      <c r="AG45" s="1354"/>
      <c r="AH45" s="1354"/>
      <c r="AI45" s="1354"/>
      <c r="AJ45" s="1355"/>
    </row>
    <row r="46" spans="1:41" s="117" customFormat="1" ht="12" customHeight="1">
      <c r="B46" s="118"/>
      <c r="C46" s="119"/>
      <c r="D46" s="1348"/>
      <c r="E46" s="1348"/>
      <c r="F46" s="1349" t="s">
        <v>428</v>
      </c>
      <c r="G46" s="1349"/>
      <c r="H46" s="1349"/>
      <c r="I46" s="1349"/>
      <c r="J46" s="1349"/>
      <c r="K46" s="1349"/>
      <c r="L46" s="1349"/>
      <c r="M46" s="1349"/>
      <c r="N46" s="1349"/>
      <c r="O46" s="1349"/>
      <c r="P46" s="1349"/>
      <c r="Q46" s="1349"/>
      <c r="R46" s="1349"/>
      <c r="S46" s="1349"/>
      <c r="T46" s="1349"/>
      <c r="U46" s="1349"/>
      <c r="V46" s="1349"/>
      <c r="W46" s="121"/>
      <c r="X46" s="127"/>
      <c r="Y46" s="1354"/>
      <c r="Z46" s="1354"/>
      <c r="AA46" s="1354"/>
      <c r="AB46" s="1354"/>
      <c r="AC46" s="1354"/>
      <c r="AD46" s="1354"/>
      <c r="AE46" s="1354"/>
      <c r="AF46" s="1354"/>
      <c r="AG46" s="1354"/>
      <c r="AH46" s="1354"/>
      <c r="AI46" s="1354"/>
      <c r="AJ46" s="1355"/>
    </row>
    <row r="47" spans="1:41" s="117" customFormat="1" ht="12" customHeight="1">
      <c r="B47" s="118"/>
      <c r="C47" s="119"/>
      <c r="D47" s="1348" t="s">
        <v>429</v>
      </c>
      <c r="E47" s="1348"/>
      <c r="F47" s="1349" t="s">
        <v>430</v>
      </c>
      <c r="G47" s="1349"/>
      <c r="H47" s="1349"/>
      <c r="I47" s="1349"/>
      <c r="J47" s="1349"/>
      <c r="K47" s="1349"/>
      <c r="L47" s="1349"/>
      <c r="M47" s="1349"/>
      <c r="N47" s="1349"/>
      <c r="O47" s="1349"/>
      <c r="P47" s="1349"/>
      <c r="Q47" s="1349"/>
      <c r="R47" s="1349"/>
      <c r="S47" s="1349"/>
      <c r="T47" s="1349"/>
      <c r="U47" s="1349"/>
      <c r="V47" s="1349"/>
      <c r="W47" s="58"/>
      <c r="X47" s="62"/>
      <c r="Y47" s="1354"/>
      <c r="Z47" s="1354"/>
      <c r="AA47" s="1354"/>
      <c r="AB47" s="1354"/>
      <c r="AC47" s="1354"/>
      <c r="AD47" s="1354"/>
      <c r="AE47" s="1354"/>
      <c r="AF47" s="1354"/>
      <c r="AG47" s="1354"/>
      <c r="AH47" s="1354"/>
      <c r="AI47" s="1354"/>
      <c r="AJ47" s="1355"/>
    </row>
    <row r="48" spans="1:41" s="117" customFormat="1" ht="12" customHeight="1">
      <c r="B48" s="118"/>
      <c r="C48" s="119"/>
      <c r="D48" s="1348" t="s">
        <v>431</v>
      </c>
      <c r="E48" s="1348"/>
      <c r="F48" s="131" t="s">
        <v>432</v>
      </c>
      <c r="G48" s="131"/>
      <c r="H48" s="131"/>
      <c r="I48" s="131"/>
      <c r="J48" s="131"/>
      <c r="K48" s="131"/>
      <c r="L48" s="131"/>
      <c r="M48" s="131"/>
      <c r="N48" s="131"/>
      <c r="O48" s="131"/>
      <c r="P48" s="131"/>
      <c r="Q48" s="131"/>
      <c r="R48" s="131"/>
      <c r="S48" s="131"/>
      <c r="T48" s="131"/>
      <c r="U48" s="131"/>
      <c r="V48" s="131"/>
      <c r="W48" s="59"/>
      <c r="X48" s="63"/>
      <c r="Y48" s="59"/>
      <c r="Z48" s="59"/>
      <c r="AA48" s="128"/>
      <c r="AB48" s="128"/>
      <c r="AC48" s="128"/>
      <c r="AD48" s="128"/>
      <c r="AE48" s="128"/>
      <c r="AF48" s="128"/>
      <c r="AG48" s="128"/>
      <c r="AH48" s="128"/>
      <c r="AI48" s="128"/>
      <c r="AJ48" s="129"/>
      <c r="AK48" s="118"/>
    </row>
    <row r="49" spans="1:37" s="117" customFormat="1" ht="12" customHeight="1">
      <c r="B49" s="118"/>
      <c r="C49" s="119"/>
      <c r="D49" s="1348" t="s">
        <v>433</v>
      </c>
      <c r="E49" s="1348"/>
      <c r="F49" s="131" t="s">
        <v>434</v>
      </c>
      <c r="G49" s="155"/>
      <c r="H49" s="155"/>
      <c r="I49" s="155"/>
      <c r="J49" s="155"/>
      <c r="K49" s="155"/>
      <c r="L49" s="155"/>
      <c r="M49" s="155"/>
      <c r="N49" s="155"/>
      <c r="O49" s="155"/>
      <c r="P49" s="155"/>
      <c r="Q49" s="155"/>
      <c r="R49" s="155"/>
      <c r="S49" s="155"/>
      <c r="T49" s="155"/>
      <c r="U49" s="155"/>
      <c r="V49" s="155"/>
      <c r="W49" s="61"/>
      <c r="X49" s="64"/>
      <c r="Y49" s="61"/>
      <c r="Z49" s="61"/>
      <c r="AA49" s="128"/>
      <c r="AB49" s="128"/>
      <c r="AC49" s="128"/>
      <c r="AD49" s="128"/>
      <c r="AE49" s="128"/>
      <c r="AF49" s="128"/>
      <c r="AG49" s="128"/>
      <c r="AH49" s="128"/>
      <c r="AI49" s="128"/>
      <c r="AJ49" s="129"/>
      <c r="AK49" s="118"/>
    </row>
    <row r="50" spans="1:37" s="117" customFormat="1" ht="12" customHeight="1">
      <c r="B50" s="118"/>
      <c r="C50" s="119"/>
      <c r="D50" s="1348" t="s">
        <v>436</v>
      </c>
      <c r="E50" s="1348"/>
      <c r="F50" s="1349" t="s">
        <v>435</v>
      </c>
      <c r="G50" s="1349"/>
      <c r="H50" s="1349"/>
      <c r="I50" s="1349"/>
      <c r="J50" s="1349"/>
      <c r="K50" s="1349"/>
      <c r="L50" s="1349"/>
      <c r="M50" s="1349"/>
      <c r="N50" s="1349"/>
      <c r="O50" s="1349"/>
      <c r="P50" s="1349"/>
      <c r="Q50" s="1349"/>
      <c r="R50" s="1349"/>
      <c r="S50" s="1349"/>
      <c r="T50" s="1349"/>
      <c r="U50" s="1349"/>
      <c r="V50" s="1349"/>
      <c r="W50" s="58"/>
      <c r="X50" s="62"/>
      <c r="Y50" s="58"/>
      <c r="Z50" s="58"/>
      <c r="AA50" s="128"/>
      <c r="AB50" s="128"/>
      <c r="AC50" s="128"/>
      <c r="AD50" s="128"/>
      <c r="AE50" s="128"/>
      <c r="AF50" s="128"/>
      <c r="AG50" s="128"/>
      <c r="AH50" s="128"/>
      <c r="AI50" s="128"/>
      <c r="AJ50" s="129"/>
      <c r="AK50" s="118"/>
    </row>
    <row r="51" spans="1:37" s="117" customFormat="1" ht="12" customHeight="1">
      <c r="B51" s="118"/>
      <c r="C51" s="119"/>
      <c r="D51" s="1348" t="s">
        <v>440</v>
      </c>
      <c r="E51" s="1348"/>
      <c r="F51" s="1349" t="s">
        <v>437</v>
      </c>
      <c r="G51" s="1349"/>
      <c r="H51" s="1349"/>
      <c r="I51" s="1349"/>
      <c r="J51" s="1349"/>
      <c r="K51" s="1349"/>
      <c r="L51" s="1349"/>
      <c r="M51" s="1349"/>
      <c r="N51" s="1349"/>
      <c r="O51" s="1349"/>
      <c r="P51" s="1349"/>
      <c r="Q51" s="1349"/>
      <c r="R51" s="1349"/>
      <c r="S51" s="1349"/>
      <c r="T51" s="1349"/>
      <c r="U51" s="1349"/>
      <c r="V51" s="1349"/>
      <c r="W51" s="58"/>
      <c r="X51" s="62"/>
      <c r="Y51" s="58"/>
      <c r="Z51" s="58"/>
      <c r="AA51" s="128"/>
      <c r="AB51" s="128"/>
      <c r="AC51" s="128"/>
      <c r="AD51" s="128"/>
      <c r="AE51" s="128"/>
      <c r="AF51" s="128"/>
      <c r="AG51" s="128"/>
      <c r="AH51" s="128"/>
      <c r="AI51" s="128"/>
      <c r="AJ51" s="129"/>
      <c r="AK51" s="118"/>
    </row>
    <row r="52" spans="1:37" s="117" customFormat="1" ht="12" customHeight="1">
      <c r="B52" s="118"/>
      <c r="C52" s="119"/>
      <c r="D52" s="1347" t="s">
        <v>441</v>
      </c>
      <c r="E52" s="1347"/>
      <c r="F52" s="130" t="s">
        <v>438</v>
      </c>
      <c r="G52" s="66"/>
      <c r="H52" s="66"/>
      <c r="I52" s="66"/>
      <c r="J52" s="149"/>
      <c r="K52" s="79"/>
      <c r="L52" s="66"/>
      <c r="M52" s="66"/>
      <c r="N52" s="66"/>
      <c r="O52" s="154"/>
      <c r="P52" s="154"/>
      <c r="Q52" s="66"/>
      <c r="R52" s="66"/>
      <c r="S52" s="66"/>
      <c r="T52" s="149"/>
      <c r="U52" s="79"/>
      <c r="V52" s="66"/>
      <c r="W52" s="121"/>
      <c r="X52" s="127"/>
      <c r="Y52" s="128"/>
      <c r="Z52" s="128"/>
      <c r="AA52" s="128"/>
      <c r="AB52" s="128"/>
      <c r="AC52" s="128"/>
      <c r="AD52" s="128"/>
      <c r="AE52" s="128"/>
      <c r="AF52" s="128"/>
      <c r="AG52" s="128"/>
      <c r="AH52" s="128"/>
      <c r="AI52" s="128"/>
      <c r="AJ52" s="129"/>
      <c r="AK52" s="118"/>
    </row>
    <row r="53" spans="1:37" s="117" customFormat="1" ht="12" customHeight="1">
      <c r="B53" s="118"/>
      <c r="C53" s="119"/>
      <c r="D53" s="1348" t="s">
        <v>442</v>
      </c>
      <c r="E53" s="1348"/>
      <c r="F53" s="1349" t="s">
        <v>439</v>
      </c>
      <c r="G53" s="1349"/>
      <c r="H53" s="1349"/>
      <c r="I53" s="1349"/>
      <c r="J53" s="1349"/>
      <c r="K53" s="1349"/>
      <c r="L53" s="1349"/>
      <c r="M53" s="1349"/>
      <c r="N53" s="1349"/>
      <c r="O53" s="1349"/>
      <c r="P53" s="1349"/>
      <c r="Q53" s="1349"/>
      <c r="R53" s="1349"/>
      <c r="S53" s="1349"/>
      <c r="T53" s="1349"/>
      <c r="U53" s="1349"/>
      <c r="V53" s="1349"/>
      <c r="W53" s="121"/>
      <c r="X53" s="127"/>
      <c r="Y53" s="128"/>
      <c r="Z53" s="128"/>
      <c r="AA53" s="128"/>
      <c r="AB53" s="128"/>
      <c r="AC53" s="128"/>
      <c r="AD53" s="128"/>
      <c r="AE53" s="128"/>
      <c r="AF53" s="128"/>
      <c r="AG53" s="128"/>
      <c r="AH53" s="128"/>
      <c r="AI53" s="128"/>
      <c r="AJ53" s="129"/>
      <c r="AK53" s="118"/>
    </row>
    <row r="54" spans="1:37" s="117" customFormat="1" ht="12" customHeight="1">
      <c r="B54" s="118"/>
      <c r="C54" s="119"/>
      <c r="D54" s="145"/>
      <c r="E54" s="145"/>
      <c r="F54" s="58"/>
      <c r="G54" s="58"/>
      <c r="H54" s="58"/>
      <c r="I54" s="58"/>
      <c r="J54" s="58"/>
      <c r="K54" s="58"/>
      <c r="L54" s="58"/>
      <c r="M54" s="58"/>
      <c r="N54" s="58"/>
      <c r="O54" s="58"/>
      <c r="P54" s="58"/>
      <c r="Q54" s="58"/>
      <c r="R54" s="58"/>
      <c r="S54" s="58"/>
      <c r="T54" s="58"/>
      <c r="U54" s="58"/>
      <c r="V54" s="58"/>
      <c r="W54" s="121"/>
      <c r="X54" s="127"/>
      <c r="Y54" s="128"/>
      <c r="Z54" s="128"/>
      <c r="AA54" s="128"/>
      <c r="AB54" s="128"/>
      <c r="AC54" s="128"/>
      <c r="AD54" s="128"/>
      <c r="AE54" s="128"/>
      <c r="AF54" s="128"/>
      <c r="AG54" s="128"/>
      <c r="AH54" s="128"/>
      <c r="AI54" s="128"/>
      <c r="AJ54" s="129"/>
      <c r="AK54" s="118"/>
    </row>
    <row r="55" spans="1:37" s="117" customFormat="1" ht="6" customHeight="1">
      <c r="B55" s="118"/>
      <c r="C55" s="119"/>
      <c r="D55" s="66"/>
      <c r="E55" s="67"/>
      <c r="F55" s="66"/>
      <c r="G55" s="66"/>
      <c r="H55" s="66"/>
      <c r="I55" s="66"/>
      <c r="J55" s="149"/>
      <c r="K55" s="124"/>
      <c r="L55" s="66"/>
      <c r="M55" s="66"/>
      <c r="N55" s="66"/>
      <c r="Q55" s="66"/>
      <c r="R55" s="66"/>
      <c r="S55" s="66"/>
      <c r="T55" s="149"/>
      <c r="U55" s="124"/>
      <c r="V55" s="66"/>
      <c r="W55" s="121"/>
      <c r="X55" s="127"/>
      <c r="Y55" s="128"/>
      <c r="Z55" s="128"/>
      <c r="AA55" s="128"/>
      <c r="AB55" s="128"/>
      <c r="AC55" s="128"/>
      <c r="AD55" s="128"/>
      <c r="AE55" s="128"/>
      <c r="AF55" s="128"/>
      <c r="AG55" s="128"/>
      <c r="AH55" s="128"/>
      <c r="AI55" s="128"/>
      <c r="AJ55" s="129"/>
      <c r="AK55" s="118"/>
    </row>
    <row r="56" spans="1:37" s="117" customFormat="1" ht="12" customHeight="1">
      <c r="B56" s="118"/>
      <c r="C56" s="66" t="s">
        <v>450</v>
      </c>
      <c r="D56" s="66"/>
      <c r="E56" s="67"/>
      <c r="F56" s="67"/>
      <c r="G56" s="67"/>
      <c r="H56" s="66"/>
      <c r="I56" s="66"/>
      <c r="J56" s="149"/>
      <c r="K56" s="124"/>
      <c r="L56" s="67"/>
      <c r="M56" s="67"/>
      <c r="N56" s="67"/>
      <c r="O56" s="84"/>
      <c r="P56" s="84"/>
      <c r="Q56" s="123"/>
      <c r="R56" s="124"/>
      <c r="S56" s="67"/>
      <c r="T56" s="70"/>
      <c r="U56" s="124"/>
      <c r="V56" s="67"/>
      <c r="W56" s="121"/>
      <c r="X56" s="127" t="s">
        <v>131</v>
      </c>
      <c r="Y56" s="131" t="s">
        <v>422</v>
      </c>
      <c r="Z56" s="131"/>
      <c r="AA56" s="131"/>
      <c r="AB56" s="131"/>
      <c r="AC56" s="131"/>
      <c r="AD56" s="131"/>
      <c r="AE56" s="131"/>
      <c r="AF56" s="131"/>
      <c r="AG56" s="131"/>
      <c r="AH56" s="131"/>
      <c r="AI56" s="131"/>
      <c r="AJ56" s="132"/>
      <c r="AK56" s="118"/>
    </row>
    <row r="57" spans="1:37" s="117" customFormat="1" ht="12" customHeight="1">
      <c r="B57" s="118"/>
      <c r="C57" s="67"/>
      <c r="D57" s="67" t="s">
        <v>410</v>
      </c>
      <c r="E57" s="121"/>
      <c r="F57" s="121"/>
      <c r="G57" s="121"/>
      <c r="H57" s="121"/>
      <c r="I57" s="121"/>
      <c r="J57" s="121"/>
      <c r="K57" s="121"/>
      <c r="L57" s="121"/>
      <c r="M57" s="121"/>
      <c r="N57" s="121"/>
      <c r="O57" s="121"/>
      <c r="P57" s="121"/>
      <c r="Q57" s="84"/>
      <c r="R57" s="84"/>
      <c r="S57" s="70"/>
      <c r="T57" s="85"/>
      <c r="U57" s="85"/>
      <c r="V57" s="121"/>
      <c r="W57" s="121"/>
      <c r="X57" s="133" t="s">
        <v>131</v>
      </c>
      <c r="Y57" s="131" t="s">
        <v>424</v>
      </c>
      <c r="Z57" s="131"/>
      <c r="AA57" s="131"/>
      <c r="AB57" s="131"/>
      <c r="AC57" s="131"/>
      <c r="AD57" s="131"/>
      <c r="AE57" s="131"/>
      <c r="AF57" s="131"/>
      <c r="AG57" s="131"/>
      <c r="AH57" s="131"/>
      <c r="AI57" s="131"/>
      <c r="AJ57" s="132"/>
      <c r="AK57" s="118"/>
    </row>
    <row r="58" spans="1:37" s="117" customFormat="1" ht="12" customHeight="1">
      <c r="B58" s="118"/>
      <c r="C58" s="119"/>
      <c r="D58" s="66"/>
      <c r="F58" s="121"/>
      <c r="G58" s="121"/>
      <c r="H58" s="121"/>
      <c r="I58" s="121"/>
      <c r="J58" s="121"/>
      <c r="K58" s="121"/>
      <c r="L58" s="121"/>
      <c r="M58" s="121"/>
      <c r="N58" s="121"/>
      <c r="O58" s="121"/>
      <c r="P58" s="121"/>
      <c r="Q58" s="84"/>
      <c r="R58" s="84"/>
      <c r="S58" s="70"/>
      <c r="T58" s="85"/>
      <c r="U58" s="85"/>
      <c r="V58" s="121"/>
      <c r="W58" s="121"/>
      <c r="X58" s="134"/>
      <c r="Y58" s="131"/>
      <c r="Z58" s="131"/>
      <c r="AA58" s="131"/>
      <c r="AB58" s="131"/>
      <c r="AC58" s="131"/>
      <c r="AD58" s="131"/>
      <c r="AE58" s="131"/>
      <c r="AF58" s="131"/>
      <c r="AG58" s="131"/>
      <c r="AH58" s="131"/>
      <c r="AI58" s="131"/>
      <c r="AJ58" s="132"/>
      <c r="AK58" s="118"/>
    </row>
    <row r="59" spans="1:37" ht="12" customHeight="1">
      <c r="A59" s="67"/>
      <c r="B59" s="73"/>
      <c r="C59" s="67"/>
      <c r="D59" s="67"/>
      <c r="E59" s="67"/>
      <c r="F59" s="67"/>
      <c r="G59" s="67"/>
      <c r="H59" s="67"/>
      <c r="I59" s="67"/>
      <c r="J59" s="67"/>
      <c r="K59" s="67"/>
      <c r="L59" s="67"/>
      <c r="M59" s="67"/>
      <c r="N59" s="67"/>
      <c r="O59" s="67"/>
      <c r="P59" s="67"/>
      <c r="Q59" s="70"/>
      <c r="R59" s="70"/>
      <c r="S59" s="67"/>
      <c r="T59" s="70"/>
      <c r="U59" s="70"/>
      <c r="V59" s="67"/>
      <c r="W59" s="67"/>
      <c r="X59" s="135"/>
      <c r="Y59" s="131"/>
      <c r="Z59" s="131"/>
      <c r="AA59" s="131"/>
      <c r="AB59" s="131"/>
      <c r="AC59" s="131"/>
      <c r="AD59" s="131"/>
      <c r="AE59" s="131"/>
      <c r="AF59" s="131"/>
      <c r="AG59" s="131"/>
      <c r="AH59" s="131"/>
      <c r="AI59" s="131"/>
      <c r="AJ59" s="132"/>
      <c r="AK59" s="78"/>
    </row>
    <row r="60" spans="1:37" ht="6.75" customHeight="1">
      <c r="A60" s="67"/>
      <c r="B60" s="73"/>
      <c r="C60" s="67"/>
      <c r="D60" s="67"/>
      <c r="E60" s="67"/>
      <c r="F60" s="67"/>
      <c r="G60" s="67"/>
      <c r="H60" s="67"/>
      <c r="I60" s="67"/>
      <c r="J60" s="67"/>
      <c r="K60" s="67"/>
      <c r="L60" s="67"/>
      <c r="M60" s="67"/>
      <c r="N60" s="67"/>
      <c r="O60" s="67"/>
      <c r="P60" s="67"/>
      <c r="Q60" s="70"/>
      <c r="R60" s="70"/>
      <c r="S60" s="67"/>
      <c r="T60" s="70"/>
      <c r="U60" s="70"/>
      <c r="V60" s="67"/>
      <c r="W60" s="67"/>
      <c r="X60" s="135"/>
      <c r="Y60" s="131"/>
      <c r="Z60" s="131"/>
      <c r="AA60" s="131"/>
      <c r="AB60" s="131"/>
      <c r="AC60" s="131"/>
      <c r="AD60" s="131"/>
      <c r="AE60" s="131"/>
      <c r="AF60" s="131"/>
      <c r="AG60" s="131"/>
      <c r="AH60" s="131"/>
      <c r="AI60" s="131"/>
      <c r="AJ60" s="132"/>
      <c r="AK60" s="78"/>
    </row>
    <row r="61" spans="1:37" ht="14.1" customHeight="1">
      <c r="A61" s="67"/>
      <c r="B61" s="73"/>
      <c r="C61" s="66" t="s">
        <v>451</v>
      </c>
      <c r="F61" s="67"/>
      <c r="G61" s="67"/>
      <c r="H61" s="67"/>
      <c r="I61" s="67"/>
      <c r="J61" s="67"/>
      <c r="K61" s="67"/>
      <c r="L61" s="67"/>
      <c r="M61" s="67"/>
      <c r="N61" s="67"/>
      <c r="O61" s="67"/>
      <c r="P61" s="67"/>
      <c r="Q61" s="84"/>
      <c r="R61" s="84"/>
      <c r="S61" s="70"/>
      <c r="T61" s="85"/>
      <c r="U61" s="85"/>
      <c r="V61" s="67"/>
      <c r="W61" s="67"/>
      <c r="X61" s="143" t="s">
        <v>131</v>
      </c>
      <c r="Y61" s="1349" t="s">
        <v>461</v>
      </c>
      <c r="Z61" s="1349"/>
      <c r="AA61" s="1349"/>
      <c r="AB61" s="1349"/>
      <c r="AC61" s="1349"/>
      <c r="AD61" s="1349"/>
      <c r="AE61" s="1349"/>
      <c r="AF61" s="1349"/>
      <c r="AG61" s="1349"/>
      <c r="AH61" s="1349"/>
      <c r="AI61" s="1349"/>
      <c r="AJ61" s="1350"/>
      <c r="AK61" s="78"/>
    </row>
    <row r="62" spans="1:37" ht="14.1" customHeight="1">
      <c r="A62" s="67"/>
      <c r="B62" s="73"/>
      <c r="C62" s="67"/>
      <c r="D62" s="67" t="s">
        <v>411</v>
      </c>
      <c r="F62" s="67"/>
      <c r="G62" s="67"/>
      <c r="H62" s="67"/>
      <c r="I62" s="67"/>
      <c r="J62" s="67"/>
      <c r="K62" s="67"/>
      <c r="L62" s="67"/>
      <c r="M62" s="67"/>
      <c r="N62" s="67"/>
      <c r="O62" s="67"/>
      <c r="P62" s="67"/>
      <c r="Q62" s="84"/>
      <c r="R62" s="84"/>
      <c r="S62" s="70"/>
      <c r="T62" s="85"/>
      <c r="U62" s="85"/>
      <c r="V62" s="67"/>
      <c r="W62" s="67"/>
      <c r="X62" s="135"/>
      <c r="Y62" s="1349"/>
      <c r="Z62" s="1349"/>
      <c r="AA62" s="1349"/>
      <c r="AB62" s="1349"/>
      <c r="AC62" s="1349"/>
      <c r="AD62" s="1349"/>
      <c r="AE62" s="1349"/>
      <c r="AF62" s="1349"/>
      <c r="AG62" s="1349"/>
      <c r="AH62" s="1349"/>
      <c r="AI62" s="1349"/>
      <c r="AJ62" s="1350"/>
      <c r="AK62" s="78"/>
    </row>
    <row r="63" spans="1:37" ht="14.1" customHeight="1">
      <c r="A63" s="67"/>
      <c r="B63" s="73"/>
      <c r="C63" s="67"/>
      <c r="D63" s="67" t="s">
        <v>412</v>
      </c>
      <c r="E63" s="136"/>
      <c r="F63" s="136"/>
      <c r="G63" s="136"/>
      <c r="H63" s="136"/>
      <c r="I63" s="136"/>
      <c r="J63" s="136"/>
      <c r="K63" s="136"/>
      <c r="L63" s="136"/>
      <c r="M63" s="136"/>
      <c r="N63" s="136"/>
      <c r="O63" s="136"/>
      <c r="P63" s="136"/>
      <c r="Q63" s="136"/>
      <c r="R63" s="136"/>
      <c r="S63" s="136"/>
      <c r="T63" s="136"/>
      <c r="U63" s="136"/>
      <c r="V63" s="136"/>
      <c r="W63" s="137"/>
      <c r="X63" s="134"/>
      <c r="Y63" s="1349"/>
      <c r="Z63" s="1349"/>
      <c r="AA63" s="1349"/>
      <c r="AB63" s="1349"/>
      <c r="AC63" s="1349"/>
      <c r="AD63" s="1349"/>
      <c r="AE63" s="1349"/>
      <c r="AF63" s="1349"/>
      <c r="AG63" s="1349"/>
      <c r="AH63" s="1349"/>
      <c r="AI63" s="1349"/>
      <c r="AJ63" s="1350"/>
      <c r="AK63" s="78"/>
    </row>
    <row r="64" spans="1:37" ht="14.1" customHeight="1">
      <c r="A64" s="67"/>
      <c r="B64" s="73"/>
      <c r="C64" s="67"/>
      <c r="D64" s="67"/>
      <c r="E64" s="136"/>
      <c r="F64" s="136"/>
      <c r="G64" s="136"/>
      <c r="H64" s="136"/>
      <c r="I64" s="136"/>
      <c r="J64" s="136"/>
      <c r="K64" s="136"/>
      <c r="L64" s="136"/>
      <c r="M64" s="136"/>
      <c r="N64" s="136"/>
      <c r="O64" s="136"/>
      <c r="P64" s="136"/>
      <c r="Q64" s="136"/>
      <c r="R64" s="136"/>
      <c r="S64" s="136"/>
      <c r="T64" s="136"/>
      <c r="U64" s="136"/>
      <c r="V64" s="136"/>
      <c r="W64" s="137"/>
      <c r="X64" s="144"/>
      <c r="Y64" s="1349"/>
      <c r="Z64" s="1349"/>
      <c r="AA64" s="1349"/>
      <c r="AB64" s="1349"/>
      <c r="AC64" s="1349"/>
      <c r="AD64" s="1349"/>
      <c r="AE64" s="1349"/>
      <c r="AF64" s="1349"/>
      <c r="AG64" s="1349"/>
      <c r="AH64" s="1349"/>
      <c r="AI64" s="1349"/>
      <c r="AJ64" s="1350"/>
      <c r="AK64" s="78"/>
    </row>
    <row r="65" spans="1:37" ht="6.95" customHeight="1">
      <c r="A65" s="67"/>
      <c r="B65" s="73"/>
      <c r="C65" s="67"/>
      <c r="D65" s="67"/>
      <c r="E65" s="67"/>
      <c r="F65" s="67"/>
      <c r="G65" s="67"/>
      <c r="H65" s="67"/>
      <c r="I65" s="67"/>
      <c r="J65" s="67"/>
      <c r="Q65" s="1353"/>
      <c r="R65" s="1353"/>
      <c r="S65" s="67"/>
      <c r="T65" s="1353"/>
      <c r="U65" s="1353"/>
      <c r="V65" s="67"/>
      <c r="W65" s="67"/>
      <c r="X65" s="75"/>
      <c r="Y65" s="1349"/>
      <c r="Z65" s="1349"/>
      <c r="AA65" s="1349"/>
      <c r="AB65" s="1349"/>
      <c r="AC65" s="1349"/>
      <c r="AD65" s="1349"/>
      <c r="AE65" s="1349"/>
      <c r="AF65" s="1349"/>
      <c r="AG65" s="1349"/>
      <c r="AH65" s="1349"/>
      <c r="AI65" s="1349"/>
      <c r="AJ65" s="1350"/>
      <c r="AK65" s="78"/>
    </row>
    <row r="66" spans="1:37" ht="6.95" customHeight="1" thickBot="1">
      <c r="A66" s="67"/>
      <c r="B66" s="138"/>
      <c r="C66" s="139"/>
      <c r="D66" s="139"/>
      <c r="E66" s="139"/>
      <c r="F66" s="139"/>
      <c r="G66" s="139"/>
      <c r="H66" s="139"/>
      <c r="I66" s="139"/>
      <c r="J66" s="139"/>
      <c r="K66" s="140"/>
      <c r="L66" s="140"/>
      <c r="M66" s="140"/>
      <c r="N66" s="140"/>
      <c r="O66" s="140"/>
      <c r="P66" s="140"/>
      <c r="Q66" s="141"/>
      <c r="R66" s="141"/>
      <c r="S66" s="139"/>
      <c r="T66" s="141"/>
      <c r="U66" s="141"/>
      <c r="V66" s="139"/>
      <c r="W66" s="139"/>
      <c r="X66" s="142"/>
      <c r="Y66" s="1351"/>
      <c r="Z66" s="1351"/>
      <c r="AA66" s="1351"/>
      <c r="AB66" s="1351"/>
      <c r="AC66" s="1351"/>
      <c r="AD66" s="1351"/>
      <c r="AE66" s="1351"/>
      <c r="AF66" s="1351"/>
      <c r="AG66" s="1351"/>
      <c r="AH66" s="1351"/>
      <c r="AI66" s="1351"/>
      <c r="AJ66" s="1352"/>
      <c r="AK66" s="78"/>
    </row>
    <row r="67" spans="1:37">
      <c r="Y67" s="94"/>
      <c r="Z67" s="94"/>
      <c r="AA67" s="94"/>
      <c r="AB67" s="94"/>
      <c r="AC67" s="94"/>
      <c r="AD67" s="94"/>
      <c r="AE67" s="94"/>
      <c r="AF67" s="94"/>
      <c r="AG67" s="94"/>
      <c r="AH67" s="94"/>
      <c r="AI67" s="94"/>
    </row>
    <row r="68" spans="1:37">
      <c r="AD68" s="94"/>
      <c r="AE68" s="94"/>
      <c r="AF68" s="94"/>
      <c r="AG68" s="94"/>
      <c r="AH68" s="94"/>
      <c r="AI68" s="94"/>
    </row>
  </sheetData>
  <mergeCells count="178">
    <mergeCell ref="B1:AJ1"/>
    <mergeCell ref="B3:W3"/>
    <mergeCell ref="X3:AJ3"/>
    <mergeCell ref="Y6:Z6"/>
    <mergeCell ref="AB6:AC6"/>
    <mergeCell ref="AE6:AF6"/>
    <mergeCell ref="D8:F8"/>
    <mergeCell ref="D9:F10"/>
    <mergeCell ref="G9:I10"/>
    <mergeCell ref="J9:L10"/>
    <mergeCell ref="M9:O10"/>
    <mergeCell ref="P9:R10"/>
    <mergeCell ref="S9:U10"/>
    <mergeCell ref="D7:F7"/>
    <mergeCell ref="G7:I8"/>
    <mergeCell ref="J7:L8"/>
    <mergeCell ref="M7:O8"/>
    <mergeCell ref="P7:R8"/>
    <mergeCell ref="S7:U8"/>
    <mergeCell ref="V9:X10"/>
    <mergeCell ref="Y9:AA10"/>
    <mergeCell ref="AB9:AF9"/>
    <mergeCell ref="AG9:AI9"/>
    <mergeCell ref="AB10:AF10"/>
    <mergeCell ref="AG10:AI10"/>
    <mergeCell ref="V7:X8"/>
    <mergeCell ref="Y7:AA8"/>
    <mergeCell ref="AB7:AI8"/>
    <mergeCell ref="V11:X11"/>
    <mergeCell ref="Y11:AA11"/>
    <mergeCell ref="AB11:AE12"/>
    <mergeCell ref="AG11:AI11"/>
    <mergeCell ref="D12:F12"/>
    <mergeCell ref="G12:I12"/>
    <mergeCell ref="J12:L12"/>
    <mergeCell ref="M12:O12"/>
    <mergeCell ref="P12:R12"/>
    <mergeCell ref="S12:U12"/>
    <mergeCell ref="D11:F11"/>
    <mergeCell ref="G11:I11"/>
    <mergeCell ref="J11:L11"/>
    <mergeCell ref="M11:O11"/>
    <mergeCell ref="P11:R11"/>
    <mergeCell ref="S11:U11"/>
    <mergeCell ref="Q17:R17"/>
    <mergeCell ref="T17:U17"/>
    <mergeCell ref="D22:G22"/>
    <mergeCell ref="H22:I22"/>
    <mergeCell ref="J22:K22"/>
    <mergeCell ref="M22:AF22"/>
    <mergeCell ref="V12:X12"/>
    <mergeCell ref="Y12:AA12"/>
    <mergeCell ref="AG12:AI12"/>
    <mergeCell ref="Y13:AI16"/>
    <mergeCell ref="Q15:R15"/>
    <mergeCell ref="T15:U15"/>
    <mergeCell ref="AG22:AI22"/>
    <mergeCell ref="D23:D29"/>
    <mergeCell ref="E23:G25"/>
    <mergeCell ref="H23:I25"/>
    <mergeCell ref="J23:K25"/>
    <mergeCell ref="L23:T23"/>
    <mergeCell ref="U23:V23"/>
    <mergeCell ref="W23:AA23"/>
    <mergeCell ref="AB23:AD23"/>
    <mergeCell ref="AE23:AF23"/>
    <mergeCell ref="E26:G28"/>
    <mergeCell ref="H26:I28"/>
    <mergeCell ref="J26:K28"/>
    <mergeCell ref="M26:T26"/>
    <mergeCell ref="U26:V26"/>
    <mergeCell ref="W26:AA26"/>
    <mergeCell ref="AB26:AD26"/>
    <mergeCell ref="AE26:AF26"/>
    <mergeCell ref="AE28:AF28"/>
    <mergeCell ref="AG23:AI25"/>
    <mergeCell ref="L24:T24"/>
    <mergeCell ref="U24:V24"/>
    <mergeCell ref="W24:AA24"/>
    <mergeCell ref="AB24:AD24"/>
    <mergeCell ref="AE24:AF24"/>
    <mergeCell ref="L25:T25"/>
    <mergeCell ref="U25:V25"/>
    <mergeCell ref="W25:AA25"/>
    <mergeCell ref="AB25:AD25"/>
    <mergeCell ref="AE25:AF25"/>
    <mergeCell ref="W32:AA32"/>
    <mergeCell ref="AB32:AD32"/>
    <mergeCell ref="AG32:AI32"/>
    <mergeCell ref="AG26:AI28"/>
    <mergeCell ref="M27:T27"/>
    <mergeCell ref="U27:V27"/>
    <mergeCell ref="W27:AA27"/>
    <mergeCell ref="AB27:AD27"/>
    <mergeCell ref="AE27:AF27"/>
    <mergeCell ref="M28:S28"/>
    <mergeCell ref="U28:V28"/>
    <mergeCell ref="W28:AA28"/>
    <mergeCell ref="AB28:AD28"/>
    <mergeCell ref="W31:AA31"/>
    <mergeCell ref="AB31:AD31"/>
    <mergeCell ref="W33:AA33"/>
    <mergeCell ref="AB33:AD33"/>
    <mergeCell ref="AG33:AI33"/>
    <mergeCell ref="AG29:AI29"/>
    <mergeCell ref="D30:D33"/>
    <mergeCell ref="E30:G30"/>
    <mergeCell ref="H30:I30"/>
    <mergeCell ref="J30:K30"/>
    <mergeCell ref="L30:T32"/>
    <mergeCell ref="U30:V30"/>
    <mergeCell ref="W30:AA30"/>
    <mergeCell ref="AB30:AD30"/>
    <mergeCell ref="AG30:AI30"/>
    <mergeCell ref="E29:G29"/>
    <mergeCell ref="H29:I29"/>
    <mergeCell ref="J29:K29"/>
    <mergeCell ref="U29:V29"/>
    <mergeCell ref="W29:AA29"/>
    <mergeCell ref="AB29:AD29"/>
    <mergeCell ref="AG31:AI31"/>
    <mergeCell ref="E32:G32"/>
    <mergeCell ref="H32:I32"/>
    <mergeCell ref="E33:G33"/>
    <mergeCell ref="H33:I33"/>
    <mergeCell ref="J33:K33"/>
    <mergeCell ref="N33:R33"/>
    <mergeCell ref="S33:T33"/>
    <mergeCell ref="U33:V33"/>
    <mergeCell ref="E31:G31"/>
    <mergeCell ref="H31:I31"/>
    <mergeCell ref="J31:K31"/>
    <mergeCell ref="U31:V31"/>
    <mergeCell ref="J32:K32"/>
    <mergeCell ref="U32:V32"/>
    <mergeCell ref="AG34:AI34"/>
    <mergeCell ref="D35:G35"/>
    <mergeCell ref="H35:I35"/>
    <mergeCell ref="J35:K35"/>
    <mergeCell ref="AG35:AI35"/>
    <mergeCell ref="D36:I36"/>
    <mergeCell ref="J36:K36"/>
    <mergeCell ref="L36:T36"/>
    <mergeCell ref="U36:V36"/>
    <mergeCell ref="W36:AA36"/>
    <mergeCell ref="D34:G34"/>
    <mergeCell ref="H34:I34"/>
    <mergeCell ref="J34:K34"/>
    <mergeCell ref="L34:T34"/>
    <mergeCell ref="U34:V34"/>
    <mergeCell ref="W34:AA34"/>
    <mergeCell ref="AB34:AD34"/>
    <mergeCell ref="D45:E45"/>
    <mergeCell ref="Y45:AJ47"/>
    <mergeCell ref="D46:E46"/>
    <mergeCell ref="F46:V46"/>
    <mergeCell ref="D47:E47"/>
    <mergeCell ref="F47:V47"/>
    <mergeCell ref="AB36:AD36"/>
    <mergeCell ref="AG36:AI36"/>
    <mergeCell ref="D37:AI37"/>
    <mergeCell ref="Y38:AJ39"/>
    <mergeCell ref="Y40:AJ40"/>
    <mergeCell ref="Y43:AJ44"/>
    <mergeCell ref="D44:E44"/>
    <mergeCell ref="F44:V44"/>
    <mergeCell ref="D52:E52"/>
    <mergeCell ref="D53:E53"/>
    <mergeCell ref="F53:V53"/>
    <mergeCell ref="Y61:AJ66"/>
    <mergeCell ref="Q65:R65"/>
    <mergeCell ref="T65:U65"/>
    <mergeCell ref="D48:E48"/>
    <mergeCell ref="D49:E49"/>
    <mergeCell ref="D50:E50"/>
    <mergeCell ref="F50:V50"/>
    <mergeCell ref="D51:E51"/>
    <mergeCell ref="F51:V51"/>
  </mergeCells>
  <phoneticPr fontId="4"/>
  <printOptions horizontalCentered="1"/>
  <pageMargins left="0.70866141732283472" right="0.31496062992125984" top="0.39370078740157483" bottom="0.31496062992125984" header="0.51181102362204722" footer="0.35433070866141736"/>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Check Box 1">
              <controlPr defaultSize="0" autoFill="0" autoLine="0" autoPict="0">
                <anchor moveWithCells="1">
                  <from>
                    <xdr:col>15</xdr:col>
                    <xdr:colOff>123825</xdr:colOff>
                    <xdr:row>14</xdr:row>
                    <xdr:rowOff>152400</xdr:rowOff>
                  </from>
                  <to>
                    <xdr:col>18</xdr:col>
                    <xdr:colOff>133350</xdr:colOff>
                    <xdr:row>16</xdr:row>
                    <xdr:rowOff>19050</xdr:rowOff>
                  </to>
                </anchor>
              </controlPr>
            </control>
          </mc:Choice>
        </mc:AlternateContent>
        <mc:AlternateContent xmlns:mc="http://schemas.openxmlformats.org/markup-compatibility/2006">
          <mc:Choice Requires="x14">
            <control shapeId="551938" r:id="rId5" name="Check Box 2">
              <controlPr defaultSize="0" autoFill="0" autoLine="0" autoPict="0">
                <anchor moveWithCells="1">
                  <from>
                    <xdr:col>18</xdr:col>
                    <xdr:colOff>123825</xdr:colOff>
                    <xdr:row>14</xdr:row>
                    <xdr:rowOff>152400</xdr:rowOff>
                  </from>
                  <to>
                    <xdr:col>21</xdr:col>
                    <xdr:colOff>114300</xdr:colOff>
                    <xdr:row>16</xdr:row>
                    <xdr:rowOff>9525</xdr:rowOff>
                  </to>
                </anchor>
              </controlPr>
            </control>
          </mc:Choice>
        </mc:AlternateContent>
        <mc:AlternateContent xmlns:mc="http://schemas.openxmlformats.org/markup-compatibility/2006">
          <mc:Choice Requires="x14">
            <control shapeId="551939" r:id="rId6" name="Check Box 3">
              <controlPr defaultSize="0" autoFill="0" autoLine="0" autoPict="0">
                <anchor moveWithCells="1" sizeWithCells="1">
                  <from>
                    <xdr:col>6</xdr:col>
                    <xdr:colOff>180975</xdr:colOff>
                    <xdr:row>37</xdr:row>
                    <xdr:rowOff>114300</xdr:rowOff>
                  </from>
                  <to>
                    <xdr:col>8</xdr:col>
                    <xdr:colOff>57150</xdr:colOff>
                    <xdr:row>39</xdr:row>
                    <xdr:rowOff>19050</xdr:rowOff>
                  </to>
                </anchor>
              </controlPr>
            </control>
          </mc:Choice>
        </mc:AlternateContent>
        <mc:AlternateContent xmlns:mc="http://schemas.openxmlformats.org/markup-compatibility/2006">
          <mc:Choice Requires="x14">
            <control shapeId="551940" r:id="rId7" name="Check Box 4">
              <controlPr defaultSize="0" autoFill="0" autoLine="0" autoPict="0">
                <anchor moveWithCells="1" sizeWithCells="1">
                  <from>
                    <xdr:col>8</xdr:col>
                    <xdr:colOff>76200</xdr:colOff>
                    <xdr:row>37</xdr:row>
                    <xdr:rowOff>114300</xdr:rowOff>
                  </from>
                  <to>
                    <xdr:col>9</xdr:col>
                    <xdr:colOff>152400</xdr:colOff>
                    <xdr:row>39</xdr:row>
                    <xdr:rowOff>19050</xdr:rowOff>
                  </to>
                </anchor>
              </controlPr>
            </control>
          </mc:Choice>
        </mc:AlternateContent>
        <mc:AlternateContent xmlns:mc="http://schemas.openxmlformats.org/markup-compatibility/2006">
          <mc:Choice Requires="x14">
            <control shapeId="551941" r:id="rId8" name="Check Box 9">
              <controlPr defaultSize="0" autoFill="0" autoLine="0" autoPict="0">
                <anchor moveWithCells="1" sizeWithCells="1">
                  <from>
                    <xdr:col>14</xdr:col>
                    <xdr:colOff>76200</xdr:colOff>
                    <xdr:row>37</xdr:row>
                    <xdr:rowOff>133350</xdr:rowOff>
                  </from>
                  <to>
                    <xdr:col>17</xdr:col>
                    <xdr:colOff>9525</xdr:colOff>
                    <xdr:row>39</xdr:row>
                    <xdr:rowOff>38100</xdr:rowOff>
                  </to>
                </anchor>
              </controlPr>
            </control>
          </mc:Choice>
        </mc:AlternateContent>
        <mc:AlternateContent xmlns:mc="http://schemas.openxmlformats.org/markup-compatibility/2006">
          <mc:Choice Requires="x14">
            <control shapeId="551942" r:id="rId9" name="Check Box 10">
              <controlPr defaultSize="0" autoFill="0" autoLine="0" autoPict="0">
                <anchor moveWithCells="1" sizeWithCells="1">
                  <from>
                    <xdr:col>17</xdr:col>
                    <xdr:colOff>28575</xdr:colOff>
                    <xdr:row>37</xdr:row>
                    <xdr:rowOff>133350</xdr:rowOff>
                  </from>
                  <to>
                    <xdr:col>19</xdr:col>
                    <xdr:colOff>47625</xdr:colOff>
                    <xdr:row>39</xdr:row>
                    <xdr:rowOff>38100</xdr:rowOff>
                  </to>
                </anchor>
              </controlPr>
            </control>
          </mc:Choice>
        </mc:AlternateContent>
        <mc:AlternateContent xmlns:mc="http://schemas.openxmlformats.org/markup-compatibility/2006">
          <mc:Choice Requires="x14">
            <control shapeId="551943" r:id="rId10" name="Check Box 19">
              <controlPr defaultSize="0" autoFill="0" autoLine="0" autoPict="0">
                <anchor moveWithCells="1" sizeWithCells="1">
                  <from>
                    <xdr:col>14</xdr:col>
                    <xdr:colOff>76200</xdr:colOff>
                    <xdr:row>62</xdr:row>
                    <xdr:rowOff>66675</xdr:rowOff>
                  </from>
                  <to>
                    <xdr:col>17</xdr:col>
                    <xdr:colOff>76200</xdr:colOff>
                    <xdr:row>63</xdr:row>
                    <xdr:rowOff>85725</xdr:rowOff>
                  </to>
                </anchor>
              </controlPr>
            </control>
          </mc:Choice>
        </mc:AlternateContent>
        <mc:AlternateContent xmlns:mc="http://schemas.openxmlformats.org/markup-compatibility/2006">
          <mc:Choice Requires="x14">
            <control shapeId="551944" r:id="rId11" name="Check Box 20">
              <controlPr defaultSize="0" autoFill="0" autoLine="0" autoPict="0">
                <anchor moveWithCells="1" sizeWithCells="1">
                  <from>
                    <xdr:col>17</xdr:col>
                    <xdr:colOff>66675</xdr:colOff>
                    <xdr:row>62</xdr:row>
                    <xdr:rowOff>66675</xdr:rowOff>
                  </from>
                  <to>
                    <xdr:col>20</xdr:col>
                    <xdr:colOff>66675</xdr:colOff>
                    <xdr:row>63</xdr:row>
                    <xdr:rowOff>76200</xdr:rowOff>
                  </to>
                </anchor>
              </controlPr>
            </control>
          </mc:Choice>
        </mc:AlternateContent>
        <mc:AlternateContent xmlns:mc="http://schemas.openxmlformats.org/markup-compatibility/2006">
          <mc:Choice Requires="x14">
            <control shapeId="551945" r:id="rId12" name="Check Box 17">
              <controlPr defaultSize="0" autoFill="0" autoLine="0" autoPict="0">
                <anchor moveWithCells="1" sizeWithCells="1">
                  <from>
                    <xdr:col>11</xdr:col>
                    <xdr:colOff>95250</xdr:colOff>
                    <xdr:row>57</xdr:row>
                    <xdr:rowOff>104775</xdr:rowOff>
                  </from>
                  <to>
                    <xdr:col>14</xdr:col>
                    <xdr:colOff>47625</xdr:colOff>
                    <xdr:row>58</xdr:row>
                    <xdr:rowOff>123825</xdr:rowOff>
                  </to>
                </anchor>
              </controlPr>
            </control>
          </mc:Choice>
        </mc:AlternateContent>
        <mc:AlternateContent xmlns:mc="http://schemas.openxmlformats.org/markup-compatibility/2006">
          <mc:Choice Requires="x14">
            <control shapeId="551946" r:id="rId13" name="Check Box 18">
              <controlPr defaultSize="0" autoFill="0" autoLine="0" autoPict="0">
                <anchor moveWithCells="1" sizeWithCells="1">
                  <from>
                    <xdr:col>14</xdr:col>
                    <xdr:colOff>38100</xdr:colOff>
                    <xdr:row>57</xdr:row>
                    <xdr:rowOff>104775</xdr:rowOff>
                  </from>
                  <to>
                    <xdr:col>17</xdr:col>
                    <xdr:colOff>38100</xdr:colOff>
                    <xdr:row>58</xdr:row>
                    <xdr:rowOff>114300</xdr:rowOff>
                  </to>
                </anchor>
              </controlPr>
            </control>
          </mc:Choice>
        </mc:AlternateContent>
        <mc:AlternateContent xmlns:mc="http://schemas.openxmlformats.org/markup-compatibility/2006">
          <mc:Choice Requires="x14">
            <control shapeId="551947" r:id="rId14" name="Check Box 25">
              <controlPr defaultSize="0" autoFill="0" autoLine="0" autoPict="0">
                <anchor moveWithCells="1" sizeWithCells="1">
                  <from>
                    <xdr:col>17</xdr:col>
                    <xdr:colOff>104775</xdr:colOff>
                    <xdr:row>57</xdr:row>
                    <xdr:rowOff>95250</xdr:rowOff>
                  </from>
                  <to>
                    <xdr:col>22</xdr:col>
                    <xdr:colOff>0</xdr:colOff>
                    <xdr:row>59</xdr:row>
                    <xdr:rowOff>0</xdr:rowOff>
                  </to>
                </anchor>
              </controlPr>
            </control>
          </mc:Choice>
        </mc:AlternateContent>
        <mc:AlternateContent xmlns:mc="http://schemas.openxmlformats.org/markup-compatibility/2006">
          <mc:Choice Requires="x14">
            <control shapeId="551948" r:id="rId15" name="Check Box 34">
              <controlPr defaultSize="0" autoFill="0" autoLine="0" autoPict="0">
                <anchor moveWithCells="1" sizeWithCells="1">
                  <from>
                    <xdr:col>6</xdr:col>
                    <xdr:colOff>180975</xdr:colOff>
                    <xdr:row>38</xdr:row>
                    <xdr:rowOff>142875</xdr:rowOff>
                  </from>
                  <to>
                    <xdr:col>8</xdr:col>
                    <xdr:colOff>57150</xdr:colOff>
                    <xdr:row>40</xdr:row>
                    <xdr:rowOff>47625</xdr:rowOff>
                  </to>
                </anchor>
              </controlPr>
            </control>
          </mc:Choice>
        </mc:AlternateContent>
        <mc:AlternateContent xmlns:mc="http://schemas.openxmlformats.org/markup-compatibility/2006">
          <mc:Choice Requires="x14">
            <control shapeId="551949" r:id="rId16" name="Check Box 35">
              <controlPr defaultSize="0" autoFill="0" autoLine="0" autoPict="0">
                <anchor moveWithCells="1" sizeWithCells="1">
                  <from>
                    <xdr:col>8</xdr:col>
                    <xdr:colOff>76200</xdr:colOff>
                    <xdr:row>38</xdr:row>
                    <xdr:rowOff>142875</xdr:rowOff>
                  </from>
                  <to>
                    <xdr:col>9</xdr:col>
                    <xdr:colOff>152400</xdr:colOff>
                    <xdr:row>40</xdr:row>
                    <xdr:rowOff>47625</xdr:rowOff>
                  </to>
                </anchor>
              </controlPr>
            </control>
          </mc:Choice>
        </mc:AlternateContent>
        <mc:AlternateContent xmlns:mc="http://schemas.openxmlformats.org/markup-compatibility/2006">
          <mc:Choice Requires="x14">
            <control shapeId="551950" r:id="rId17" name="Check Box 37">
              <controlPr defaultSize="0" autoFill="0" autoLine="0" autoPict="0">
                <anchor moveWithCells="1" sizeWithCells="1">
                  <from>
                    <xdr:col>6</xdr:col>
                    <xdr:colOff>180975</xdr:colOff>
                    <xdr:row>40</xdr:row>
                    <xdr:rowOff>19050</xdr:rowOff>
                  </from>
                  <to>
                    <xdr:col>8</xdr:col>
                    <xdr:colOff>57150</xdr:colOff>
                    <xdr:row>41</xdr:row>
                    <xdr:rowOff>76200</xdr:rowOff>
                  </to>
                </anchor>
              </controlPr>
            </control>
          </mc:Choice>
        </mc:AlternateContent>
        <mc:AlternateContent xmlns:mc="http://schemas.openxmlformats.org/markup-compatibility/2006">
          <mc:Choice Requires="x14">
            <control shapeId="551951" r:id="rId18" name="Check Box 38">
              <controlPr defaultSize="0" autoFill="0" autoLine="0" autoPict="0">
                <anchor moveWithCells="1" sizeWithCells="1">
                  <from>
                    <xdr:col>8</xdr:col>
                    <xdr:colOff>76200</xdr:colOff>
                    <xdr:row>40</xdr:row>
                    <xdr:rowOff>19050</xdr:rowOff>
                  </from>
                  <to>
                    <xdr:col>9</xdr:col>
                    <xdr:colOff>152400</xdr:colOff>
                    <xdr:row>41</xdr:row>
                    <xdr:rowOff>76200</xdr:rowOff>
                  </to>
                </anchor>
              </controlPr>
            </control>
          </mc:Choice>
        </mc:AlternateContent>
        <mc:AlternateContent xmlns:mc="http://schemas.openxmlformats.org/markup-compatibility/2006">
          <mc:Choice Requires="x14">
            <control shapeId="551952" r:id="rId19" name="Check Box 41">
              <controlPr defaultSize="0" autoFill="0" autoLine="0" autoPict="0">
                <anchor moveWithCells="1" sizeWithCells="1">
                  <from>
                    <xdr:col>14</xdr:col>
                    <xdr:colOff>76200</xdr:colOff>
                    <xdr:row>38</xdr:row>
                    <xdr:rowOff>142875</xdr:rowOff>
                  </from>
                  <to>
                    <xdr:col>17</xdr:col>
                    <xdr:colOff>9525</xdr:colOff>
                    <xdr:row>40</xdr:row>
                    <xdr:rowOff>47625</xdr:rowOff>
                  </to>
                </anchor>
              </controlPr>
            </control>
          </mc:Choice>
        </mc:AlternateContent>
        <mc:AlternateContent xmlns:mc="http://schemas.openxmlformats.org/markup-compatibility/2006">
          <mc:Choice Requires="x14">
            <control shapeId="551953" r:id="rId20" name="Check Box 42">
              <controlPr defaultSize="0" autoFill="0" autoLine="0" autoPict="0">
                <anchor moveWithCells="1" sizeWithCells="1">
                  <from>
                    <xdr:col>17</xdr:col>
                    <xdr:colOff>28575</xdr:colOff>
                    <xdr:row>38</xdr:row>
                    <xdr:rowOff>142875</xdr:rowOff>
                  </from>
                  <to>
                    <xdr:col>19</xdr:col>
                    <xdr:colOff>47625</xdr:colOff>
                    <xdr:row>40</xdr:row>
                    <xdr:rowOff>47625</xdr:rowOff>
                  </to>
                </anchor>
              </controlPr>
            </control>
          </mc:Choice>
        </mc:AlternateContent>
        <mc:AlternateContent xmlns:mc="http://schemas.openxmlformats.org/markup-compatibility/2006">
          <mc:Choice Requires="x14">
            <control shapeId="551954" r:id="rId21" name="Check Box 44">
              <controlPr defaultSize="0" autoFill="0" autoLine="0" autoPict="0">
                <anchor moveWithCells="1" sizeWithCells="1">
                  <from>
                    <xdr:col>11</xdr:col>
                    <xdr:colOff>76200</xdr:colOff>
                    <xdr:row>52</xdr:row>
                    <xdr:rowOff>66675</xdr:rowOff>
                  </from>
                  <to>
                    <xdr:col>14</xdr:col>
                    <xdr:colOff>28575</xdr:colOff>
                    <xdr:row>53</xdr:row>
                    <xdr:rowOff>85725</xdr:rowOff>
                  </to>
                </anchor>
              </controlPr>
            </control>
          </mc:Choice>
        </mc:AlternateContent>
        <mc:AlternateContent xmlns:mc="http://schemas.openxmlformats.org/markup-compatibility/2006">
          <mc:Choice Requires="x14">
            <control shapeId="551955" r:id="rId22" name="Check Box 45">
              <controlPr defaultSize="0" autoFill="0" autoLine="0" autoPict="0">
                <anchor moveWithCells="1" sizeWithCells="1">
                  <from>
                    <xdr:col>14</xdr:col>
                    <xdr:colOff>19050</xdr:colOff>
                    <xdr:row>52</xdr:row>
                    <xdr:rowOff>66675</xdr:rowOff>
                  </from>
                  <to>
                    <xdr:col>17</xdr:col>
                    <xdr:colOff>28575</xdr:colOff>
                    <xdr:row>53</xdr:row>
                    <xdr:rowOff>76200</xdr:rowOff>
                  </to>
                </anchor>
              </controlPr>
            </control>
          </mc:Choice>
        </mc:AlternateContent>
        <mc:AlternateContent xmlns:mc="http://schemas.openxmlformats.org/markup-compatibility/2006">
          <mc:Choice Requires="x14">
            <control shapeId="551956" r:id="rId23" name="Check Box 46">
              <controlPr defaultSize="0" autoFill="0" autoLine="0" autoPict="0">
                <anchor moveWithCells="1" sizeWithCells="1">
                  <from>
                    <xdr:col>17</xdr:col>
                    <xdr:colOff>85725</xdr:colOff>
                    <xdr:row>52</xdr:row>
                    <xdr:rowOff>57150</xdr:rowOff>
                  </from>
                  <to>
                    <xdr:col>21</xdr:col>
                    <xdr:colOff>161925</xdr:colOff>
                    <xdr:row>53</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D846C-F978-4FEB-9F1B-EBAFACE7B913}">
  <sheetPr>
    <tabColor theme="7" tint="0.59999389629810485"/>
  </sheetPr>
  <dimension ref="A1:DP167"/>
  <sheetViews>
    <sheetView showGridLines="0" view="pageBreakPreview" zoomScaleNormal="100" zoomScaleSheetLayoutView="100" workbookViewId="0">
      <selection activeCell="C11" sqref="C11:D12"/>
    </sheetView>
  </sheetViews>
  <sheetFormatPr defaultColWidth="2.625" defaultRowHeight="12"/>
  <cols>
    <col min="1" max="32" width="2.5" style="576" customWidth="1"/>
    <col min="33" max="35" width="2.5" style="541" customWidth="1"/>
    <col min="36" max="38" width="2.5" style="576" customWidth="1"/>
    <col min="39" max="39" width="2.5" style="618" customWidth="1"/>
    <col min="40" max="53" width="2.5" style="576" customWidth="1"/>
    <col min="54" max="54" width="2.625" style="576"/>
    <col min="55" max="55" width="2.625" style="576" customWidth="1"/>
    <col min="56" max="79" width="2.625" style="576"/>
    <col min="80" max="80" width="3.75" style="576" hidden="1" customWidth="1"/>
    <col min="81" max="94" width="2.625" style="576"/>
    <col min="95" max="96" width="5.125" style="576" customWidth="1"/>
    <col min="97" max="16384" width="2.625" style="576"/>
  </cols>
  <sheetData>
    <row r="1" spans="1:95" ht="14.1" customHeight="1" thickBot="1">
      <c r="A1" s="1998" t="s">
        <v>1600</v>
      </c>
      <c r="B1" s="1998"/>
      <c r="C1" s="1998"/>
      <c r="D1" s="1998"/>
      <c r="E1" s="1998"/>
      <c r="F1" s="1998"/>
      <c r="G1" s="1998"/>
      <c r="H1" s="1998"/>
      <c r="I1" s="1998"/>
      <c r="J1" s="1998"/>
      <c r="K1" s="1998"/>
      <c r="L1" s="1998"/>
      <c r="M1" s="1998"/>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c r="AL1" s="1998"/>
      <c r="AM1" s="1998"/>
      <c r="AN1" s="1998"/>
      <c r="AO1" s="1998"/>
      <c r="AP1" s="1998"/>
      <c r="AQ1" s="1998"/>
      <c r="AR1" s="1998"/>
      <c r="AS1" s="1998"/>
      <c r="AT1" s="1998"/>
      <c r="AU1" s="1998"/>
      <c r="AV1" s="1998"/>
      <c r="AW1" s="1998"/>
      <c r="AX1" s="1998"/>
      <c r="AY1" s="724"/>
      <c r="AZ1" s="724"/>
      <c r="BA1" s="724"/>
      <c r="BC1" s="2313"/>
      <c r="BD1" s="2313"/>
      <c r="BE1" s="2313"/>
      <c r="BF1" s="2313"/>
      <c r="BG1" s="2313"/>
    </row>
    <row r="2" spans="1:95" ht="14.25" customHeight="1">
      <c r="A2" s="2000" t="s">
        <v>31</v>
      </c>
      <c r="B2" s="2001"/>
      <c r="C2" s="2001"/>
      <c r="D2" s="2001"/>
      <c r="E2" s="2001"/>
      <c r="F2" s="2001"/>
      <c r="G2" s="2001"/>
      <c r="H2" s="2001"/>
      <c r="I2" s="2001"/>
      <c r="J2" s="2001"/>
      <c r="K2" s="2001"/>
      <c r="L2" s="2001"/>
      <c r="M2" s="2001"/>
      <c r="N2" s="2001"/>
      <c r="O2" s="2001"/>
      <c r="P2" s="2001"/>
      <c r="Q2" s="2001"/>
      <c r="R2" s="2001"/>
      <c r="S2" s="2001"/>
      <c r="T2" s="2001"/>
      <c r="U2" s="2001"/>
      <c r="V2" s="2001"/>
      <c r="W2" s="2001"/>
      <c r="X2" s="2001"/>
      <c r="Y2" s="2001"/>
      <c r="Z2" s="2001"/>
      <c r="AA2" s="2001"/>
      <c r="AB2" s="2001"/>
      <c r="AC2" s="2001"/>
      <c r="AD2" s="2001"/>
      <c r="AE2" s="2001"/>
      <c r="AF2" s="2001"/>
      <c r="AG2" s="2001"/>
      <c r="AH2" s="2001"/>
      <c r="AI2" s="2001"/>
      <c r="AJ2" s="2001"/>
      <c r="AK2" s="2002"/>
      <c r="AL2" s="2003" t="s">
        <v>5</v>
      </c>
      <c r="AM2" s="2004"/>
      <c r="AN2" s="2004"/>
      <c r="AO2" s="2004"/>
      <c r="AP2" s="2004"/>
      <c r="AQ2" s="2004"/>
      <c r="AR2" s="2004"/>
      <c r="AS2" s="2004"/>
      <c r="AT2" s="2004"/>
      <c r="AU2" s="2004"/>
      <c r="AV2" s="2004"/>
      <c r="AW2" s="2004"/>
      <c r="AX2" s="2005"/>
      <c r="AY2" s="725"/>
      <c r="AZ2" s="577"/>
      <c r="BA2" s="577"/>
      <c r="BC2" s="578"/>
    </row>
    <row r="3" spans="1:95" ht="14.1" customHeight="1">
      <c r="A3" s="579"/>
      <c r="C3" s="580"/>
      <c r="D3" s="580"/>
      <c r="E3" s="580"/>
      <c r="F3" s="580"/>
      <c r="G3" s="580"/>
      <c r="H3" s="580"/>
      <c r="I3" s="580"/>
      <c r="J3" s="580"/>
      <c r="K3" s="580"/>
      <c r="L3" s="580"/>
      <c r="M3" s="580"/>
      <c r="N3" s="580"/>
      <c r="O3" s="580"/>
      <c r="P3" s="580"/>
      <c r="Q3" s="580"/>
      <c r="R3" s="580"/>
      <c r="S3" s="580"/>
      <c r="T3" s="580"/>
      <c r="U3" s="580"/>
      <c r="V3" s="580"/>
      <c r="W3" s="580"/>
      <c r="X3" s="580"/>
      <c r="Y3" s="580"/>
      <c r="Z3" s="580"/>
      <c r="AA3" s="580"/>
      <c r="AB3" s="580"/>
      <c r="AC3" s="580"/>
      <c r="AD3" s="580"/>
      <c r="AE3" s="580"/>
      <c r="AF3" s="580"/>
      <c r="AG3" s="580"/>
      <c r="AH3" s="580"/>
      <c r="AI3" s="580"/>
      <c r="AJ3" s="580"/>
      <c r="AK3" s="581"/>
      <c r="AL3" s="580"/>
      <c r="AM3" s="580"/>
      <c r="AN3" s="580"/>
      <c r="AO3" s="580"/>
      <c r="AP3" s="580"/>
      <c r="AQ3" s="580"/>
      <c r="AR3" s="580"/>
      <c r="AS3" s="580"/>
      <c r="AT3" s="580"/>
      <c r="AU3" s="580"/>
      <c r="AV3" s="580"/>
      <c r="AW3" s="580"/>
      <c r="AX3" s="582"/>
      <c r="AY3" s="726"/>
      <c r="AZ3" s="583"/>
      <c r="BA3" s="584"/>
    </row>
    <row r="4" spans="1:95" ht="14.1" customHeight="1">
      <c r="A4" s="2006">
        <v>3</v>
      </c>
      <c r="B4" s="2007"/>
      <c r="C4" s="2384" t="s">
        <v>1591</v>
      </c>
      <c r="D4" s="2384"/>
      <c r="E4" s="2384"/>
      <c r="F4" s="2384"/>
      <c r="G4" s="2384"/>
      <c r="H4" s="2384"/>
      <c r="I4" s="2384"/>
      <c r="J4" s="2384"/>
      <c r="K4" s="2384"/>
      <c r="L4" s="2384"/>
      <c r="M4" s="2384"/>
      <c r="N4" s="2384"/>
      <c r="O4" s="2384"/>
      <c r="P4" s="2384"/>
      <c r="Q4" s="2384"/>
      <c r="R4" s="2384"/>
      <c r="S4" s="2384"/>
      <c r="T4" s="2384"/>
      <c r="U4" s="2384"/>
      <c r="V4" s="2384"/>
      <c r="W4" s="2384"/>
      <c r="X4" s="2384"/>
      <c r="Y4" s="2384"/>
      <c r="Z4" s="2384"/>
      <c r="AA4" s="2384"/>
      <c r="AB4" s="2384"/>
      <c r="AC4" s="2384"/>
      <c r="AD4" s="2384"/>
      <c r="AE4" s="2384"/>
      <c r="AF4" s="2384"/>
      <c r="AG4" s="2384"/>
      <c r="AH4" s="2384"/>
      <c r="AI4" s="2384"/>
      <c r="AJ4" s="2384"/>
      <c r="AK4" s="397"/>
      <c r="AM4" s="580"/>
      <c r="AN4" s="580"/>
      <c r="AO4" s="580"/>
      <c r="AP4" s="580"/>
      <c r="AQ4" s="580"/>
      <c r="AR4" s="580"/>
      <c r="AS4" s="580"/>
      <c r="AT4" s="580"/>
      <c r="AU4" s="580"/>
      <c r="AV4" s="580"/>
      <c r="AW4" s="580"/>
      <c r="AX4" s="582"/>
      <c r="AY4" s="726"/>
      <c r="AZ4" s="586"/>
      <c r="BA4" s="584"/>
      <c r="BC4" s="587"/>
    </row>
    <row r="5" spans="1:95" ht="13.5" customHeight="1">
      <c r="A5" s="2008" t="s">
        <v>476</v>
      </c>
      <c r="B5" s="2009"/>
      <c r="C5" s="2010" t="s">
        <v>1380</v>
      </c>
      <c r="D5" s="2010"/>
      <c r="E5" s="2010"/>
      <c r="F5" s="2010"/>
      <c r="G5" s="2010"/>
      <c r="H5" s="2010"/>
      <c r="I5" s="2010"/>
      <c r="J5" s="2010"/>
      <c r="K5" s="2010"/>
      <c r="L5" s="2010"/>
      <c r="M5" s="2010"/>
      <c r="N5" s="2010"/>
      <c r="O5" s="2010"/>
      <c r="P5" s="2010"/>
      <c r="Q5" s="2010"/>
      <c r="R5" s="2010"/>
      <c r="S5" s="2010"/>
      <c r="T5" s="2010"/>
      <c r="U5" s="2010"/>
      <c r="V5" s="2010"/>
      <c r="W5" s="2010"/>
      <c r="X5" s="2010"/>
      <c r="Y5" s="2010"/>
      <c r="Z5" s="2010"/>
      <c r="AA5" s="2010"/>
      <c r="AB5" s="2011" t="s">
        <v>891</v>
      </c>
      <c r="AC5" s="2011"/>
      <c r="AD5" s="2011"/>
      <c r="AE5" s="2011"/>
      <c r="AF5" s="2011"/>
      <c r="AG5" s="2011"/>
      <c r="AH5" s="2011"/>
      <c r="AI5" s="2011"/>
      <c r="AJ5" s="2011"/>
      <c r="AK5" s="2314"/>
      <c r="AL5" s="2314"/>
      <c r="AM5" s="2013" t="s">
        <v>892</v>
      </c>
      <c r="AN5" s="2013"/>
      <c r="AO5" s="2013"/>
      <c r="AP5" s="2013"/>
      <c r="AQ5" s="2013"/>
      <c r="AR5" s="2013"/>
      <c r="AS5" s="589"/>
      <c r="AT5" s="589"/>
      <c r="AU5" s="589"/>
      <c r="AV5" s="589"/>
      <c r="AW5" s="589"/>
      <c r="AX5" s="590"/>
      <c r="AY5" s="727"/>
      <c r="AZ5" s="586"/>
      <c r="BA5" s="584"/>
    </row>
    <row r="6" spans="1:95" ht="15.75" customHeight="1">
      <c r="A6" s="579"/>
      <c r="C6" s="1761" t="s">
        <v>16</v>
      </c>
      <c r="D6" s="1896"/>
      <c r="E6" s="1896"/>
      <c r="F6" s="1896"/>
      <c r="G6" s="2044" t="s">
        <v>1532</v>
      </c>
      <c r="H6" s="2045"/>
      <c r="I6" s="2045"/>
      <c r="J6" s="2045"/>
      <c r="K6" s="2045"/>
      <c r="L6" s="2045"/>
      <c r="M6" s="2045"/>
      <c r="N6" s="2045"/>
      <c r="O6" s="2045"/>
      <c r="P6" s="2045"/>
      <c r="Q6" s="2045"/>
      <c r="R6" s="2045"/>
      <c r="S6" s="2045"/>
      <c r="T6" s="2045"/>
      <c r="U6" s="2045"/>
      <c r="V6" s="2045"/>
      <c r="W6" s="2045"/>
      <c r="X6" s="2045"/>
      <c r="Y6" s="2045"/>
      <c r="Z6" s="2045"/>
      <c r="AA6" s="2045"/>
      <c r="AB6" s="2045"/>
      <c r="AC6" s="2045"/>
      <c r="AD6" s="2045"/>
      <c r="AE6" s="2045"/>
      <c r="AF6" s="2045"/>
      <c r="AG6" s="2045"/>
      <c r="AH6" s="2045"/>
      <c r="AI6" s="2045"/>
      <c r="AJ6" s="2045"/>
      <c r="AK6" s="2045"/>
      <c r="AL6" s="2045"/>
      <c r="AM6" s="2045"/>
      <c r="AN6" s="2056"/>
      <c r="AO6" s="13"/>
      <c r="AP6" s="13"/>
      <c r="AQ6" s="13"/>
      <c r="AR6" s="13"/>
      <c r="AS6" s="13"/>
      <c r="AT6" s="13"/>
      <c r="AU6" s="13"/>
      <c r="AV6" s="13"/>
      <c r="AW6" s="13"/>
      <c r="AX6" s="17"/>
      <c r="AY6" s="18"/>
      <c r="AZ6" s="13"/>
      <c r="BA6" s="584"/>
      <c r="BC6" s="591"/>
      <c r="BD6" s="303"/>
      <c r="BE6" s="13"/>
      <c r="BF6" s="53"/>
      <c r="BG6" s="53"/>
      <c r="BH6" s="53"/>
      <c r="BI6" s="53"/>
      <c r="BJ6" s="53"/>
      <c r="BK6" s="53"/>
      <c r="BL6" s="53"/>
      <c r="BM6" s="53"/>
      <c r="BN6" s="53"/>
      <c r="BO6" s="53"/>
      <c r="BP6" s="53"/>
      <c r="BQ6" s="53"/>
      <c r="BR6" s="53"/>
      <c r="BS6" s="53"/>
      <c r="BT6" s="53"/>
      <c r="BU6" s="53"/>
      <c r="BV6" s="53"/>
      <c r="BW6" s="53"/>
      <c r="BX6" s="13"/>
      <c r="BY6" s="13"/>
      <c r="BZ6" s="13"/>
      <c r="CA6" s="13"/>
      <c r="CB6" s="13">
        <f>IF(COUNT(AC11:AH12)&gt;0,1,0)</f>
        <v>0</v>
      </c>
      <c r="CC6" s="13"/>
      <c r="CD6" s="53"/>
      <c r="CE6" s="53"/>
      <c r="CF6" s="53"/>
      <c r="CG6" s="53"/>
      <c r="CH6" s="53"/>
      <c r="CI6" s="53"/>
      <c r="CJ6" s="53"/>
      <c r="CK6" s="53"/>
      <c r="CL6" s="53"/>
      <c r="CM6" s="53"/>
      <c r="CN6" s="13"/>
      <c r="CO6" s="13"/>
    </row>
    <row r="7" spans="1:95" ht="15.75" customHeight="1">
      <c r="A7" s="579"/>
      <c r="B7" s="592"/>
      <c r="C7" s="1897"/>
      <c r="D7" s="1728"/>
      <c r="E7" s="1728"/>
      <c r="F7" s="1728"/>
      <c r="G7" s="2015" t="s">
        <v>1563</v>
      </c>
      <c r="H7" s="2016"/>
      <c r="I7" s="2016"/>
      <c r="J7" s="2016"/>
      <c r="K7" s="2016"/>
      <c r="L7" s="2016"/>
      <c r="M7" s="2016"/>
      <c r="N7" s="2016"/>
      <c r="O7" s="2016"/>
      <c r="P7" s="2016"/>
      <c r="Q7" s="2017"/>
      <c r="R7" s="2378" t="s">
        <v>1533</v>
      </c>
      <c r="S7" s="2379"/>
      <c r="T7" s="2379"/>
      <c r="U7" s="2379"/>
      <c r="V7" s="2379"/>
      <c r="W7" s="2379"/>
      <c r="X7" s="2379"/>
      <c r="Y7" s="2379"/>
      <c r="Z7" s="2379"/>
      <c r="AA7" s="2379"/>
      <c r="AB7" s="2380"/>
      <c r="AC7" s="2015" t="s">
        <v>1563</v>
      </c>
      <c r="AD7" s="2016"/>
      <c r="AE7" s="2016"/>
      <c r="AF7" s="2016"/>
      <c r="AG7" s="2016"/>
      <c r="AH7" s="2016"/>
      <c r="AI7" s="2016"/>
      <c r="AJ7" s="2016"/>
      <c r="AK7" s="2016"/>
      <c r="AL7" s="2016"/>
      <c r="AM7" s="2016"/>
      <c r="AN7" s="2017"/>
      <c r="AO7" s="13"/>
      <c r="AP7" s="593"/>
      <c r="AQ7" s="593"/>
      <c r="AR7" s="13"/>
      <c r="AS7" s="13"/>
      <c r="AT7" s="13"/>
      <c r="AU7" s="13"/>
      <c r="AV7" s="13"/>
      <c r="AW7" s="13"/>
      <c r="AX7" s="17"/>
      <c r="AY7" s="18"/>
      <c r="AZ7" s="13"/>
      <c r="BA7" s="13"/>
      <c r="BB7" s="594"/>
      <c r="BC7" s="594"/>
      <c r="BD7" s="303"/>
      <c r="BE7" s="303"/>
      <c r="BF7" s="53"/>
      <c r="BG7" s="53"/>
      <c r="BH7" s="53"/>
      <c r="BI7" s="53"/>
      <c r="BJ7" s="53"/>
      <c r="BK7" s="53"/>
      <c r="BL7" s="53"/>
      <c r="BM7" s="53"/>
      <c r="BN7" s="53"/>
      <c r="BO7" s="53"/>
      <c r="BP7" s="53"/>
      <c r="BQ7" s="53"/>
      <c r="BR7" s="53"/>
      <c r="BS7" s="53"/>
      <c r="BT7" s="595"/>
      <c r="BU7" s="595"/>
      <c r="BV7" s="53"/>
      <c r="BW7" s="53"/>
      <c r="BX7" s="13"/>
      <c r="BY7" s="13"/>
      <c r="BZ7" s="13"/>
      <c r="CA7" s="13"/>
      <c r="CB7" s="13"/>
      <c r="CC7" s="13"/>
      <c r="CD7" s="53"/>
      <c r="CE7" s="53"/>
      <c r="CF7" s="53"/>
      <c r="CG7" s="53"/>
      <c r="CH7" s="53"/>
      <c r="CI7" s="53"/>
      <c r="CJ7" s="53"/>
      <c r="CK7" s="53"/>
      <c r="CL7" s="53"/>
      <c r="CM7" s="53"/>
      <c r="CN7" s="13"/>
      <c r="CO7" s="13"/>
    </row>
    <row r="8" spans="1:95" ht="15.75" customHeight="1">
      <c r="A8" s="579"/>
      <c r="B8" s="13"/>
      <c r="C8" s="2014"/>
      <c r="D8" s="1973"/>
      <c r="E8" s="1973"/>
      <c r="F8" s="1973"/>
      <c r="G8" s="2021" t="s">
        <v>1535</v>
      </c>
      <c r="H8" s="2022"/>
      <c r="I8" s="2022"/>
      <c r="J8" s="2022"/>
      <c r="K8" s="2022"/>
      <c r="L8" s="2022"/>
      <c r="M8" s="2022"/>
      <c r="N8" s="2022"/>
      <c r="O8" s="2022"/>
      <c r="P8" s="2022"/>
      <c r="Q8" s="2023"/>
      <c r="R8" s="2381" t="s">
        <v>1536</v>
      </c>
      <c r="S8" s="2382"/>
      <c r="T8" s="2382"/>
      <c r="U8" s="2382"/>
      <c r="V8" s="2382"/>
      <c r="W8" s="2382"/>
      <c r="X8" s="2382"/>
      <c r="Y8" s="2382"/>
      <c r="Z8" s="2382"/>
      <c r="AA8" s="2382"/>
      <c r="AB8" s="2383"/>
      <c r="AC8" s="2021" t="s">
        <v>1564</v>
      </c>
      <c r="AD8" s="2022"/>
      <c r="AE8" s="2022"/>
      <c r="AF8" s="2022"/>
      <c r="AG8" s="2022"/>
      <c r="AH8" s="2022"/>
      <c r="AI8" s="2022"/>
      <c r="AJ8" s="2022"/>
      <c r="AK8" s="2022"/>
      <c r="AL8" s="2022"/>
      <c r="AM8" s="2022"/>
      <c r="AN8" s="2023"/>
      <c r="AO8" s="13"/>
      <c r="AP8" s="593"/>
      <c r="AQ8" s="593"/>
      <c r="AR8" s="13"/>
      <c r="AS8" s="13"/>
      <c r="AT8" s="13"/>
      <c r="AU8" s="13"/>
      <c r="AV8" s="13"/>
      <c r="AW8" s="13"/>
      <c r="AX8" s="17"/>
      <c r="AY8" s="18"/>
      <c r="AZ8" s="13"/>
      <c r="BA8" s="13"/>
      <c r="BB8" s="596"/>
      <c r="BC8" s="596"/>
      <c r="BD8" s="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587"/>
      <c r="CQ8" s="587"/>
    </row>
    <row r="9" spans="1:95" ht="15.75" customHeight="1">
      <c r="A9" s="579"/>
      <c r="B9" s="13"/>
      <c r="C9" s="2024" t="s">
        <v>339</v>
      </c>
      <c r="D9" s="2025"/>
      <c r="E9" s="2028" t="s">
        <v>260</v>
      </c>
      <c r="F9" s="2024"/>
      <c r="G9" s="2030" t="s">
        <v>340</v>
      </c>
      <c r="H9" s="1971"/>
      <c r="I9" s="1971"/>
      <c r="J9" s="1971"/>
      <c r="K9" s="1971"/>
      <c r="L9" s="2031" t="s">
        <v>260</v>
      </c>
      <c r="M9" s="1971"/>
      <c r="N9" s="1971"/>
      <c r="O9" s="1971"/>
      <c r="P9" s="1971"/>
      <c r="Q9" s="2032"/>
      <c r="R9" s="2025" t="s">
        <v>340</v>
      </c>
      <c r="S9" s="2050"/>
      <c r="T9" s="2050"/>
      <c r="U9" s="2050"/>
      <c r="V9" s="2307"/>
      <c r="W9" s="2243" t="s">
        <v>260</v>
      </c>
      <c r="X9" s="2244"/>
      <c r="Y9" s="2244"/>
      <c r="Z9" s="2244"/>
      <c r="AA9" s="2244"/>
      <c r="AB9" s="2244"/>
      <c r="AC9" s="2025" t="s">
        <v>340</v>
      </c>
      <c r="AD9" s="2050"/>
      <c r="AE9" s="2307"/>
      <c r="AF9" s="2243" t="s">
        <v>260</v>
      </c>
      <c r="AG9" s="2244"/>
      <c r="AH9" s="2244"/>
      <c r="AI9" s="2244"/>
      <c r="AJ9" s="2244"/>
      <c r="AK9" s="2308"/>
      <c r="AL9" s="2309" t="s">
        <v>343</v>
      </c>
      <c r="AM9" s="2310"/>
      <c r="AN9" s="2311"/>
      <c r="AO9" s="30"/>
      <c r="AP9" s="564"/>
      <c r="AQ9" s="564"/>
      <c r="AR9" s="13"/>
      <c r="AS9" s="13"/>
      <c r="AT9" s="13"/>
      <c r="AU9" s="13"/>
      <c r="AV9" s="13"/>
      <c r="AW9" s="13"/>
      <c r="AX9" s="17"/>
      <c r="AY9" s="18"/>
      <c r="AZ9" s="13"/>
      <c r="BA9" s="13"/>
      <c r="BB9" s="30"/>
      <c r="BC9" s="30"/>
      <c r="BD9" s="303"/>
      <c r="BE9" s="53"/>
      <c r="BF9" s="53"/>
      <c r="BG9" s="53"/>
      <c r="BH9" s="53"/>
      <c r="BI9" s="53"/>
      <c r="BJ9" s="53"/>
      <c r="BK9" s="53"/>
      <c r="BL9" s="53"/>
      <c r="BM9" s="53"/>
      <c r="BN9" s="53"/>
      <c r="BO9" s="53"/>
      <c r="BP9" s="53"/>
      <c r="BQ9" s="53"/>
      <c r="BR9" s="53"/>
      <c r="BS9" s="53"/>
      <c r="BT9" s="595"/>
      <c r="BU9" s="595"/>
      <c r="BV9" s="53"/>
      <c r="BW9" s="53"/>
      <c r="BX9" s="53"/>
      <c r="BY9" s="53"/>
      <c r="BZ9" s="53"/>
      <c r="CA9" s="53"/>
      <c r="CB9" s="53"/>
      <c r="CC9" s="53"/>
      <c r="CD9" s="53"/>
      <c r="CE9" s="53"/>
      <c r="CF9" s="53"/>
      <c r="CG9" s="53"/>
      <c r="CH9" s="53"/>
      <c r="CI9" s="53"/>
      <c r="CJ9" s="53"/>
      <c r="CK9" s="53"/>
      <c r="CL9" s="53"/>
      <c r="CM9" s="53"/>
      <c r="CN9" s="13"/>
      <c r="CO9" s="53"/>
      <c r="CP9" s="587"/>
      <c r="CQ9" s="587"/>
    </row>
    <row r="10" spans="1:95" ht="15.75" customHeight="1">
      <c r="A10" s="579"/>
      <c r="B10" s="13"/>
      <c r="C10" s="2026"/>
      <c r="D10" s="2027"/>
      <c r="E10" s="2029"/>
      <c r="F10" s="2026"/>
      <c r="G10" s="2014"/>
      <c r="H10" s="1973"/>
      <c r="I10" s="2039"/>
      <c r="J10" s="2018" t="s">
        <v>342</v>
      </c>
      <c r="K10" s="2019"/>
      <c r="L10" s="2018" t="s">
        <v>53</v>
      </c>
      <c r="M10" s="2019"/>
      <c r="N10" s="2019"/>
      <c r="O10" s="2018" t="s">
        <v>341</v>
      </c>
      <c r="P10" s="2019"/>
      <c r="Q10" s="2020"/>
      <c r="R10" s="2027"/>
      <c r="S10" s="2034"/>
      <c r="T10" s="2034"/>
      <c r="U10" s="2018" t="s">
        <v>342</v>
      </c>
      <c r="V10" s="2019"/>
      <c r="W10" s="2018" t="s">
        <v>53</v>
      </c>
      <c r="X10" s="2019"/>
      <c r="Y10" s="2019"/>
      <c r="Z10" s="2019" t="s">
        <v>1010</v>
      </c>
      <c r="AA10" s="2019"/>
      <c r="AB10" s="2019"/>
      <c r="AC10" s="2027"/>
      <c r="AD10" s="2034"/>
      <c r="AE10" s="2035"/>
      <c r="AF10" s="2018" t="s">
        <v>53</v>
      </c>
      <c r="AG10" s="2019"/>
      <c r="AH10" s="2051"/>
      <c r="AI10" s="2018" t="s">
        <v>1010</v>
      </c>
      <c r="AJ10" s="2019"/>
      <c r="AK10" s="2051"/>
      <c r="AL10" s="2041"/>
      <c r="AM10" s="2042"/>
      <c r="AN10" s="2043"/>
      <c r="AO10" s="30"/>
      <c r="AP10" s="564"/>
      <c r="AQ10" s="564"/>
      <c r="AR10" s="13"/>
      <c r="AS10" s="13"/>
      <c r="AT10" s="13"/>
      <c r="AU10" s="13"/>
      <c r="AV10" s="13"/>
      <c r="AW10" s="13"/>
      <c r="AX10" s="17"/>
      <c r="AY10" s="18"/>
      <c r="AZ10" s="13"/>
      <c r="BA10" s="13"/>
      <c r="BB10" s="30"/>
      <c r="BC10" s="30"/>
      <c r="BD10" s="53"/>
      <c r="BE10" s="303"/>
      <c r="BF10" s="53"/>
      <c r="BG10" s="53"/>
      <c r="BH10" s="53"/>
      <c r="BI10" s="53"/>
      <c r="BJ10" s="53"/>
      <c r="BK10" s="53"/>
      <c r="BL10" s="53"/>
      <c r="BM10" s="53"/>
      <c r="BN10" s="53"/>
      <c r="BO10" s="53"/>
      <c r="BP10" s="53"/>
      <c r="BQ10" s="53"/>
      <c r="BR10" s="53"/>
      <c r="BS10" s="53"/>
      <c r="BT10" s="597"/>
      <c r="BU10" s="597"/>
      <c r="BV10" s="53"/>
      <c r="BW10" s="53"/>
      <c r="BX10" s="53"/>
      <c r="BY10" s="53"/>
      <c r="BZ10" s="53"/>
      <c r="CA10" s="53"/>
      <c r="CB10" s="53"/>
      <c r="CC10" s="53"/>
      <c r="CD10" s="53"/>
      <c r="CE10" s="53"/>
      <c r="CF10" s="53"/>
      <c r="CG10" s="53"/>
      <c r="CH10" s="53"/>
      <c r="CI10" s="53"/>
      <c r="CJ10" s="53"/>
      <c r="CK10" s="53"/>
      <c r="CL10" s="532"/>
      <c r="CM10" s="532"/>
      <c r="CN10" s="13"/>
      <c r="CO10" s="13"/>
    </row>
    <row r="11" spans="1:95" ht="15.75" customHeight="1">
      <c r="A11" s="579"/>
      <c r="B11" s="13"/>
      <c r="C11" s="2316"/>
      <c r="D11" s="2317"/>
      <c r="E11" s="2320"/>
      <c r="F11" s="2316"/>
      <c r="G11" s="2322"/>
      <c r="H11" s="2323"/>
      <c r="I11" s="2323"/>
      <c r="J11" s="2325"/>
      <c r="K11" s="2326"/>
      <c r="L11" s="2335"/>
      <c r="M11" s="2323"/>
      <c r="N11" s="2323"/>
      <c r="O11" s="2335"/>
      <c r="P11" s="2323"/>
      <c r="Q11" s="2336"/>
      <c r="R11" s="2322"/>
      <c r="S11" s="2323"/>
      <c r="T11" s="2323"/>
      <c r="U11" s="2335"/>
      <c r="V11" s="2362"/>
      <c r="W11" s="2335"/>
      <c r="X11" s="2323"/>
      <c r="Y11" s="2362"/>
      <c r="Z11" s="2323"/>
      <c r="AA11" s="2323"/>
      <c r="AB11" s="2323"/>
      <c r="AC11" s="2322"/>
      <c r="AD11" s="2323"/>
      <c r="AE11" s="2362"/>
      <c r="AF11" s="2335"/>
      <c r="AG11" s="2323"/>
      <c r="AH11" s="2362"/>
      <c r="AI11" s="2335"/>
      <c r="AJ11" s="2323"/>
      <c r="AK11" s="2362"/>
      <c r="AL11" s="2372" t="str">
        <f>IF(OR(AC11&gt;=1,AF11&gt;=1,AI11&gt;=1),"（1）","")</f>
        <v/>
      </c>
      <c r="AM11" s="2373"/>
      <c r="AN11" s="2374"/>
      <c r="AO11" s="598"/>
      <c r="AP11" s="599"/>
      <c r="AQ11" s="599"/>
      <c r="AR11" s="13"/>
      <c r="AS11" s="13"/>
      <c r="AT11" s="13"/>
      <c r="AU11" s="13"/>
      <c r="AV11" s="13"/>
      <c r="AW11" s="13"/>
      <c r="AX11" s="17"/>
      <c r="AY11" s="18"/>
      <c r="AZ11" s="13"/>
      <c r="BA11" s="13"/>
      <c r="BB11" s="598"/>
      <c r="BC11" s="598"/>
      <c r="BD11" s="53"/>
      <c r="BE11" s="303"/>
      <c r="BF11" s="53"/>
      <c r="BG11" s="53"/>
      <c r="BH11" s="53"/>
      <c r="BI11" s="5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row>
    <row r="12" spans="1:95" ht="15.75" customHeight="1">
      <c r="A12" s="579"/>
      <c r="B12" s="13"/>
      <c r="C12" s="2318"/>
      <c r="D12" s="2319"/>
      <c r="E12" s="2321"/>
      <c r="F12" s="2318"/>
      <c r="G12" s="1867"/>
      <c r="H12" s="2324"/>
      <c r="I12" s="2324"/>
      <c r="J12" s="2327"/>
      <c r="K12" s="2328"/>
      <c r="L12" s="2332"/>
      <c r="M12" s="2324"/>
      <c r="N12" s="2324"/>
      <c r="O12" s="2332"/>
      <c r="P12" s="2324"/>
      <c r="Q12" s="1868"/>
      <c r="R12" s="1867"/>
      <c r="S12" s="2324"/>
      <c r="T12" s="2324"/>
      <c r="U12" s="2332"/>
      <c r="V12" s="2334"/>
      <c r="W12" s="2332"/>
      <c r="X12" s="2324"/>
      <c r="Y12" s="2334"/>
      <c r="Z12" s="2324"/>
      <c r="AA12" s="2324"/>
      <c r="AB12" s="2324"/>
      <c r="AC12" s="1867"/>
      <c r="AD12" s="2324"/>
      <c r="AE12" s="2334"/>
      <c r="AF12" s="2332"/>
      <c r="AG12" s="2324"/>
      <c r="AH12" s="2334"/>
      <c r="AI12" s="2332"/>
      <c r="AJ12" s="2324"/>
      <c r="AK12" s="2334"/>
      <c r="AL12" s="2375"/>
      <c r="AM12" s="2376"/>
      <c r="AN12" s="2377"/>
      <c r="AO12" s="598"/>
      <c r="AP12" s="599"/>
      <c r="AQ12" s="599"/>
      <c r="AR12" s="599"/>
      <c r="AS12" s="599"/>
      <c r="AT12" s="599"/>
      <c r="AU12" s="599"/>
      <c r="AV12" s="599"/>
      <c r="AW12" s="599"/>
      <c r="AX12" s="600"/>
      <c r="AY12" s="728"/>
      <c r="AZ12" s="599"/>
      <c r="BA12" s="598"/>
      <c r="BB12" s="598"/>
      <c r="BC12" s="598"/>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row>
    <row r="13" spans="1:95" ht="15.75" customHeight="1">
      <c r="A13" s="579"/>
      <c r="B13" s="13"/>
      <c r="C13" s="13"/>
      <c r="D13" s="13"/>
      <c r="E13" s="13"/>
      <c r="F13" s="13"/>
      <c r="G13" s="13"/>
      <c r="H13" s="13"/>
      <c r="I13" s="13"/>
      <c r="J13" s="13"/>
      <c r="K13" s="13"/>
      <c r="L13" s="599"/>
      <c r="M13" s="599"/>
      <c r="N13" s="599"/>
      <c r="O13" s="601"/>
      <c r="P13" s="601"/>
      <c r="Q13" s="599"/>
      <c r="R13" s="599"/>
      <c r="S13" s="599"/>
      <c r="T13" s="599"/>
      <c r="U13" s="599"/>
      <c r="V13" s="599"/>
      <c r="W13" s="599"/>
      <c r="X13" s="599"/>
      <c r="Y13" s="599"/>
      <c r="Z13" s="601"/>
      <c r="AA13" s="601"/>
      <c r="AB13" s="599"/>
      <c r="AC13" s="599"/>
      <c r="AD13" s="599"/>
      <c r="AE13" s="599"/>
      <c r="AF13" s="599"/>
      <c r="AG13" s="599"/>
      <c r="AH13" s="599"/>
      <c r="AI13" s="599"/>
      <c r="AJ13" s="599"/>
      <c r="AK13" s="602"/>
      <c r="AL13" s="299"/>
      <c r="AM13" s="603"/>
      <c r="AN13" s="603"/>
      <c r="AO13" s="311"/>
      <c r="AP13" s="311"/>
      <c r="AQ13" s="311"/>
      <c r="AR13" s="311"/>
      <c r="AS13" s="311"/>
      <c r="AT13" s="311"/>
      <c r="AU13" s="311"/>
      <c r="AV13" s="311"/>
      <c r="AW13" s="311"/>
      <c r="AX13" s="168"/>
      <c r="AY13" s="729"/>
      <c r="AZ13" s="311"/>
      <c r="BA13" s="584"/>
      <c r="BC13" s="587"/>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row>
    <row r="14" spans="1:95" ht="15.75" customHeight="1">
      <c r="A14" s="579"/>
      <c r="B14" s="13"/>
      <c r="C14" s="2044" t="s">
        <v>345</v>
      </c>
      <c r="D14" s="2045"/>
      <c r="E14" s="2045"/>
      <c r="F14" s="2045"/>
      <c r="G14" s="2045"/>
      <c r="H14" s="2045"/>
      <c r="I14" s="2045"/>
      <c r="J14" s="2045"/>
      <c r="K14" s="2045"/>
      <c r="L14" s="2045"/>
      <c r="M14" s="2045"/>
      <c r="N14" s="2056"/>
      <c r="O14" s="2057" t="s">
        <v>1376</v>
      </c>
      <c r="P14" s="2058"/>
      <c r="Q14" s="2058"/>
      <c r="R14" s="2058"/>
      <c r="S14" s="2058"/>
      <c r="T14" s="2058"/>
      <c r="U14" s="2058"/>
      <c r="V14" s="2058"/>
      <c r="W14" s="2058"/>
      <c r="X14" s="2068" t="s">
        <v>149</v>
      </c>
      <c r="Y14" s="2069"/>
      <c r="Z14" s="2070"/>
      <c r="AK14" s="585"/>
      <c r="AL14" s="11"/>
      <c r="AM14" s="311"/>
      <c r="AN14" s="311"/>
      <c r="AO14" s="311"/>
      <c r="AP14" s="311"/>
      <c r="AQ14" s="311"/>
      <c r="AR14" s="311"/>
      <c r="AS14" s="311"/>
      <c r="AT14" s="311"/>
      <c r="AU14" s="311"/>
      <c r="AV14" s="311"/>
      <c r="AW14" s="311"/>
      <c r="AX14" s="168"/>
      <c r="AY14" s="729"/>
      <c r="AZ14" s="311"/>
      <c r="BA14" s="584"/>
      <c r="BD14" s="13"/>
      <c r="BE14" s="5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53"/>
      <c r="CO14" s="13"/>
    </row>
    <row r="15" spans="1:95" ht="15.75" customHeight="1">
      <c r="A15" s="579"/>
      <c r="B15" s="13"/>
      <c r="C15" s="2036" t="s">
        <v>340</v>
      </c>
      <c r="D15" s="2037"/>
      <c r="E15" s="2037"/>
      <c r="F15" s="2038" t="s">
        <v>260</v>
      </c>
      <c r="G15" s="1973"/>
      <c r="H15" s="1973"/>
      <c r="I15" s="1973"/>
      <c r="J15" s="1973"/>
      <c r="K15" s="2039"/>
      <c r="L15" s="2040" t="s">
        <v>346</v>
      </c>
      <c r="M15" s="1947"/>
      <c r="N15" s="1948"/>
      <c r="O15" s="2036" t="s">
        <v>340</v>
      </c>
      <c r="P15" s="2037"/>
      <c r="Q15" s="2037"/>
      <c r="R15" s="2038" t="s">
        <v>260</v>
      </c>
      <c r="S15" s="1973"/>
      <c r="T15" s="1973"/>
      <c r="U15" s="1973"/>
      <c r="V15" s="1973"/>
      <c r="W15" s="2059"/>
      <c r="X15" s="2071"/>
      <c r="Y15" s="2072"/>
      <c r="Z15" s="2073"/>
      <c r="AK15" s="585"/>
      <c r="AL15" s="297" t="s">
        <v>527</v>
      </c>
      <c r="AM15" s="1871" t="s">
        <v>1584</v>
      </c>
      <c r="AN15" s="1871"/>
      <c r="AO15" s="1871"/>
      <c r="AP15" s="1871"/>
      <c r="AQ15" s="1871"/>
      <c r="AR15" s="1871"/>
      <c r="AS15" s="1871"/>
      <c r="AT15" s="1871"/>
      <c r="AU15" s="1871"/>
      <c r="AV15" s="1871"/>
      <c r="AW15" s="1871"/>
      <c r="AX15" s="168"/>
      <c r="AY15" s="729"/>
      <c r="AZ15" s="311"/>
      <c r="BA15" s="584"/>
      <c r="BD15" s="13"/>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row>
    <row r="16" spans="1:95" ht="15.75" customHeight="1">
      <c r="A16" s="579"/>
      <c r="B16" s="13"/>
      <c r="C16" s="2027"/>
      <c r="D16" s="2034"/>
      <c r="E16" s="2034"/>
      <c r="F16" s="2033" t="s">
        <v>53</v>
      </c>
      <c r="G16" s="2034"/>
      <c r="H16" s="2034"/>
      <c r="I16" s="2033" t="s">
        <v>1010</v>
      </c>
      <c r="J16" s="2034"/>
      <c r="K16" s="2035"/>
      <c r="L16" s="2042"/>
      <c r="M16" s="2042"/>
      <c r="N16" s="2043"/>
      <c r="O16" s="2027"/>
      <c r="P16" s="2034"/>
      <c r="Q16" s="2034"/>
      <c r="R16" s="2033" t="s">
        <v>53</v>
      </c>
      <c r="S16" s="2034"/>
      <c r="T16" s="2034"/>
      <c r="U16" s="2033" t="s">
        <v>1010</v>
      </c>
      <c r="V16" s="2034"/>
      <c r="W16" s="2067"/>
      <c r="X16" s="2074"/>
      <c r="Y16" s="2075"/>
      <c r="Z16" s="2076"/>
      <c r="AK16" s="585"/>
      <c r="AL16" s="297"/>
      <c r="AM16" s="1871"/>
      <c r="AN16" s="1871"/>
      <c r="AO16" s="1871"/>
      <c r="AP16" s="1871"/>
      <c r="AQ16" s="1871"/>
      <c r="AR16" s="1871"/>
      <c r="AS16" s="1871"/>
      <c r="AT16" s="1871"/>
      <c r="AU16" s="1871"/>
      <c r="AV16" s="1871"/>
      <c r="AW16" s="1871"/>
      <c r="AX16" s="168"/>
      <c r="AY16" s="729"/>
      <c r="AZ16" s="311"/>
      <c r="BA16" s="584"/>
      <c r="BD16" s="13"/>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row>
    <row r="17" spans="1:120" ht="15.75" customHeight="1">
      <c r="A17" s="579"/>
      <c r="B17" s="13"/>
      <c r="C17" s="2329"/>
      <c r="D17" s="2330"/>
      <c r="E17" s="2330"/>
      <c r="F17" s="2331"/>
      <c r="G17" s="2330"/>
      <c r="H17" s="2330"/>
      <c r="I17" s="2331"/>
      <c r="J17" s="2330"/>
      <c r="K17" s="2333"/>
      <c r="L17" s="2337"/>
      <c r="M17" s="2337"/>
      <c r="N17" s="2338"/>
      <c r="O17" s="2330"/>
      <c r="P17" s="2330"/>
      <c r="Q17" s="2330"/>
      <c r="R17" s="2335"/>
      <c r="S17" s="2323"/>
      <c r="T17" s="2323"/>
      <c r="U17" s="2335"/>
      <c r="V17" s="2323"/>
      <c r="W17" s="2336"/>
      <c r="X17" s="2077">
        <f>C11+E11+G11+L11+O11+R11+W11+Z11+AC11+AF11+AI11+C17+F17+I17+O17+R17+U17</f>
        <v>0</v>
      </c>
      <c r="Y17" s="2078"/>
      <c r="Z17" s="2079"/>
      <c r="AK17" s="585"/>
      <c r="AL17" s="604" t="s">
        <v>491</v>
      </c>
      <c r="AM17" s="2080" t="s">
        <v>1568</v>
      </c>
      <c r="AN17" s="2080"/>
      <c r="AO17" s="2080"/>
      <c r="AP17" s="2080"/>
      <c r="AQ17" s="2080"/>
      <c r="AR17" s="2080"/>
      <c r="AS17" s="2080"/>
      <c r="AT17" s="2080"/>
      <c r="AU17" s="2080"/>
      <c r="AV17" s="2080"/>
      <c r="AW17" s="2080"/>
      <c r="AX17" s="606"/>
      <c r="AY17" s="18"/>
      <c r="BA17" s="584"/>
      <c r="BD17" s="607"/>
      <c r="BE17" s="53"/>
      <c r="BF17" s="53"/>
      <c r="BG17" s="53"/>
      <c r="BH17" s="53"/>
      <c r="BI17" s="298"/>
      <c r="BJ17" s="298"/>
      <c r="BK17" s="298"/>
      <c r="BL17" s="298"/>
      <c r="BM17" s="298"/>
      <c r="BN17" s="298"/>
      <c r="BO17" s="298"/>
      <c r="BP17" s="298"/>
      <c r="BQ17" s="298"/>
      <c r="BR17" s="298"/>
      <c r="BS17" s="13"/>
      <c r="BT17" s="13"/>
      <c r="BU17" s="13"/>
      <c r="BV17" s="13"/>
      <c r="BW17" s="298"/>
      <c r="BX17" s="298"/>
      <c r="BY17" s="298"/>
      <c r="BZ17" s="298"/>
      <c r="CA17" s="298"/>
      <c r="CB17" s="298"/>
      <c r="CC17" s="298"/>
      <c r="CD17" s="298"/>
      <c r="CE17" s="298"/>
      <c r="CF17" s="298"/>
      <c r="CG17" s="298"/>
      <c r="CH17" s="298"/>
      <c r="CI17" s="298"/>
      <c r="CJ17" s="298"/>
      <c r="CK17" s="298"/>
      <c r="CL17" s="298"/>
      <c r="CM17" s="298"/>
      <c r="CN17" s="298"/>
      <c r="CO17" s="298"/>
    </row>
    <row r="18" spans="1:120" ht="15.75" customHeight="1">
      <c r="A18" s="579"/>
      <c r="B18" s="13"/>
      <c r="C18" s="1867"/>
      <c r="D18" s="2324"/>
      <c r="E18" s="2324"/>
      <c r="F18" s="2332"/>
      <c r="G18" s="2324"/>
      <c r="H18" s="2324"/>
      <c r="I18" s="2332"/>
      <c r="J18" s="2324"/>
      <c r="K18" s="2334"/>
      <c r="L18" s="2339"/>
      <c r="M18" s="2339"/>
      <c r="N18" s="2340"/>
      <c r="O18" s="2324"/>
      <c r="P18" s="2324"/>
      <c r="Q18" s="2324"/>
      <c r="R18" s="2332"/>
      <c r="S18" s="2324"/>
      <c r="T18" s="2324"/>
      <c r="U18" s="2332"/>
      <c r="V18" s="2324"/>
      <c r="W18" s="1868"/>
      <c r="X18" s="1919"/>
      <c r="Y18" s="1993"/>
      <c r="Z18" s="1920"/>
      <c r="AK18" s="585"/>
      <c r="AM18" s="2080"/>
      <c r="AN18" s="2080"/>
      <c r="AO18" s="2080"/>
      <c r="AP18" s="2080"/>
      <c r="AQ18" s="2080"/>
      <c r="AR18" s="2080"/>
      <c r="AS18" s="2080"/>
      <c r="AT18" s="2080"/>
      <c r="AU18" s="2080"/>
      <c r="AV18" s="2080"/>
      <c r="AW18" s="2080"/>
      <c r="AX18" s="606"/>
      <c r="AY18" s="18"/>
      <c r="BA18" s="584"/>
      <c r="BD18" s="2066"/>
      <c r="BE18" s="1720"/>
      <c r="BF18" s="1720"/>
      <c r="BG18" s="1720"/>
      <c r="BH18" s="1720"/>
      <c r="BI18" s="1720"/>
      <c r="BJ18" s="1720"/>
      <c r="BK18" s="1720"/>
      <c r="BL18" s="1720"/>
      <c r="BM18" s="1720"/>
      <c r="BN18" s="1720"/>
      <c r="BO18" s="1720"/>
      <c r="BP18" s="1720"/>
      <c r="BQ18" s="1720"/>
      <c r="BR18" s="1720"/>
      <c r="BS18" s="1720"/>
      <c r="BT18" s="1720"/>
      <c r="BU18" s="1720"/>
      <c r="BV18" s="1720"/>
      <c r="BW18" s="1720"/>
      <c r="BX18" s="1720"/>
      <c r="BY18" s="1720"/>
      <c r="BZ18" s="1720"/>
      <c r="CA18" s="1720"/>
      <c r="CB18" s="1720"/>
      <c r="CC18" s="1720"/>
      <c r="CD18" s="1720"/>
      <c r="CE18" s="1720"/>
      <c r="CF18" s="1720"/>
      <c r="CG18" s="1720"/>
      <c r="CH18" s="1720"/>
      <c r="CI18" s="1720"/>
      <c r="CJ18" s="1720"/>
      <c r="CK18" s="1720"/>
      <c r="CL18" s="1720"/>
      <c r="CM18" s="1720"/>
      <c r="CN18" s="1720"/>
      <c r="CO18" s="1720"/>
    </row>
    <row r="19" spans="1:120" ht="15.75" customHeight="1">
      <c r="A19" s="579"/>
      <c r="B19" s="13"/>
      <c r="C19" s="335"/>
      <c r="D19" s="436"/>
      <c r="E19" s="436"/>
      <c r="F19" s="436"/>
      <c r="AK19" s="585"/>
      <c r="AM19" s="2080"/>
      <c r="AN19" s="2080"/>
      <c r="AO19" s="2080"/>
      <c r="AP19" s="2080"/>
      <c r="AQ19" s="2080"/>
      <c r="AR19" s="2080"/>
      <c r="AS19" s="2080"/>
      <c r="AT19" s="2080"/>
      <c r="AU19" s="2080"/>
      <c r="AV19" s="2080"/>
      <c r="AW19" s="2080"/>
      <c r="AX19" s="606"/>
      <c r="AY19" s="18"/>
      <c r="BA19" s="584"/>
      <c r="BD19" s="608"/>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row>
    <row r="20" spans="1:120" ht="14.1" customHeight="1">
      <c r="A20" s="579"/>
      <c r="B20" s="13"/>
      <c r="C20" s="2081" t="s">
        <v>156</v>
      </c>
      <c r="D20" s="2082"/>
      <c r="E20" s="2082"/>
      <c r="F20" s="2082"/>
      <c r="G20" s="2082"/>
      <c r="H20" s="2082"/>
      <c r="I20" s="609"/>
      <c r="J20" s="609"/>
      <c r="K20" s="609"/>
      <c r="L20" s="609"/>
      <c r="M20" s="609"/>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10"/>
      <c r="AK20" s="585"/>
      <c r="AM20" s="2080"/>
      <c r="AN20" s="2080"/>
      <c r="AO20" s="2080"/>
      <c r="AP20" s="2080"/>
      <c r="AQ20" s="2080"/>
      <c r="AR20" s="2080"/>
      <c r="AS20" s="2080"/>
      <c r="AT20" s="2080"/>
      <c r="AU20" s="2080"/>
      <c r="AV20" s="2080"/>
      <c r="AW20" s="2080"/>
      <c r="AX20" s="606"/>
      <c r="AY20" s="18"/>
      <c r="BA20" s="584"/>
      <c r="BC20" s="611"/>
      <c r="BD20" s="13"/>
      <c r="BR20" s="13"/>
      <c r="BS20" s="13"/>
      <c r="BT20" s="13"/>
      <c r="BU20" s="13"/>
      <c r="BV20" s="13"/>
      <c r="BW20" s="13"/>
      <c r="BX20" s="13"/>
      <c r="BY20" s="13"/>
      <c r="BZ20" s="13"/>
      <c r="CA20" s="30"/>
      <c r="CB20" s="30"/>
      <c r="CC20" s="30"/>
      <c r="CD20" s="13"/>
      <c r="CE20" s="13"/>
      <c r="CF20" s="13"/>
      <c r="CG20" s="13"/>
      <c r="CH20" s="13"/>
      <c r="CI20" s="13"/>
      <c r="CJ20" s="13"/>
      <c r="CK20" s="13"/>
      <c r="CL20" s="13"/>
      <c r="CM20" s="13"/>
      <c r="CN20" s="13"/>
      <c r="CO20" s="13"/>
    </row>
    <row r="21" spans="1:120" ht="14.1" customHeight="1">
      <c r="A21" s="579"/>
      <c r="B21" s="13"/>
      <c r="C21" s="2083" t="s">
        <v>479</v>
      </c>
      <c r="D21" s="1709"/>
      <c r="E21" s="1710" t="s">
        <v>1538</v>
      </c>
      <c r="F21" s="1710"/>
      <c r="G21" s="1710"/>
      <c r="H21" s="1710"/>
      <c r="I21" s="1710"/>
      <c r="J21" s="1710"/>
      <c r="K21" s="1710"/>
      <c r="L21" s="1710"/>
      <c r="M21" s="1710"/>
      <c r="N21" s="1710"/>
      <c r="O21" s="1710"/>
      <c r="P21" s="1710"/>
      <c r="Q21" s="1710"/>
      <c r="R21" s="1710"/>
      <c r="S21" s="1710"/>
      <c r="T21" s="1710"/>
      <c r="U21" s="1710"/>
      <c r="V21" s="1710"/>
      <c r="W21" s="1710"/>
      <c r="X21" s="1710"/>
      <c r="Y21" s="1710"/>
      <c r="Z21" s="1710"/>
      <c r="AA21" s="1710"/>
      <c r="AB21" s="1710"/>
      <c r="AC21" s="1710"/>
      <c r="AD21" s="1710"/>
      <c r="AE21" s="1710"/>
      <c r="AF21" s="1710"/>
      <c r="AG21" s="1710"/>
      <c r="AH21" s="1710"/>
      <c r="AI21" s="1710"/>
      <c r="AJ21" s="613"/>
      <c r="AK21" s="602"/>
      <c r="AL21" s="599"/>
      <c r="AM21" s="2080"/>
      <c r="AN21" s="2080"/>
      <c r="AO21" s="2080"/>
      <c r="AP21" s="2080"/>
      <c r="AQ21" s="2080"/>
      <c r="AR21" s="2080"/>
      <c r="AS21" s="2080"/>
      <c r="AT21" s="2080"/>
      <c r="AU21" s="2080"/>
      <c r="AV21" s="2080"/>
      <c r="AW21" s="2080"/>
      <c r="AX21" s="168"/>
      <c r="AY21" s="729"/>
      <c r="AZ21" s="311"/>
      <c r="BA21" s="584"/>
      <c r="BB21" s="586"/>
      <c r="BD21" s="13"/>
      <c r="BR21" s="13"/>
      <c r="BS21" s="13"/>
      <c r="BT21" s="13"/>
      <c r="BU21" s="13"/>
      <c r="BV21" s="13"/>
      <c r="BW21" s="13"/>
      <c r="BX21" s="13"/>
      <c r="BY21" s="13"/>
      <c r="BZ21" s="13"/>
      <c r="CA21" s="311"/>
      <c r="CB21" s="311"/>
      <c r="CC21" s="311"/>
      <c r="CD21" s="13"/>
      <c r="CE21" s="13"/>
      <c r="CF21" s="13"/>
      <c r="CG21" s="13"/>
      <c r="CH21" s="13"/>
      <c r="CI21" s="13"/>
      <c r="CJ21" s="13"/>
      <c r="CK21" s="13"/>
      <c r="CL21" s="13"/>
      <c r="CM21" s="13"/>
      <c r="CN21" s="13"/>
      <c r="CO21" s="13"/>
    </row>
    <row r="22" spans="1:120" ht="14.1" customHeight="1">
      <c r="A22" s="579"/>
      <c r="B22" s="13"/>
      <c r="C22" s="2083" t="s">
        <v>426</v>
      </c>
      <c r="D22" s="1709"/>
      <c r="E22" s="1987" t="s">
        <v>1312</v>
      </c>
      <c r="F22" s="1987"/>
      <c r="G22" s="1987"/>
      <c r="H22" s="1987"/>
      <c r="I22" s="1987"/>
      <c r="J22" s="1987"/>
      <c r="K22" s="1987"/>
      <c r="L22" s="1987"/>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613"/>
      <c r="AK22" s="602"/>
      <c r="AL22" s="599"/>
      <c r="AM22" s="311"/>
      <c r="AN22" s="311"/>
      <c r="AO22" s="311"/>
      <c r="AP22" s="311"/>
      <c r="AQ22" s="311"/>
      <c r="AR22" s="311"/>
      <c r="AS22" s="311"/>
      <c r="AT22" s="311"/>
      <c r="AU22" s="311"/>
      <c r="AV22" s="311"/>
      <c r="AW22" s="311"/>
      <c r="AX22" s="168"/>
      <c r="AY22" s="729"/>
      <c r="AZ22" s="311"/>
      <c r="BA22" s="584"/>
      <c r="BB22" s="605"/>
      <c r="BC22" s="541"/>
      <c r="BD22" s="13"/>
      <c r="BR22" s="13"/>
      <c r="BS22" s="13"/>
      <c r="BT22" s="13"/>
      <c r="BU22" s="13"/>
      <c r="BV22" s="13"/>
      <c r="BW22" s="13"/>
      <c r="BX22" s="13"/>
      <c r="BY22" s="13"/>
      <c r="BZ22" s="13"/>
      <c r="CA22" s="311"/>
      <c r="CB22" s="311"/>
      <c r="CC22" s="311"/>
      <c r="CD22" s="13"/>
      <c r="CE22" s="13"/>
      <c r="CF22" s="13"/>
      <c r="CG22" s="13"/>
      <c r="CH22" s="13"/>
      <c r="CI22" s="13"/>
      <c r="CJ22" s="13"/>
      <c r="CK22" s="13"/>
      <c r="CL22" s="13"/>
      <c r="CM22" s="13"/>
      <c r="CN22" s="13"/>
      <c r="CO22" s="13"/>
    </row>
    <row r="23" spans="1:120" ht="14.1" customHeight="1">
      <c r="A23" s="579"/>
      <c r="C23" s="614"/>
      <c r="D23" s="1933" t="s">
        <v>818</v>
      </c>
      <c r="E23" s="1933"/>
      <c r="F23" s="1710" t="s">
        <v>1539</v>
      </c>
      <c r="G23" s="1710"/>
      <c r="H23" s="1710"/>
      <c r="I23" s="1710"/>
      <c r="J23" s="1710"/>
      <c r="K23" s="1710"/>
      <c r="L23" s="1710"/>
      <c r="M23" s="1710"/>
      <c r="N23" s="1710"/>
      <c r="O23" s="1710"/>
      <c r="P23" s="1710"/>
      <c r="Q23" s="1710"/>
      <c r="R23" s="1710"/>
      <c r="S23" s="1710"/>
      <c r="T23" s="1710"/>
      <c r="U23" s="1710"/>
      <c r="V23" s="1710"/>
      <c r="W23" s="1710"/>
      <c r="X23" s="1710"/>
      <c r="Y23" s="1710"/>
      <c r="Z23" s="1710"/>
      <c r="AA23" s="1710"/>
      <c r="AB23" s="1710"/>
      <c r="AC23" s="1710"/>
      <c r="AD23" s="1710"/>
      <c r="AE23" s="1710"/>
      <c r="AF23" s="1710"/>
      <c r="AG23" s="1710"/>
      <c r="AH23" s="1710"/>
      <c r="AI23" s="1710"/>
      <c r="AJ23" s="616"/>
      <c r="AK23" s="617"/>
      <c r="AX23" s="606"/>
      <c r="AY23" s="579"/>
      <c r="BA23" s="584"/>
      <c r="BB23" s="605"/>
      <c r="BC23" s="541"/>
      <c r="BD23" s="13"/>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13"/>
      <c r="CM23" s="13"/>
      <c r="CN23" s="13"/>
      <c r="CO23" s="13"/>
    </row>
    <row r="24" spans="1:120" ht="14.1" customHeight="1">
      <c r="A24" s="579"/>
      <c r="B24" s="619"/>
      <c r="C24" s="614"/>
      <c r="E24" s="53"/>
      <c r="F24" s="278" t="s">
        <v>131</v>
      </c>
      <c r="G24" s="1710" t="s">
        <v>1314</v>
      </c>
      <c r="H24" s="1710"/>
      <c r="I24" s="1710"/>
      <c r="J24" s="1710"/>
      <c r="K24" s="1710"/>
      <c r="L24" s="1710"/>
      <c r="M24" s="1710"/>
      <c r="N24" s="1710"/>
      <c r="O24" s="1710"/>
      <c r="P24" s="1710"/>
      <c r="Q24" s="1710"/>
      <c r="R24" s="1710"/>
      <c r="S24" s="1710"/>
      <c r="T24" s="1710"/>
      <c r="U24" s="1710"/>
      <c r="V24" s="1710"/>
      <c r="W24" s="1710"/>
      <c r="X24" s="1710"/>
      <c r="Y24" s="1710"/>
      <c r="Z24" s="1710"/>
      <c r="AA24" s="1710"/>
      <c r="AB24" s="1710"/>
      <c r="AC24" s="1710"/>
      <c r="AD24" s="1710"/>
      <c r="AE24" s="1710"/>
      <c r="AF24" s="1710"/>
      <c r="AG24" s="1710"/>
      <c r="AH24" s="1710"/>
      <c r="AI24" s="1710"/>
      <c r="AJ24" s="620"/>
      <c r="AK24" s="617"/>
      <c r="AL24" s="621"/>
      <c r="AM24" s="621"/>
      <c r="AX24" s="606"/>
      <c r="AY24" s="579"/>
      <c r="BA24" s="584"/>
      <c r="BB24" s="605"/>
      <c r="BC24" s="541"/>
      <c r="BD24" s="13"/>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13"/>
      <c r="CM24" s="13"/>
      <c r="CN24" s="13"/>
      <c r="CO24" s="13"/>
    </row>
    <row r="25" spans="1:120" ht="14.1" customHeight="1">
      <c r="A25" s="579"/>
      <c r="C25" s="622"/>
      <c r="D25" s="623"/>
      <c r="E25" s="53"/>
      <c r="F25" s="278" t="s">
        <v>131</v>
      </c>
      <c r="G25" s="1974" t="s">
        <v>1315</v>
      </c>
      <c r="H25" s="1974"/>
      <c r="I25" s="1974"/>
      <c r="J25" s="1974"/>
      <c r="K25" s="1974"/>
      <c r="L25" s="1974"/>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620"/>
      <c r="AK25" s="617"/>
      <c r="AL25" s="621"/>
      <c r="AM25" s="621"/>
      <c r="AX25" s="606"/>
      <c r="AY25" s="579"/>
      <c r="BA25" s="584"/>
      <c r="BB25" s="605"/>
      <c r="BC25" s="624"/>
      <c r="BD25" s="13"/>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13"/>
      <c r="CM25" s="13"/>
      <c r="CN25" s="13"/>
      <c r="CO25" s="13"/>
    </row>
    <row r="26" spans="1:120" ht="14.1" customHeight="1">
      <c r="A26" s="579"/>
      <c r="B26" s="619"/>
      <c r="C26" s="614"/>
      <c r="D26" s="1933" t="s">
        <v>1317</v>
      </c>
      <c r="E26" s="1933"/>
      <c r="F26" s="1710" t="s">
        <v>1540</v>
      </c>
      <c r="G26" s="1710"/>
      <c r="H26" s="1710"/>
      <c r="I26" s="1710"/>
      <c r="J26" s="1710"/>
      <c r="K26" s="1710"/>
      <c r="L26" s="1710"/>
      <c r="M26" s="1710"/>
      <c r="N26" s="1710"/>
      <c r="O26" s="1710"/>
      <c r="P26" s="1710"/>
      <c r="Q26" s="1710"/>
      <c r="R26" s="1710"/>
      <c r="S26" s="1710"/>
      <c r="T26" s="1710"/>
      <c r="U26" s="1710"/>
      <c r="V26" s="1710"/>
      <c r="W26" s="1710"/>
      <c r="X26" s="1710"/>
      <c r="Y26" s="1710"/>
      <c r="Z26" s="1710"/>
      <c r="AA26" s="1710"/>
      <c r="AB26" s="1710"/>
      <c r="AC26" s="1710"/>
      <c r="AD26" s="1710"/>
      <c r="AE26" s="1710"/>
      <c r="AF26" s="1710"/>
      <c r="AG26" s="1710"/>
      <c r="AH26" s="1710"/>
      <c r="AI26" s="1710"/>
      <c r="AJ26" s="620"/>
      <c r="AK26" s="617"/>
      <c r="AX26" s="606"/>
      <c r="AY26" s="579"/>
      <c r="BA26" s="584"/>
      <c r="BB26" s="605"/>
      <c r="BC26" s="625"/>
      <c r="BD26" s="13"/>
      <c r="BE26" s="13"/>
      <c r="BF26" s="13"/>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13"/>
      <c r="CM26" s="13"/>
      <c r="CN26" s="13"/>
      <c r="CO26" s="13"/>
    </row>
    <row r="27" spans="1:120" ht="13.5" customHeight="1">
      <c r="A27" s="579"/>
      <c r="C27" s="614"/>
      <c r="E27" s="13"/>
      <c r="F27" s="615" t="s">
        <v>131</v>
      </c>
      <c r="G27" s="1710" t="s">
        <v>347</v>
      </c>
      <c r="H27" s="1710"/>
      <c r="I27" s="1710"/>
      <c r="J27" s="1710"/>
      <c r="K27" s="1710"/>
      <c r="L27" s="1710"/>
      <c r="M27" s="1710"/>
      <c r="N27" s="1710"/>
      <c r="O27" s="1710"/>
      <c r="P27" s="1710"/>
      <c r="Q27" s="1710"/>
      <c r="R27" s="1710"/>
      <c r="S27" s="1710"/>
      <c r="T27" s="1710"/>
      <c r="U27" s="1710"/>
      <c r="V27" s="1710"/>
      <c r="W27" s="1710"/>
      <c r="X27" s="1710"/>
      <c r="Y27" s="1710"/>
      <c r="Z27" s="1710"/>
      <c r="AA27" s="1710"/>
      <c r="AB27" s="1710"/>
      <c r="AC27" s="1710"/>
      <c r="AD27" s="1710"/>
      <c r="AE27" s="1710"/>
      <c r="AF27" s="1710"/>
      <c r="AG27" s="1710"/>
      <c r="AH27" s="1710"/>
      <c r="AI27" s="1710"/>
      <c r="AJ27" s="620"/>
      <c r="AK27" s="617"/>
      <c r="AX27" s="606"/>
      <c r="AY27" s="579"/>
      <c r="BA27" s="584"/>
      <c r="BD27" s="13"/>
      <c r="CA27" s="13"/>
      <c r="CB27" s="13"/>
      <c r="CC27" s="13"/>
      <c r="CD27" s="13"/>
      <c r="CE27" s="13"/>
      <c r="CF27" s="13"/>
      <c r="CG27" s="13"/>
      <c r="CH27" s="13"/>
      <c r="CI27" s="13"/>
      <c r="CJ27" s="299"/>
      <c r="CK27" s="311"/>
      <c r="CL27" s="311"/>
      <c r="CM27" s="311"/>
      <c r="CN27" s="311"/>
      <c r="CO27" s="311"/>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row>
    <row r="28" spans="1:120" ht="13.5" customHeight="1">
      <c r="A28" s="579"/>
      <c r="C28" s="614"/>
      <c r="D28" s="1933" t="s">
        <v>1319</v>
      </c>
      <c r="E28" s="1933"/>
      <c r="F28" s="1710" t="s">
        <v>1318</v>
      </c>
      <c r="G28" s="1710"/>
      <c r="H28" s="1710"/>
      <c r="I28" s="1710"/>
      <c r="J28" s="1710"/>
      <c r="K28" s="1710"/>
      <c r="L28" s="1710"/>
      <c r="M28" s="1710"/>
      <c r="N28" s="1710"/>
      <c r="O28" s="1710"/>
      <c r="P28" s="1710"/>
      <c r="Q28" s="1710"/>
      <c r="R28" s="1710"/>
      <c r="S28" s="1710"/>
      <c r="T28" s="1710"/>
      <c r="U28" s="1710"/>
      <c r="V28" s="1710"/>
      <c r="W28" s="1710"/>
      <c r="X28" s="1710"/>
      <c r="Y28" s="1710"/>
      <c r="Z28" s="1710"/>
      <c r="AA28" s="1710"/>
      <c r="AB28" s="1710"/>
      <c r="AC28" s="1710"/>
      <c r="AD28" s="1710"/>
      <c r="AE28" s="1710"/>
      <c r="AF28" s="1710"/>
      <c r="AG28" s="1710"/>
      <c r="AH28" s="1710"/>
      <c r="AI28" s="1710"/>
      <c r="AJ28" s="620"/>
      <c r="AK28" s="617"/>
      <c r="AL28" s="621"/>
      <c r="AM28" s="621"/>
      <c r="AN28" s="621"/>
      <c r="AO28" s="621" t="s">
        <v>1305</v>
      </c>
      <c r="AP28" s="621"/>
      <c r="AQ28" s="621"/>
      <c r="AR28" s="621"/>
      <c r="AS28" s="621"/>
      <c r="AT28" s="621"/>
      <c r="AU28" s="621"/>
      <c r="AV28" s="621"/>
      <c r="AW28" s="621"/>
      <c r="AX28" s="626"/>
      <c r="AY28" s="730"/>
      <c r="BA28" s="584"/>
      <c r="BB28" s="311"/>
      <c r="BC28" s="627"/>
      <c r="BD28" s="13"/>
      <c r="BI28" s="13"/>
      <c r="BJ28" s="13"/>
      <c r="BK28" s="13"/>
      <c r="BL28" s="13"/>
      <c r="BM28" s="13"/>
      <c r="BN28" s="13"/>
      <c r="BU28" s="299"/>
      <c r="BV28" s="526"/>
      <c r="BW28" s="1771"/>
      <c r="BX28" s="1771"/>
      <c r="BY28" s="1771"/>
      <c r="BZ28" s="1771"/>
      <c r="CA28" s="1771"/>
      <c r="CB28" s="1771"/>
      <c r="CC28" s="1771"/>
      <c r="CD28" s="1771"/>
      <c r="CE28" s="1771"/>
      <c r="CF28" s="1771"/>
      <c r="CG28" s="13"/>
      <c r="CH28" s="13"/>
      <c r="CI28" s="13"/>
      <c r="CJ28" s="13"/>
      <c r="CK28" s="311"/>
      <c r="CL28" s="311"/>
      <c r="CM28" s="311"/>
      <c r="CN28" s="311"/>
      <c r="CO28" s="311"/>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row>
    <row r="29" spans="1:120" ht="14.1" customHeight="1">
      <c r="A29" s="579"/>
      <c r="B29" s="619"/>
      <c r="C29" s="614"/>
      <c r="F29" s="615" t="s">
        <v>131</v>
      </c>
      <c r="G29" s="2269" t="s">
        <v>1114</v>
      </c>
      <c r="H29" s="2269"/>
      <c r="I29" s="2269"/>
      <c r="J29" s="2269"/>
      <c r="K29" s="2269"/>
      <c r="L29" s="2269"/>
      <c r="M29" s="2269"/>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628"/>
      <c r="AK29" s="617"/>
      <c r="AL29" s="621"/>
      <c r="AM29" s="621"/>
      <c r="AN29" s="621"/>
      <c r="AO29" s="621" t="s">
        <v>1306</v>
      </c>
      <c r="AP29" s="621"/>
      <c r="AQ29" s="13"/>
      <c r="AR29" s="13"/>
      <c r="AS29" s="13"/>
      <c r="AT29" s="13"/>
      <c r="AU29" s="629"/>
      <c r="AV29" s="629"/>
      <c r="AW29" s="629"/>
      <c r="AX29" s="630"/>
      <c r="AY29" s="579"/>
      <c r="AZ29" s="631"/>
      <c r="BA29" s="584"/>
      <c r="BB29" s="311"/>
      <c r="BC29" s="13"/>
      <c r="BD29" s="13"/>
      <c r="BI29" s="13"/>
      <c r="BJ29" s="13"/>
      <c r="BK29" s="13"/>
      <c r="BL29" s="632"/>
      <c r="BM29" s="632"/>
      <c r="BN29" s="632"/>
      <c r="BV29" s="618"/>
      <c r="BW29" s="1771"/>
      <c r="BX29" s="1771"/>
      <c r="BY29" s="1771"/>
      <c r="BZ29" s="1771"/>
      <c r="CA29" s="1771"/>
      <c r="CB29" s="1771"/>
      <c r="CC29" s="1771"/>
      <c r="CD29" s="1771"/>
      <c r="CE29" s="1771"/>
      <c r="CF29" s="1771"/>
      <c r="CN29" s="311"/>
      <c r="CO29" s="311"/>
      <c r="CP29" s="56"/>
      <c r="CQ29" s="56"/>
      <c r="CR29" s="56"/>
    </row>
    <row r="30" spans="1:120" ht="14.1" customHeight="1">
      <c r="A30" s="579"/>
      <c r="C30" s="614"/>
      <c r="G30" s="2269"/>
      <c r="H30" s="2269"/>
      <c r="I30" s="2269"/>
      <c r="J30" s="2269"/>
      <c r="K30" s="2269"/>
      <c r="L30" s="2269"/>
      <c r="M30" s="2269"/>
      <c r="N30" s="2269"/>
      <c r="O30" s="2269"/>
      <c r="P30" s="2269"/>
      <c r="Q30" s="2269"/>
      <c r="R30" s="2269"/>
      <c r="S30" s="2269"/>
      <c r="T30" s="2269"/>
      <c r="U30" s="2269"/>
      <c r="V30" s="2269"/>
      <c r="W30" s="2269"/>
      <c r="X30" s="2269"/>
      <c r="Y30" s="2269"/>
      <c r="Z30" s="2269"/>
      <c r="AA30" s="2269"/>
      <c r="AB30" s="2269"/>
      <c r="AC30" s="2269"/>
      <c r="AD30" s="2269"/>
      <c r="AE30" s="2269"/>
      <c r="AF30" s="2269"/>
      <c r="AG30" s="2269"/>
      <c r="AH30" s="2269"/>
      <c r="AI30" s="2269"/>
      <c r="AJ30" s="616"/>
      <c r="AK30" s="617"/>
      <c r="AL30" s="301"/>
      <c r="AM30" s="311"/>
      <c r="AN30" s="311"/>
      <c r="AO30" s="311"/>
      <c r="AP30" s="311"/>
      <c r="AQ30" s="311"/>
      <c r="AR30" s="311"/>
      <c r="AS30" s="311"/>
      <c r="AT30" s="311"/>
      <c r="AU30" s="311"/>
      <c r="AV30" s="311"/>
      <c r="AW30" s="311"/>
      <c r="AX30" s="168"/>
      <c r="AY30" s="729"/>
      <c r="AZ30" s="311"/>
      <c r="BA30" s="584"/>
      <c r="BI30" s="13"/>
      <c r="BJ30" s="13"/>
      <c r="BK30" s="13"/>
      <c r="BL30" s="632"/>
      <c r="BM30" s="632"/>
      <c r="BN30" s="632"/>
      <c r="BV30" s="618"/>
      <c r="BW30" s="1771"/>
      <c r="BX30" s="1771"/>
      <c r="BY30" s="1771"/>
      <c r="BZ30" s="1771"/>
      <c r="CA30" s="1771"/>
      <c r="CB30" s="1771"/>
      <c r="CC30" s="1771"/>
      <c r="CD30" s="1771"/>
      <c r="CE30" s="1771"/>
      <c r="CF30" s="1771"/>
      <c r="CN30" s="13"/>
      <c r="CO30" s="13"/>
    </row>
    <row r="31" spans="1:120" ht="14.1" customHeight="1">
      <c r="A31" s="579"/>
      <c r="C31" s="1932" t="s">
        <v>755</v>
      </c>
      <c r="D31" s="1933"/>
      <c r="E31" s="2270" t="s">
        <v>1729</v>
      </c>
      <c r="F31" s="2270"/>
      <c r="G31" s="2270"/>
      <c r="H31" s="2270"/>
      <c r="I31" s="2270"/>
      <c r="J31" s="2270"/>
      <c r="K31" s="2270"/>
      <c r="L31" s="2270"/>
      <c r="M31" s="2270"/>
      <c r="N31" s="2270"/>
      <c r="O31" s="2270"/>
      <c r="P31" s="2270"/>
      <c r="Q31" s="2270"/>
      <c r="R31" s="2270"/>
      <c r="S31" s="2270"/>
      <c r="T31" s="2270"/>
      <c r="U31" s="2270"/>
      <c r="V31" s="2270"/>
      <c r="W31" s="2270"/>
      <c r="X31" s="2270"/>
      <c r="Y31" s="2270"/>
      <c r="Z31" s="2270"/>
      <c r="AA31" s="2270"/>
      <c r="AB31" s="2270"/>
      <c r="AC31" s="2270"/>
      <c r="AD31" s="2270"/>
      <c r="AE31" s="2270"/>
      <c r="AF31" s="2270"/>
      <c r="AG31" s="2270"/>
      <c r="AH31" s="2270"/>
      <c r="AI31" s="2270"/>
      <c r="AJ31" s="616"/>
      <c r="AK31" s="617"/>
      <c r="AL31" s="12"/>
      <c r="AM31" s="311"/>
      <c r="AN31" s="311"/>
      <c r="AO31" s="311"/>
      <c r="AP31" s="311"/>
      <c r="AQ31" s="311"/>
      <c r="AR31" s="311"/>
      <c r="AS31" s="311"/>
      <c r="AT31" s="311"/>
      <c r="AU31" s="311"/>
      <c r="AV31" s="311"/>
      <c r="AW31" s="311"/>
      <c r="AX31" s="168"/>
      <c r="AY31" s="729"/>
      <c r="AZ31" s="311"/>
      <c r="BA31" s="584"/>
      <c r="BI31" s="13"/>
      <c r="BJ31" s="13"/>
      <c r="BK31" s="13"/>
      <c r="BL31" s="632"/>
      <c r="BM31" s="632"/>
      <c r="BN31" s="632"/>
      <c r="BV31" s="618"/>
      <c r="BW31" s="1771"/>
      <c r="BX31" s="1771"/>
      <c r="BY31" s="1771"/>
      <c r="BZ31" s="1771"/>
      <c r="CA31" s="1771"/>
      <c r="CB31" s="1771"/>
      <c r="CC31" s="1771"/>
      <c r="CD31" s="1771"/>
      <c r="CE31" s="1771"/>
      <c r="CF31" s="1771"/>
      <c r="CG31" s="13"/>
      <c r="CH31" s="13"/>
      <c r="CI31" s="13"/>
      <c r="CJ31" s="13"/>
      <c r="CK31" s="13"/>
      <c r="CL31" s="13"/>
      <c r="CM31" s="13"/>
      <c r="CN31" s="13"/>
      <c r="CO31" s="13"/>
    </row>
    <row r="32" spans="1:120" ht="14.1" customHeight="1">
      <c r="A32" s="579"/>
      <c r="C32" s="614"/>
      <c r="E32" s="2270"/>
      <c r="F32" s="2270"/>
      <c r="G32" s="2270"/>
      <c r="H32" s="2270"/>
      <c r="I32" s="2270"/>
      <c r="J32" s="2270"/>
      <c r="K32" s="2270"/>
      <c r="L32" s="2270"/>
      <c r="M32" s="2270"/>
      <c r="N32" s="2270"/>
      <c r="O32" s="2270"/>
      <c r="P32" s="2270"/>
      <c r="Q32" s="2270"/>
      <c r="R32" s="2270"/>
      <c r="S32" s="2270"/>
      <c r="T32" s="2270"/>
      <c r="U32" s="2270"/>
      <c r="V32" s="2270"/>
      <c r="W32" s="2270"/>
      <c r="X32" s="2270"/>
      <c r="Y32" s="2270"/>
      <c r="Z32" s="2270"/>
      <c r="AA32" s="2270"/>
      <c r="AB32" s="2270"/>
      <c r="AC32" s="2270"/>
      <c r="AD32" s="2270"/>
      <c r="AE32" s="2270"/>
      <c r="AF32" s="2270"/>
      <c r="AG32" s="2270"/>
      <c r="AH32" s="2270"/>
      <c r="AI32" s="2270"/>
      <c r="AJ32" s="616"/>
      <c r="AK32" s="617"/>
      <c r="AL32" s="12"/>
      <c r="AM32" s="311"/>
      <c r="AN32" s="311"/>
      <c r="AO32" s="311"/>
      <c r="AP32" s="311"/>
      <c r="AQ32" s="311"/>
      <c r="AR32" s="311"/>
      <c r="AS32" s="311"/>
      <c r="AT32" s="311"/>
      <c r="AU32" s="311"/>
      <c r="AV32" s="311"/>
      <c r="AW32" s="311"/>
      <c r="AX32" s="606"/>
      <c r="AY32" s="579"/>
      <c r="AZ32" s="631"/>
      <c r="BA32" s="584"/>
      <c r="BI32" s="13"/>
      <c r="BJ32" s="13"/>
      <c r="BK32" s="13"/>
      <c r="BL32" s="632"/>
      <c r="BM32" s="632"/>
      <c r="BN32" s="632"/>
      <c r="BV32" s="618"/>
      <c r="BW32" s="312"/>
      <c r="BX32" s="312"/>
      <c r="BY32" s="312"/>
      <c r="BZ32" s="312"/>
      <c r="CA32" s="312"/>
      <c r="CB32" s="312"/>
      <c r="CC32" s="312"/>
      <c r="CD32" s="312"/>
      <c r="CE32" s="312"/>
      <c r="CF32" s="312"/>
      <c r="CG32" s="13"/>
      <c r="CH32" s="13"/>
      <c r="CI32" s="13"/>
      <c r="CJ32" s="13"/>
      <c r="CK32" s="13"/>
      <c r="CL32" s="13"/>
      <c r="CM32" s="13"/>
      <c r="CN32" s="13"/>
      <c r="CO32" s="13"/>
    </row>
    <row r="33" spans="1:93" ht="14.1" customHeight="1">
      <c r="A33" s="579"/>
      <c r="C33" s="1932" t="s">
        <v>1320</v>
      </c>
      <c r="D33" s="1933"/>
      <c r="E33" s="1872" t="s">
        <v>1730</v>
      </c>
      <c r="F33" s="1872"/>
      <c r="G33" s="1872"/>
      <c r="H33" s="1872"/>
      <c r="I33" s="1872"/>
      <c r="J33" s="1872"/>
      <c r="K33" s="1872"/>
      <c r="L33" s="1872"/>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616"/>
      <c r="AK33" s="617"/>
      <c r="AL33" s="297" t="s">
        <v>131</v>
      </c>
      <c r="AM33" s="1871" t="s">
        <v>1585</v>
      </c>
      <c r="AN33" s="1871"/>
      <c r="AO33" s="1871"/>
      <c r="AP33" s="1871"/>
      <c r="AQ33" s="1871"/>
      <c r="AR33" s="1871"/>
      <c r="AS33" s="1871"/>
      <c r="AT33" s="1871"/>
      <c r="AU33" s="1871"/>
      <c r="AV33" s="1871"/>
      <c r="AW33" s="1871"/>
      <c r="AX33" s="168"/>
      <c r="AY33" s="729"/>
      <c r="AZ33" s="311"/>
      <c r="BA33" s="584"/>
      <c r="BV33" s="526"/>
      <c r="BW33" s="1771"/>
      <c r="BX33" s="1771"/>
      <c r="BY33" s="1771"/>
      <c r="BZ33" s="1771"/>
      <c r="CA33" s="1771"/>
      <c r="CB33" s="1771"/>
      <c r="CC33" s="1771"/>
      <c r="CD33" s="1771"/>
      <c r="CE33" s="1771"/>
      <c r="CF33" s="1771"/>
      <c r="CG33" s="13"/>
      <c r="CH33" s="13"/>
      <c r="CI33" s="13"/>
      <c r="CJ33" s="13"/>
      <c r="CK33" s="13"/>
      <c r="CL33" s="13"/>
      <c r="CM33" s="13"/>
      <c r="CN33" s="13"/>
      <c r="CO33" s="13"/>
    </row>
    <row r="34" spans="1:93" ht="14.1" customHeight="1">
      <c r="A34" s="18"/>
      <c r="C34" s="634"/>
      <c r="D34" s="13"/>
      <c r="E34" s="1872"/>
      <c r="F34" s="1872"/>
      <c r="G34" s="1872"/>
      <c r="H34" s="1872"/>
      <c r="I34" s="1872"/>
      <c r="J34" s="1872"/>
      <c r="K34" s="1872"/>
      <c r="L34" s="1872"/>
      <c r="M34" s="1872"/>
      <c r="N34" s="1872"/>
      <c r="O34" s="1872"/>
      <c r="P34" s="1872"/>
      <c r="Q34" s="1872"/>
      <c r="R34" s="1872"/>
      <c r="S34" s="1872"/>
      <c r="T34" s="1872"/>
      <c r="U34" s="1872"/>
      <c r="V34" s="1872"/>
      <c r="W34" s="1872"/>
      <c r="X34" s="1872"/>
      <c r="Y34" s="1872"/>
      <c r="Z34" s="1872"/>
      <c r="AA34" s="1872"/>
      <c r="AB34" s="1872"/>
      <c r="AC34" s="1872"/>
      <c r="AD34" s="1872"/>
      <c r="AE34" s="1872"/>
      <c r="AF34" s="1872"/>
      <c r="AG34" s="1872"/>
      <c r="AH34" s="1872"/>
      <c r="AI34" s="1872"/>
      <c r="AJ34" s="616"/>
      <c r="AK34" s="617"/>
      <c r="AL34" s="12"/>
      <c r="AM34" s="1871"/>
      <c r="AN34" s="1871"/>
      <c r="AO34" s="1871"/>
      <c r="AP34" s="1871"/>
      <c r="AQ34" s="1871"/>
      <c r="AR34" s="1871"/>
      <c r="AS34" s="1871"/>
      <c r="AT34" s="1871"/>
      <c r="AU34" s="1871"/>
      <c r="AV34" s="1871"/>
      <c r="AW34" s="1871"/>
      <c r="AX34" s="168"/>
      <c r="AY34" s="729"/>
      <c r="AZ34" s="311"/>
      <c r="BA34" s="584"/>
      <c r="BV34" s="618"/>
      <c r="BW34" s="1771"/>
      <c r="BX34" s="1771"/>
      <c r="BY34" s="1771"/>
      <c r="BZ34" s="1771"/>
      <c r="CA34" s="1771"/>
      <c r="CB34" s="1771"/>
      <c r="CC34" s="1771"/>
      <c r="CD34" s="1771"/>
      <c r="CE34" s="1771"/>
      <c r="CF34" s="1771"/>
      <c r="CG34" s="13"/>
      <c r="CH34" s="13"/>
      <c r="CI34" s="13"/>
      <c r="CJ34" s="13"/>
      <c r="CK34" s="13"/>
      <c r="CL34" s="13"/>
      <c r="CM34" s="13"/>
      <c r="CN34" s="13"/>
      <c r="CO34" s="13"/>
    </row>
    <row r="35" spans="1:93" ht="14.1" customHeight="1">
      <c r="A35" s="18"/>
      <c r="C35" s="614"/>
      <c r="D35" s="615" t="s">
        <v>1335</v>
      </c>
      <c r="E35" s="1987" t="s">
        <v>1336</v>
      </c>
      <c r="F35" s="1987"/>
      <c r="G35" s="1987"/>
      <c r="H35" s="1987"/>
      <c r="I35" s="1987"/>
      <c r="J35" s="1987"/>
      <c r="K35" s="1987"/>
      <c r="L35" s="1987"/>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616"/>
      <c r="AK35" s="635"/>
      <c r="AL35" s="621"/>
      <c r="AM35" s="621"/>
      <c r="AN35" s="621"/>
      <c r="AO35" s="621"/>
      <c r="AP35" s="621"/>
      <c r="AQ35" s="621"/>
      <c r="AR35" s="621"/>
      <c r="AS35" s="621"/>
      <c r="AT35" s="621"/>
      <c r="AU35" s="621"/>
      <c r="AV35" s="621"/>
      <c r="AW35" s="621"/>
      <c r="AX35" s="626"/>
      <c r="AY35" s="730"/>
      <c r="AZ35" s="621"/>
      <c r="BA35" s="584"/>
      <c r="BD35" s="13"/>
      <c r="BU35" s="13"/>
      <c r="BV35" s="13"/>
      <c r="BW35" s="312"/>
      <c r="BX35" s="312"/>
      <c r="BY35" s="312"/>
      <c r="BZ35" s="312"/>
      <c r="CA35" s="312"/>
      <c r="CB35" s="312"/>
      <c r="CC35" s="312"/>
      <c r="CD35" s="312"/>
      <c r="CE35" s="312"/>
      <c r="CF35" s="312"/>
      <c r="CG35" s="13"/>
      <c r="CH35" s="13"/>
      <c r="CI35" s="13"/>
      <c r="CJ35" s="13"/>
      <c r="CK35" s="13"/>
      <c r="CL35" s="13"/>
      <c r="CM35" s="13"/>
      <c r="CN35" s="13"/>
      <c r="CO35" s="13"/>
    </row>
    <row r="36" spans="1:93" ht="14.1" customHeight="1">
      <c r="A36" s="579"/>
      <c r="C36" s="636"/>
      <c r="D36" s="637"/>
      <c r="E36" s="637"/>
      <c r="F36" s="637"/>
      <c r="G36" s="637"/>
      <c r="H36" s="637"/>
      <c r="I36" s="637"/>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38"/>
      <c r="AI36" s="638"/>
      <c r="AJ36" s="639"/>
      <c r="AK36" s="617"/>
      <c r="AL36" s="731"/>
      <c r="AM36" s="621"/>
      <c r="AN36" s="621"/>
      <c r="AO36" s="621"/>
      <c r="AP36" s="621"/>
      <c r="AQ36" s="621"/>
      <c r="AR36" s="621"/>
      <c r="AS36" s="621"/>
      <c r="AT36" s="621"/>
      <c r="AU36" s="621"/>
      <c r="AV36" s="621"/>
      <c r="AW36" s="621"/>
      <c r="AX36" s="626"/>
      <c r="AY36" s="730"/>
      <c r="AZ36" s="621"/>
      <c r="BA36" s="584"/>
      <c r="BP36" s="13"/>
      <c r="BU36" s="299"/>
      <c r="BV36" s="656"/>
      <c r="BW36" s="1771"/>
      <c r="BX36" s="1771"/>
      <c r="BY36" s="1771"/>
      <c r="BZ36" s="1771"/>
      <c r="CA36" s="1771"/>
      <c r="CB36" s="1771"/>
      <c r="CC36" s="1771"/>
      <c r="CD36" s="1771"/>
      <c r="CE36" s="1771"/>
      <c r="CF36" s="1771"/>
      <c r="CG36" s="13"/>
      <c r="CH36" s="13"/>
      <c r="CI36" s="13"/>
      <c r="CJ36" s="13"/>
      <c r="CK36" s="13"/>
      <c r="CL36" s="13"/>
      <c r="CM36" s="13"/>
      <c r="CN36" s="13"/>
      <c r="CO36" s="13"/>
    </row>
    <row r="37" spans="1:93" ht="14.1" customHeight="1">
      <c r="A37" s="579"/>
      <c r="B37" s="503"/>
      <c r="C37" s="50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53"/>
      <c r="AH37" s="53"/>
      <c r="AI37" s="53"/>
      <c r="AJ37" s="13"/>
      <c r="AK37" s="167"/>
      <c r="AL37" s="12"/>
      <c r="AM37" s="13"/>
      <c r="AN37" s="13"/>
      <c r="AO37" s="13"/>
      <c r="AP37" s="13"/>
      <c r="AQ37" s="13"/>
      <c r="AR37" s="13"/>
      <c r="AS37" s="13"/>
      <c r="AT37" s="13"/>
      <c r="AU37" s="13"/>
      <c r="AV37" s="13"/>
      <c r="AW37" s="13"/>
      <c r="AX37" s="17"/>
      <c r="AY37" s="732"/>
      <c r="AZ37" s="605"/>
      <c r="BA37" s="584"/>
      <c r="BP37" s="13"/>
      <c r="BU37" s="299"/>
      <c r="BV37" s="656"/>
      <c r="BW37" s="1771"/>
      <c r="BX37" s="1771"/>
      <c r="BY37" s="1771"/>
      <c r="BZ37" s="1771"/>
      <c r="CA37" s="1771"/>
      <c r="CB37" s="1771"/>
      <c r="CC37" s="1771"/>
      <c r="CD37" s="1771"/>
      <c r="CE37" s="1771"/>
      <c r="CF37" s="1771"/>
      <c r="CG37" s="13"/>
      <c r="CH37" s="13"/>
      <c r="CI37" s="13"/>
      <c r="CJ37" s="13"/>
      <c r="CK37" s="13"/>
      <c r="CL37" s="13"/>
      <c r="CM37" s="13"/>
      <c r="CN37" s="13"/>
      <c r="CO37" s="13"/>
    </row>
    <row r="38" spans="1:93" ht="14.1" customHeight="1">
      <c r="A38" s="1708" t="s">
        <v>475</v>
      </c>
      <c r="B38" s="1709"/>
      <c r="C38" s="1710" t="s">
        <v>1592</v>
      </c>
      <c r="D38" s="1710"/>
      <c r="E38" s="1710"/>
      <c r="F38" s="1710"/>
      <c r="G38" s="1710"/>
      <c r="H38" s="1710"/>
      <c r="I38" s="1710"/>
      <c r="J38" s="1710"/>
      <c r="K38" s="1710"/>
      <c r="L38" s="1710"/>
      <c r="M38" s="1710"/>
      <c r="N38" s="1710"/>
      <c r="O38" s="1710"/>
      <c r="P38" s="1710"/>
      <c r="Q38" s="1710"/>
      <c r="R38" s="1710"/>
      <c r="S38" s="1710"/>
      <c r="T38" s="1710"/>
      <c r="U38" s="1710"/>
      <c r="V38" s="1710"/>
      <c r="W38" s="1710"/>
      <c r="X38" s="1710"/>
      <c r="Y38" s="1710"/>
      <c r="Z38" s="1710"/>
      <c r="AA38" s="1710"/>
      <c r="AB38" s="1710"/>
      <c r="AC38" s="1710"/>
      <c r="AD38" s="1710"/>
      <c r="AE38" s="1710"/>
      <c r="AF38" s="1710"/>
      <c r="AG38" s="1710"/>
      <c r="AH38" s="1710"/>
      <c r="AI38" s="1710"/>
      <c r="AJ38" s="1710"/>
      <c r="AK38" s="560"/>
      <c r="AL38" s="444"/>
      <c r="AM38" s="65"/>
      <c r="AN38" s="65"/>
      <c r="AO38" s="65"/>
      <c r="AP38" s="65"/>
      <c r="AQ38" s="65"/>
      <c r="AR38" s="65"/>
      <c r="AS38" s="65"/>
      <c r="AT38" s="65"/>
      <c r="AU38" s="65"/>
      <c r="AV38" s="65"/>
      <c r="AW38" s="65"/>
      <c r="AX38" s="641"/>
      <c r="AY38" s="733"/>
      <c r="AZ38" s="605"/>
      <c r="BA38" s="584"/>
      <c r="BC38" s="562"/>
      <c r="BD38" s="576" t="s">
        <v>1321</v>
      </c>
      <c r="BO38" s="13"/>
      <c r="BP38" s="13"/>
      <c r="BU38" s="299"/>
      <c r="BV38" s="13"/>
      <c r="BW38" s="1771"/>
      <c r="BX38" s="1771"/>
      <c r="BY38" s="1771"/>
      <c r="BZ38" s="1771"/>
      <c r="CA38" s="1771"/>
      <c r="CB38" s="1771"/>
      <c r="CC38" s="1771"/>
      <c r="CD38" s="1771"/>
      <c r="CE38" s="1771"/>
      <c r="CF38" s="1771"/>
      <c r="CG38" s="13"/>
      <c r="CH38" s="13"/>
      <c r="CI38" s="13"/>
      <c r="CJ38" s="13"/>
      <c r="CK38" s="13"/>
      <c r="CL38" s="13"/>
      <c r="CM38" s="13"/>
      <c r="CN38" s="13"/>
      <c r="CO38" s="13"/>
    </row>
    <row r="39" spans="1:93" ht="14.25" customHeight="1">
      <c r="A39" s="18"/>
      <c r="B39" s="13"/>
      <c r="C39" s="278" t="s">
        <v>38</v>
      </c>
      <c r="D39" s="1710" t="s">
        <v>1541</v>
      </c>
      <c r="E39" s="1710"/>
      <c r="F39" s="1710"/>
      <c r="G39" s="1710"/>
      <c r="H39" s="1710"/>
      <c r="I39" s="1710"/>
      <c r="J39" s="1710"/>
      <c r="K39" s="1710"/>
      <c r="L39" s="1710"/>
      <c r="M39" s="1710"/>
      <c r="N39" s="1710"/>
      <c r="O39" s="1710"/>
      <c r="P39" s="1710"/>
      <c r="Q39" s="1710"/>
      <c r="R39" s="1710"/>
      <c r="S39" s="1710"/>
      <c r="T39" s="1710"/>
      <c r="U39" s="1710"/>
      <c r="V39" s="1710"/>
      <c r="W39" s="1710"/>
      <c r="X39" s="1710"/>
      <c r="Y39" s="1710"/>
      <c r="Z39" s="1710"/>
      <c r="AA39" s="1710"/>
      <c r="AB39" s="1710"/>
      <c r="AC39" s="1710"/>
      <c r="AD39" s="1710"/>
      <c r="AE39" s="1710"/>
      <c r="AF39" s="1710"/>
      <c r="AG39" s="1710"/>
      <c r="AH39" s="1710"/>
      <c r="AI39" s="1710"/>
      <c r="AJ39" s="1710"/>
      <c r="AK39" s="13"/>
      <c r="AL39" s="642"/>
      <c r="AM39" s="212"/>
      <c r="AN39" s="212"/>
      <c r="AO39" s="212"/>
      <c r="AP39" s="212"/>
      <c r="AQ39" s="212"/>
      <c r="AR39" s="212"/>
      <c r="AS39" s="212"/>
      <c r="AT39" s="212"/>
      <c r="AU39" s="212"/>
      <c r="AV39" s="212"/>
      <c r="AW39" s="212"/>
      <c r="AX39" s="643"/>
      <c r="AY39" s="734"/>
      <c r="AZ39" s="212"/>
      <c r="BA39" s="584"/>
      <c r="BC39" s="584"/>
      <c r="BD39" s="3" t="s">
        <v>1311</v>
      </c>
      <c r="BE39" s="13"/>
      <c r="BF39" s="13"/>
      <c r="BG39" s="13"/>
      <c r="BH39" s="13"/>
      <c r="BI39" s="13"/>
      <c r="BJ39" s="13"/>
      <c r="BK39" s="13"/>
      <c r="BL39" s="13"/>
      <c r="BM39" s="13"/>
      <c r="BN39" s="13"/>
      <c r="BO39" s="13"/>
      <c r="BP39" s="13"/>
      <c r="CA39" s="13"/>
      <c r="CB39" s="13"/>
      <c r="CC39" s="13"/>
      <c r="CD39" s="13"/>
      <c r="CE39" s="13"/>
      <c r="CF39" s="13"/>
      <c r="CG39" s="13"/>
      <c r="CH39" s="13"/>
      <c r="CI39" s="13"/>
      <c r="CJ39" s="13"/>
      <c r="CK39" s="13"/>
      <c r="CL39" s="13"/>
      <c r="CM39" s="13"/>
      <c r="CN39" s="13"/>
      <c r="CO39" s="13"/>
    </row>
    <row r="40" spans="1:93" ht="14.1" customHeight="1" thickBot="1">
      <c r="A40" s="18"/>
      <c r="B40" s="13"/>
      <c r="C40" s="561"/>
      <c r="D40" s="304"/>
      <c r="E40" s="304"/>
      <c r="F40" s="304"/>
      <c r="G40" s="304"/>
      <c r="H40" s="304"/>
      <c r="I40" s="304"/>
      <c r="J40" s="304"/>
      <c r="K40" s="304"/>
      <c r="L40" s="304"/>
      <c r="M40" s="304"/>
      <c r="N40" s="304"/>
      <c r="O40" s="304"/>
      <c r="P40" s="304"/>
      <c r="Q40" s="304"/>
      <c r="R40" s="304"/>
      <c r="S40" s="304"/>
      <c r="T40" s="13"/>
      <c r="U40" s="13"/>
      <c r="V40" s="13"/>
      <c r="W40" s="13"/>
      <c r="X40" s="13"/>
      <c r="Y40" s="13"/>
      <c r="Z40" s="599"/>
      <c r="AA40" s="13"/>
      <c r="AB40" s="53"/>
      <c r="AC40" s="13"/>
      <c r="AD40" s="13"/>
      <c r="AE40" s="13"/>
      <c r="AF40" s="13"/>
      <c r="AG40" s="13"/>
      <c r="AH40" s="13"/>
      <c r="AI40" s="13"/>
      <c r="AJ40" s="13"/>
      <c r="AK40" s="13"/>
      <c r="AL40" s="642"/>
      <c r="AM40" s="212"/>
      <c r="AN40" s="212"/>
      <c r="AO40" s="212"/>
      <c r="AP40" s="212"/>
      <c r="AQ40" s="212"/>
      <c r="AR40" s="212"/>
      <c r="AS40" s="212"/>
      <c r="AT40" s="212"/>
      <c r="AU40" s="212"/>
      <c r="AV40" s="212"/>
      <c r="AW40" s="212"/>
      <c r="AX40" s="643"/>
      <c r="AY40" s="734"/>
      <c r="AZ40" s="212"/>
      <c r="BA40" s="584"/>
      <c r="BC40" s="584"/>
      <c r="BD40" s="13"/>
      <c r="BE40" s="13" t="s">
        <v>352</v>
      </c>
      <c r="BF40" s="13"/>
      <c r="BG40" s="13"/>
      <c r="BH40" s="13"/>
      <c r="BI40" s="13"/>
      <c r="BJ40" s="13"/>
      <c r="BK40" s="13"/>
      <c r="BL40" s="13"/>
      <c r="BM40" s="13"/>
      <c r="BN40" s="13"/>
      <c r="BO40" s="13"/>
      <c r="BP40" s="13"/>
      <c r="CA40" s="13"/>
      <c r="CB40" s="13"/>
      <c r="CC40" s="13"/>
      <c r="CD40" s="13"/>
      <c r="CE40" s="13"/>
      <c r="CF40" s="13"/>
      <c r="CG40" s="13"/>
      <c r="CH40" s="13"/>
      <c r="CI40" s="13"/>
      <c r="CJ40" s="13"/>
      <c r="CK40" s="13"/>
      <c r="CL40" s="13"/>
      <c r="CM40" s="13"/>
      <c r="CN40" s="13"/>
      <c r="CO40" s="13"/>
    </row>
    <row r="41" spans="1:93" ht="14.1" customHeight="1">
      <c r="A41" s="15"/>
      <c r="B41" s="13"/>
      <c r="C41" s="13"/>
      <c r="D41" s="644" t="s">
        <v>222</v>
      </c>
      <c r="E41" s="2088" t="s">
        <v>1542</v>
      </c>
      <c r="F41" s="2088"/>
      <c r="G41" s="2088"/>
      <c r="H41" s="2088"/>
      <c r="I41" s="2088"/>
      <c r="J41" s="2088"/>
      <c r="K41" s="2088"/>
      <c r="L41" s="2088"/>
      <c r="M41" s="2088"/>
      <c r="N41" s="2088"/>
      <c r="O41" s="2088"/>
      <c r="P41" s="2088"/>
      <c r="Q41" s="2088"/>
      <c r="R41" s="2088"/>
      <c r="T41" s="1993" t="str">
        <f>Z68</f>
        <v/>
      </c>
      <c r="U41" s="1993"/>
      <c r="V41" s="53" t="s">
        <v>119</v>
      </c>
      <c r="W41" s="13"/>
      <c r="X41" s="13"/>
      <c r="Z41" s="2089" t="s">
        <v>1310</v>
      </c>
      <c r="AA41" s="2090"/>
      <c r="AB41" s="2090"/>
      <c r="AC41" s="2090"/>
      <c r="AD41" s="2090"/>
      <c r="AE41" s="2090"/>
      <c r="AF41" s="2090"/>
      <c r="AG41" s="2090"/>
      <c r="AH41" s="2090"/>
      <c r="AI41" s="2091"/>
      <c r="AJ41" s="13"/>
      <c r="AK41" s="13"/>
      <c r="AL41" s="645" t="s">
        <v>1378</v>
      </c>
      <c r="AX41" s="606"/>
      <c r="AY41" s="579"/>
      <c r="BA41" s="584"/>
      <c r="BC41" s="584"/>
      <c r="BD41" s="13"/>
      <c r="BE41" s="13"/>
      <c r="BF41" s="13" t="s">
        <v>182</v>
      </c>
      <c r="BG41" s="13"/>
      <c r="BH41" s="13"/>
      <c r="BI41" s="13"/>
      <c r="BJ41" s="13"/>
      <c r="BK41" s="13"/>
      <c r="BL41" s="13"/>
      <c r="BM41" s="13"/>
      <c r="BN41" s="13"/>
      <c r="BO41" s="298"/>
      <c r="BP41" s="13"/>
      <c r="CA41" s="13"/>
      <c r="CB41" s="13"/>
      <c r="CC41" s="13"/>
      <c r="CF41" s="13"/>
      <c r="CG41" s="13"/>
      <c r="CH41" s="13"/>
      <c r="CI41" s="13"/>
      <c r="CJ41" s="13"/>
      <c r="CK41" s="13"/>
      <c r="CL41" s="13"/>
      <c r="CM41" s="13"/>
      <c r="CN41" s="13"/>
      <c r="CO41" s="13"/>
    </row>
    <row r="42" spans="1:93" ht="14.1" customHeight="1">
      <c r="A42" s="15"/>
      <c r="B42" s="13"/>
      <c r="C42" s="13"/>
      <c r="D42" s="646" t="s">
        <v>277</v>
      </c>
      <c r="E42" s="2100" t="s">
        <v>1543</v>
      </c>
      <c r="F42" s="2100"/>
      <c r="G42" s="2100"/>
      <c r="H42" s="2100"/>
      <c r="I42" s="2100"/>
      <c r="J42" s="2100"/>
      <c r="K42" s="2100"/>
      <c r="L42" s="2100"/>
      <c r="M42" s="2100"/>
      <c r="N42" s="2100"/>
      <c r="O42" s="2100"/>
      <c r="P42" s="2100"/>
      <c r="Q42" s="2100"/>
      <c r="R42" s="2100"/>
      <c r="T42" s="1993" t="str">
        <f>Z62</f>
        <v/>
      </c>
      <c r="U42" s="1993"/>
      <c r="V42" s="53" t="s">
        <v>119</v>
      </c>
      <c r="W42" s="13"/>
      <c r="X42" s="13"/>
      <c r="Z42" s="2101" t="s">
        <v>114</v>
      </c>
      <c r="AA42" s="2102"/>
      <c r="AB42" s="2102"/>
      <c r="AC42" s="257" t="s">
        <v>1337</v>
      </c>
      <c r="AD42" s="2103" t="s">
        <v>1338</v>
      </c>
      <c r="AE42" s="2103"/>
      <c r="AF42" s="2104"/>
      <c r="AG42" s="2105" t="str">
        <f>IF(COUNT(G11:AZ12)=0,"",IF($T$44&gt;=$T$41,"OK","NG"))</f>
        <v/>
      </c>
      <c r="AH42" s="2106"/>
      <c r="AI42" s="2107"/>
      <c r="AJ42" s="13"/>
      <c r="AK42" s="564"/>
      <c r="AL42" s="254" t="s">
        <v>32</v>
      </c>
      <c r="AM42" s="1871" t="s">
        <v>1593</v>
      </c>
      <c r="AN42" s="1871"/>
      <c r="AO42" s="1871"/>
      <c r="AP42" s="1871"/>
      <c r="AQ42" s="1871"/>
      <c r="AR42" s="1871"/>
      <c r="AS42" s="1871"/>
      <c r="AT42" s="1871"/>
      <c r="AU42" s="1871"/>
      <c r="AV42" s="1871"/>
      <c r="AW42" s="1871"/>
      <c r="AX42" s="168"/>
      <c r="AY42" s="729"/>
      <c r="AZ42" s="311"/>
      <c r="BA42" s="584"/>
      <c r="BC42" s="584"/>
      <c r="BD42" s="13"/>
      <c r="BE42" s="53"/>
      <c r="BF42" s="13" t="s">
        <v>183</v>
      </c>
      <c r="BG42" s="53"/>
      <c r="BH42" s="647"/>
      <c r="BI42" s="298"/>
      <c r="BJ42" s="298"/>
      <c r="BK42" s="298"/>
      <c r="BL42" s="298"/>
      <c r="BM42" s="298"/>
      <c r="BN42" s="298"/>
      <c r="BO42" s="13"/>
      <c r="CA42" s="13"/>
      <c r="CL42" s="13"/>
      <c r="CM42" s="13"/>
      <c r="CN42" s="13"/>
      <c r="CO42" s="13"/>
    </row>
    <row r="43" spans="1:93" ht="14.1" customHeight="1">
      <c r="A43" s="15"/>
      <c r="B43" s="13"/>
      <c r="C43" s="303"/>
      <c r="D43" s="648" t="s">
        <v>223</v>
      </c>
      <c r="E43" s="2281" t="s">
        <v>1565</v>
      </c>
      <c r="F43" s="2281"/>
      <c r="G43" s="2281"/>
      <c r="H43" s="2281"/>
      <c r="I43" s="2281"/>
      <c r="J43" s="2281"/>
      <c r="K43" s="2281"/>
      <c r="L43" s="2281"/>
      <c r="M43" s="2281"/>
      <c r="N43" s="2281"/>
      <c r="O43" s="2281"/>
      <c r="P43" s="2281"/>
      <c r="Q43" s="2281"/>
      <c r="R43" s="2281"/>
      <c r="T43" s="1993">
        <f>G11+L11+CB6</f>
        <v>0</v>
      </c>
      <c r="U43" s="1993"/>
      <c r="V43" s="53" t="s">
        <v>119</v>
      </c>
      <c r="W43" s="13"/>
      <c r="X43" s="13"/>
      <c r="Z43" s="1988" t="str">
        <f>$T$41</f>
        <v/>
      </c>
      <c r="AA43" s="1989"/>
      <c r="AB43" s="1989"/>
      <c r="AC43" s="649" t="s">
        <v>1337</v>
      </c>
      <c r="AD43" s="1990">
        <f>$T$44</f>
        <v>0</v>
      </c>
      <c r="AE43" s="1990"/>
      <c r="AF43" s="1991"/>
      <c r="AG43" s="2108"/>
      <c r="AH43" s="2109"/>
      <c r="AI43" s="2110"/>
      <c r="AJ43" s="13"/>
      <c r="AK43" s="564"/>
      <c r="AL43" s="523"/>
      <c r="AM43" s="1871"/>
      <c r="AN43" s="1871"/>
      <c r="AO43" s="1871"/>
      <c r="AP43" s="1871"/>
      <c r="AQ43" s="1871"/>
      <c r="AR43" s="1871"/>
      <c r="AS43" s="1871"/>
      <c r="AT43" s="1871"/>
      <c r="AU43" s="1871"/>
      <c r="AV43" s="1871"/>
      <c r="AW43" s="1871"/>
      <c r="AX43" s="168"/>
      <c r="AY43" s="729"/>
      <c r="AZ43" s="311"/>
      <c r="BA43" s="584"/>
      <c r="BC43" s="584"/>
      <c r="BD43" s="13"/>
      <c r="BE43" s="13"/>
      <c r="BF43" s="13" t="s">
        <v>184</v>
      </c>
      <c r="BG43" s="13"/>
      <c r="BH43" s="13"/>
      <c r="BI43" s="13"/>
      <c r="BJ43" s="13"/>
      <c r="BK43" s="13"/>
      <c r="BL43" s="13"/>
      <c r="BM43" s="13"/>
      <c r="BN43" s="13"/>
      <c r="CA43" s="13"/>
      <c r="CL43" s="13"/>
      <c r="CM43" s="13"/>
      <c r="CN43" s="13"/>
      <c r="CO43" s="13"/>
    </row>
    <row r="44" spans="1:93" ht="14.1" customHeight="1">
      <c r="A44" s="15"/>
      <c r="B44" s="13"/>
      <c r="C44" s="303"/>
      <c r="D44" s="596" t="s">
        <v>1223</v>
      </c>
      <c r="E44" s="1992" t="s">
        <v>1226</v>
      </c>
      <c r="F44" s="1992"/>
      <c r="G44" s="1992"/>
      <c r="H44" s="1992"/>
      <c r="I44" s="1992"/>
      <c r="J44" s="1992"/>
      <c r="K44" s="1992"/>
      <c r="L44" s="1992"/>
      <c r="M44" s="1992"/>
      <c r="N44" s="1992"/>
      <c r="O44" s="1992"/>
      <c r="P44" s="1992"/>
      <c r="Q44" s="1992"/>
      <c r="R44" s="1992"/>
      <c r="T44" s="1993">
        <f>G11+L11+O11+R11+W11+Z11+CB6</f>
        <v>0</v>
      </c>
      <c r="U44" s="1993"/>
      <c r="V44" s="53" t="s">
        <v>119</v>
      </c>
      <c r="W44" s="13"/>
      <c r="X44" s="13"/>
      <c r="Z44" s="1994" t="s">
        <v>1545</v>
      </c>
      <c r="AA44" s="1995"/>
      <c r="AB44" s="1995"/>
      <c r="AC44" s="650" t="s">
        <v>1337</v>
      </c>
      <c r="AD44" s="1996" t="s">
        <v>1339</v>
      </c>
      <c r="AE44" s="1996"/>
      <c r="AF44" s="1997"/>
      <c r="AG44" s="1975" t="str">
        <f>IF(COUNT(G11:AZ12)=0,"",IF($T$43&gt;=$Z$45,"OK","NG"))</f>
        <v/>
      </c>
      <c r="AH44" s="1976"/>
      <c r="AI44" s="1977"/>
      <c r="AJ44" s="13"/>
      <c r="AK44" s="564"/>
      <c r="AL44" s="523"/>
      <c r="AM44" s="1871"/>
      <c r="AN44" s="1871"/>
      <c r="AO44" s="1871"/>
      <c r="AP44" s="1871"/>
      <c r="AQ44" s="1871"/>
      <c r="AR44" s="1871"/>
      <c r="AS44" s="1871"/>
      <c r="AT44" s="1871"/>
      <c r="AU44" s="1871"/>
      <c r="AV44" s="1871"/>
      <c r="AW44" s="1871"/>
      <c r="AX44" s="168"/>
      <c r="AY44" s="729"/>
      <c r="AZ44" s="311"/>
      <c r="BA44" s="584"/>
      <c r="BD44" s="13"/>
      <c r="BE44" s="13"/>
      <c r="BF44" s="13"/>
      <c r="BG44" s="13"/>
      <c r="BH44" s="13"/>
      <c r="BI44" s="13"/>
      <c r="BJ44" s="13"/>
      <c r="BK44" s="13"/>
      <c r="BL44" s="13"/>
      <c r="BM44" s="13"/>
      <c r="BN44" s="13"/>
      <c r="BP44" s="566" t="s">
        <v>348</v>
      </c>
      <c r="BQ44" s="566"/>
      <c r="BR44" s="566"/>
      <c r="BU44" s="13"/>
      <c r="BY44" s="13"/>
      <c r="CA44" s="13"/>
      <c r="CL44" s="13"/>
      <c r="CM44" s="13"/>
      <c r="CN44" s="13"/>
      <c r="CO44" s="13"/>
    </row>
    <row r="45" spans="1:93" ht="14.1" customHeight="1" thickBot="1">
      <c r="A45" s="15"/>
      <c r="B45" s="13"/>
      <c r="C45" s="13"/>
      <c r="D45" s="303" t="s">
        <v>1227</v>
      </c>
      <c r="E45" s="1981" t="s">
        <v>1546</v>
      </c>
      <c r="F45" s="1981"/>
      <c r="G45" s="1981"/>
      <c r="H45" s="1981"/>
      <c r="I45" s="1981"/>
      <c r="J45" s="1981"/>
      <c r="K45" s="1981"/>
      <c r="L45" s="1981"/>
      <c r="M45" s="1981"/>
      <c r="N45" s="1981"/>
      <c r="O45" s="1981"/>
      <c r="P45" s="1981"/>
      <c r="Q45" s="1981"/>
      <c r="R45" s="1981"/>
      <c r="T45" s="1982" t="str">
        <f>BH51</f>
        <v/>
      </c>
      <c r="U45" s="1982"/>
      <c r="V45" s="53" t="s">
        <v>119</v>
      </c>
      <c r="W45" s="13"/>
      <c r="X45" s="13"/>
      <c r="Z45" s="1983" t="str">
        <f>IFERROR($T$42*1/2,"")</f>
        <v/>
      </c>
      <c r="AA45" s="1984"/>
      <c r="AB45" s="1984"/>
      <c r="AC45" s="651" t="s">
        <v>1337</v>
      </c>
      <c r="AD45" s="1985">
        <f>$T$43</f>
        <v>0</v>
      </c>
      <c r="AE45" s="1985"/>
      <c r="AF45" s="1986"/>
      <c r="AG45" s="1978"/>
      <c r="AH45" s="1979"/>
      <c r="AI45" s="1980"/>
      <c r="AJ45" s="13"/>
      <c r="AK45" s="564"/>
      <c r="AL45" s="565"/>
      <c r="AM45" s="1871"/>
      <c r="AN45" s="1871"/>
      <c r="AO45" s="1871"/>
      <c r="AP45" s="1871"/>
      <c r="AQ45" s="1871"/>
      <c r="AR45" s="1871"/>
      <c r="AS45" s="1871"/>
      <c r="AT45" s="1871"/>
      <c r="AU45" s="1871"/>
      <c r="AV45" s="1871"/>
      <c r="AW45" s="1871"/>
      <c r="AX45" s="168"/>
      <c r="AY45" s="729"/>
      <c r="AZ45" s="311"/>
      <c r="BA45" s="584"/>
      <c r="BD45" s="1728" t="s">
        <v>176</v>
      </c>
      <c r="BE45" s="1728"/>
      <c r="BF45" s="1728"/>
      <c r="BG45" s="1728"/>
      <c r="BH45" s="1728"/>
      <c r="BI45" s="1728"/>
      <c r="BJ45" s="1728"/>
      <c r="BK45" s="1728"/>
      <c r="BL45" s="1728"/>
      <c r="BM45" s="1728"/>
      <c r="BN45" s="652"/>
      <c r="BO45" s="653"/>
      <c r="BP45" s="1728" t="s">
        <v>176</v>
      </c>
      <c r="BQ45" s="1728"/>
      <c r="BR45" s="1728"/>
      <c r="BS45" s="1728"/>
      <c r="BT45" s="1728"/>
      <c r="BU45" s="1728"/>
      <c r="BV45" s="1728"/>
      <c r="BW45" s="1728"/>
      <c r="BX45" s="1728"/>
      <c r="BY45" s="1728"/>
      <c r="CA45" s="13"/>
    </row>
    <row r="46" spans="1:93" ht="14.1" customHeight="1">
      <c r="A46" s="579"/>
      <c r="B46" s="13"/>
      <c r="C46" s="13"/>
      <c r="D46" s="53"/>
      <c r="E46" s="564"/>
      <c r="F46" s="564"/>
      <c r="G46" s="564"/>
      <c r="H46" s="564"/>
      <c r="I46" s="655"/>
      <c r="J46" s="655"/>
      <c r="K46" s="655"/>
      <c r="L46" s="655"/>
      <c r="M46" s="655"/>
      <c r="N46" s="655"/>
      <c r="O46" s="655"/>
      <c r="P46" s="655"/>
      <c r="Q46" s="655"/>
      <c r="R46" s="13"/>
      <c r="S46" s="13"/>
      <c r="T46" s="13"/>
      <c r="U46" s="13"/>
      <c r="V46" s="13"/>
      <c r="W46" s="4"/>
      <c r="X46" s="13"/>
      <c r="Y46" s="13"/>
      <c r="Z46" s="13"/>
      <c r="AA46" s="13"/>
      <c r="AB46" s="13"/>
      <c r="AC46" s="13"/>
      <c r="AD46" s="13"/>
      <c r="AE46" s="13"/>
      <c r="AF46" s="13"/>
      <c r="AG46" s="13"/>
      <c r="AH46" s="13"/>
      <c r="AI46" s="13"/>
      <c r="AJ46" s="13"/>
      <c r="AK46" s="13"/>
      <c r="AL46" s="567"/>
      <c r="AM46" s="1871"/>
      <c r="AN46" s="1871"/>
      <c r="AO46" s="1871"/>
      <c r="AP46" s="1871"/>
      <c r="AQ46" s="1871"/>
      <c r="AR46" s="1871"/>
      <c r="AS46" s="1871"/>
      <c r="AT46" s="1871"/>
      <c r="AU46" s="1871"/>
      <c r="AV46" s="1871"/>
      <c r="AW46" s="1871"/>
      <c r="AX46" s="168"/>
      <c r="AY46" s="729"/>
      <c r="AZ46" s="311"/>
      <c r="BC46" s="584"/>
      <c r="BD46" s="1918"/>
      <c r="BE46" s="1918"/>
      <c r="BF46" s="1918"/>
      <c r="BG46" s="1918"/>
      <c r="BH46" s="1918"/>
      <c r="BI46" s="1918"/>
      <c r="BJ46" s="1918"/>
      <c r="BK46" s="1918"/>
      <c r="BL46" s="1918"/>
      <c r="BM46" s="1918"/>
      <c r="BN46" s="652"/>
      <c r="BO46" s="653"/>
      <c r="BP46" s="1918"/>
      <c r="BQ46" s="1918"/>
      <c r="BR46" s="1918"/>
      <c r="BS46" s="1918"/>
      <c r="BT46" s="1918"/>
      <c r="BU46" s="1918"/>
      <c r="BV46" s="1918"/>
      <c r="BW46" s="1918"/>
      <c r="BX46" s="1918"/>
      <c r="BY46" s="1918"/>
      <c r="CA46" s="13"/>
    </row>
    <row r="47" spans="1:93" ht="14.1" customHeight="1">
      <c r="A47" s="579"/>
      <c r="B47" s="13"/>
      <c r="C47" s="561" t="s">
        <v>492</v>
      </c>
      <c r="D47" s="1872" t="s">
        <v>1547</v>
      </c>
      <c r="E47" s="1872"/>
      <c r="F47" s="1872"/>
      <c r="G47" s="1872"/>
      <c r="H47" s="1872"/>
      <c r="I47" s="1872"/>
      <c r="J47" s="1872"/>
      <c r="K47" s="1872"/>
      <c r="L47" s="1872"/>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574"/>
      <c r="AL47" s="12"/>
      <c r="AM47" s="1871"/>
      <c r="AN47" s="1871"/>
      <c r="AO47" s="1871"/>
      <c r="AP47" s="1871"/>
      <c r="AQ47" s="1871"/>
      <c r="AR47" s="1871"/>
      <c r="AS47" s="1871"/>
      <c r="AT47" s="1871"/>
      <c r="AU47" s="1871"/>
      <c r="AV47" s="1871"/>
      <c r="AW47" s="1871"/>
      <c r="AX47" s="168"/>
      <c r="AY47" s="729"/>
      <c r="AZ47" s="311"/>
      <c r="BC47" s="584"/>
      <c r="BD47" s="1943" t="s">
        <v>1112</v>
      </c>
      <c r="BE47" s="1944"/>
      <c r="BF47" s="1944"/>
      <c r="BG47" s="1945"/>
      <c r="BH47" s="2341"/>
      <c r="BI47" s="2342"/>
      <c r="BJ47" s="2342"/>
      <c r="BK47" s="1939" t="s">
        <v>180</v>
      </c>
      <c r="BL47" s="1939"/>
      <c r="BM47" s="1940"/>
      <c r="BN47" s="652"/>
      <c r="BO47" s="653"/>
      <c r="BP47" s="1943" t="s">
        <v>1112</v>
      </c>
      <c r="BQ47" s="1944"/>
      <c r="BR47" s="1944"/>
      <c r="BS47" s="1945"/>
      <c r="BT47" s="1935">
        <v>173</v>
      </c>
      <c r="BU47" s="1936"/>
      <c r="BV47" s="1936"/>
      <c r="BW47" s="1939" t="s">
        <v>180</v>
      </c>
      <c r="BX47" s="1939"/>
      <c r="BY47" s="1940"/>
      <c r="CA47" s="13"/>
    </row>
    <row r="48" spans="1:93" ht="14.1" customHeight="1">
      <c r="A48" s="579"/>
      <c r="B48" s="13"/>
      <c r="C48" s="13"/>
      <c r="D48" s="1872"/>
      <c r="E48" s="1872"/>
      <c r="F48" s="1872"/>
      <c r="G48" s="1872"/>
      <c r="H48" s="1872"/>
      <c r="I48" s="1872"/>
      <c r="J48" s="1872"/>
      <c r="K48" s="1872"/>
      <c r="L48" s="1872"/>
      <c r="M48" s="1872"/>
      <c r="N48" s="1872"/>
      <c r="O48" s="1872"/>
      <c r="P48" s="1872"/>
      <c r="Q48" s="1872"/>
      <c r="R48" s="1872"/>
      <c r="S48" s="1872"/>
      <c r="T48" s="1872"/>
      <c r="U48" s="1872"/>
      <c r="V48" s="1872"/>
      <c r="W48" s="1872"/>
      <c r="X48" s="1872"/>
      <c r="Y48" s="1872"/>
      <c r="Z48" s="1872"/>
      <c r="AA48" s="1872"/>
      <c r="AB48" s="1872"/>
      <c r="AC48" s="1872"/>
      <c r="AD48" s="1872"/>
      <c r="AE48" s="1872"/>
      <c r="AF48" s="1872"/>
      <c r="AG48" s="1872"/>
      <c r="AH48" s="1872"/>
      <c r="AI48" s="1872"/>
      <c r="AJ48" s="1872"/>
      <c r="AK48" s="574"/>
      <c r="AL48" s="297"/>
      <c r="AM48" s="1871"/>
      <c r="AN48" s="1871"/>
      <c r="AO48" s="1871"/>
      <c r="AP48" s="1871"/>
      <c r="AQ48" s="1871"/>
      <c r="AR48" s="1871"/>
      <c r="AS48" s="1871"/>
      <c r="AT48" s="1871"/>
      <c r="AU48" s="1871"/>
      <c r="AV48" s="1871"/>
      <c r="AW48" s="1871"/>
      <c r="AX48" s="168"/>
      <c r="AY48" s="733"/>
      <c r="AZ48" s="657"/>
      <c r="BC48" s="584"/>
      <c r="BD48" s="2092"/>
      <c r="BE48" s="2093"/>
      <c r="BF48" s="2093"/>
      <c r="BG48" s="2094"/>
      <c r="BH48" s="2343"/>
      <c r="BI48" s="2344"/>
      <c r="BJ48" s="2344"/>
      <c r="BK48" s="2097"/>
      <c r="BL48" s="2097"/>
      <c r="BM48" s="2098"/>
      <c r="BN48" s="652"/>
      <c r="BO48" s="653"/>
      <c r="BP48" s="2092"/>
      <c r="BQ48" s="2093"/>
      <c r="BR48" s="2093"/>
      <c r="BS48" s="2094"/>
      <c r="BT48" s="2095"/>
      <c r="BU48" s="2096"/>
      <c r="BV48" s="2096"/>
      <c r="BW48" s="2097"/>
      <c r="BX48" s="2097"/>
      <c r="BY48" s="2098"/>
      <c r="CA48" s="13"/>
    </row>
    <row r="49" spans="1:79" ht="14.1" customHeight="1">
      <c r="A49" s="579"/>
      <c r="B49" s="13"/>
      <c r="C49" s="2099" t="s">
        <v>1548</v>
      </c>
      <c r="D49" s="2099"/>
      <c r="E49" s="2099"/>
      <c r="F49" s="2099"/>
      <c r="G49" s="2099"/>
      <c r="H49" s="2099"/>
      <c r="I49" s="2099"/>
      <c r="J49" s="2099"/>
      <c r="K49" s="2099"/>
      <c r="L49" s="2099"/>
      <c r="M49" s="2099"/>
      <c r="N49" s="2099"/>
      <c r="O49" s="2099"/>
      <c r="P49" s="2099"/>
      <c r="Q49" s="2099"/>
      <c r="R49" s="2099"/>
      <c r="S49" s="2099"/>
      <c r="T49" s="2099"/>
      <c r="U49" s="2099"/>
      <c r="V49" s="2099"/>
      <c r="W49" s="2099"/>
      <c r="X49" s="2099"/>
      <c r="Y49" s="2099"/>
      <c r="Z49" s="2099"/>
      <c r="AA49" s="2099"/>
      <c r="AB49" s="2099"/>
      <c r="AC49" s="2099"/>
      <c r="AD49" s="2099"/>
      <c r="AE49" s="2099"/>
      <c r="AF49" s="2099"/>
      <c r="AG49" s="2099"/>
      <c r="AH49" s="13"/>
      <c r="AI49" s="13"/>
      <c r="AJ49" s="13"/>
      <c r="AK49" s="558"/>
      <c r="AL49" s="297"/>
      <c r="AM49" s="311"/>
      <c r="AN49" s="311"/>
      <c r="AO49" s="311"/>
      <c r="AP49" s="311"/>
      <c r="AQ49" s="311"/>
      <c r="AR49" s="311"/>
      <c r="AS49" s="311"/>
      <c r="AT49" s="311"/>
      <c r="AU49" s="311"/>
      <c r="AV49" s="311"/>
      <c r="AW49" s="311"/>
      <c r="AX49" s="168"/>
      <c r="AY49" s="729"/>
      <c r="AZ49" s="311"/>
      <c r="BC49" s="605"/>
      <c r="BD49" s="1943" t="s">
        <v>1549</v>
      </c>
      <c r="BE49" s="1944"/>
      <c r="BF49" s="1944"/>
      <c r="BG49" s="1945"/>
      <c r="BH49" s="1935">
        <f>BH56</f>
        <v>0</v>
      </c>
      <c r="BI49" s="1936"/>
      <c r="BJ49" s="1936"/>
      <c r="BK49" s="1939" t="s">
        <v>180</v>
      </c>
      <c r="BL49" s="1939"/>
      <c r="BM49" s="1940"/>
      <c r="BN49" s="652"/>
      <c r="BO49" s="653"/>
      <c r="BP49" s="1943" t="s">
        <v>1549</v>
      </c>
      <c r="BQ49" s="1944"/>
      <c r="BR49" s="1944"/>
      <c r="BS49" s="1945"/>
      <c r="BT49" s="1935">
        <f>BT56</f>
        <v>1792</v>
      </c>
      <c r="BU49" s="1936"/>
      <c r="BV49" s="1936"/>
      <c r="BW49" s="1939" t="s">
        <v>180</v>
      </c>
      <c r="BX49" s="1939"/>
      <c r="BY49" s="1940"/>
      <c r="CA49" s="13"/>
    </row>
    <row r="50" spans="1:79" ht="14.1" customHeight="1" thickBot="1">
      <c r="A50" s="579"/>
      <c r="B50" s="13"/>
      <c r="C50" s="1949"/>
      <c r="D50" s="1950"/>
      <c r="E50" s="1953" t="s">
        <v>159</v>
      </c>
      <c r="F50" s="1954"/>
      <c r="G50" s="1954"/>
      <c r="H50" s="1954"/>
      <c r="I50" s="1954"/>
      <c r="J50" s="1954"/>
      <c r="K50" s="1953" t="s">
        <v>1550</v>
      </c>
      <c r="L50" s="1954"/>
      <c r="M50" s="1954"/>
      <c r="N50" s="1954"/>
      <c r="O50" s="1954"/>
      <c r="P50" s="1954"/>
      <c r="Q50" s="1954"/>
      <c r="R50" s="1954"/>
      <c r="S50" s="1954"/>
      <c r="T50" s="1954"/>
      <c r="U50" s="1954"/>
      <c r="V50" s="1954"/>
      <c r="W50" s="1954"/>
      <c r="X50" s="1954"/>
      <c r="Y50" s="1954"/>
      <c r="Z50" s="1954"/>
      <c r="AA50" s="1954"/>
      <c r="AB50" s="1954"/>
      <c r="AC50" s="1957"/>
      <c r="AD50" s="1959" t="s">
        <v>14</v>
      </c>
      <c r="AE50" s="1960"/>
      <c r="AF50" s="1960"/>
      <c r="AG50" s="1961"/>
      <c r="AK50" s="13"/>
      <c r="AL50" s="297" t="s">
        <v>17</v>
      </c>
      <c r="AM50" s="2280" t="s">
        <v>1586</v>
      </c>
      <c r="AN50" s="2280"/>
      <c r="AO50" s="2280"/>
      <c r="AP50" s="2280"/>
      <c r="AQ50" s="2280"/>
      <c r="AR50" s="2280"/>
      <c r="AS50" s="2280"/>
      <c r="AT50" s="2280"/>
      <c r="AU50" s="2280"/>
      <c r="AV50" s="2280"/>
      <c r="AW50" s="2280"/>
      <c r="AX50" s="168"/>
      <c r="AY50" s="729"/>
      <c r="AZ50" s="311"/>
      <c r="BC50" s="605"/>
      <c r="BD50" s="1946"/>
      <c r="BE50" s="1947"/>
      <c r="BF50" s="1947"/>
      <c r="BG50" s="1948"/>
      <c r="BH50" s="1937"/>
      <c r="BI50" s="1938"/>
      <c r="BJ50" s="1938"/>
      <c r="BK50" s="1941"/>
      <c r="BL50" s="1941"/>
      <c r="BM50" s="1942"/>
      <c r="BN50" s="652"/>
      <c r="BO50" s="653"/>
      <c r="BP50" s="1946"/>
      <c r="BQ50" s="1947"/>
      <c r="BR50" s="1947"/>
      <c r="BS50" s="1948"/>
      <c r="BT50" s="1937"/>
      <c r="BU50" s="1938"/>
      <c r="BV50" s="1938"/>
      <c r="BW50" s="1941"/>
      <c r="BX50" s="1941"/>
      <c r="BY50" s="1942"/>
      <c r="CA50" s="13"/>
    </row>
    <row r="51" spans="1:79" ht="10.5" customHeight="1" thickBot="1">
      <c r="A51" s="579"/>
      <c r="B51" s="13"/>
      <c r="C51" s="1951"/>
      <c r="D51" s="1952"/>
      <c r="E51" s="1955"/>
      <c r="F51" s="1956"/>
      <c r="G51" s="1956"/>
      <c r="H51" s="1956"/>
      <c r="I51" s="1956"/>
      <c r="J51" s="1956"/>
      <c r="K51" s="1955"/>
      <c r="L51" s="1956"/>
      <c r="M51" s="1956"/>
      <c r="N51" s="1956"/>
      <c r="O51" s="1956"/>
      <c r="P51" s="1956"/>
      <c r="Q51" s="1956"/>
      <c r="R51" s="1956"/>
      <c r="S51" s="1956"/>
      <c r="T51" s="1956"/>
      <c r="U51" s="1956"/>
      <c r="V51" s="1956"/>
      <c r="W51" s="1956"/>
      <c r="X51" s="1956"/>
      <c r="Y51" s="1956"/>
      <c r="Z51" s="1956"/>
      <c r="AA51" s="1956"/>
      <c r="AB51" s="1956"/>
      <c r="AC51" s="1958"/>
      <c r="AD51" s="1962"/>
      <c r="AE51" s="1963"/>
      <c r="AF51" s="1963"/>
      <c r="AG51" s="1964"/>
      <c r="AK51" s="558"/>
      <c r="AL51" s="302"/>
      <c r="AM51" s="2280"/>
      <c r="AN51" s="2280"/>
      <c r="AO51" s="2280"/>
      <c r="AP51" s="2280"/>
      <c r="AQ51" s="2280"/>
      <c r="AR51" s="2280"/>
      <c r="AS51" s="2280"/>
      <c r="AT51" s="2280"/>
      <c r="AU51" s="2280"/>
      <c r="AV51" s="2280"/>
      <c r="AW51" s="2280"/>
      <c r="AX51" s="168"/>
      <c r="AY51" s="729"/>
      <c r="AZ51" s="311"/>
      <c r="BC51" s="584"/>
      <c r="BD51" s="2120" t="s">
        <v>175</v>
      </c>
      <c r="BE51" s="2121"/>
      <c r="BF51" s="2121"/>
      <c r="BG51" s="2122"/>
      <c r="BH51" s="2126" t="str">
        <f>IF(ISERROR(BH49/BH47),"",(BH49/BH47))</f>
        <v/>
      </c>
      <c r="BI51" s="2127"/>
      <c r="BJ51" s="2127"/>
      <c r="BK51" s="2112" t="s">
        <v>113</v>
      </c>
      <c r="BL51" s="2112"/>
      <c r="BM51" s="2113"/>
      <c r="BN51" s="652"/>
      <c r="BO51" s="653"/>
      <c r="BP51" s="2120" t="s">
        <v>175</v>
      </c>
      <c r="BQ51" s="2121"/>
      <c r="BR51" s="2121"/>
      <c r="BS51" s="2122"/>
      <c r="BT51" s="2126">
        <f>IF(ISERROR(BT49/BT47),"",(BT49/BT47))</f>
        <v>10.358381502890174</v>
      </c>
      <c r="BU51" s="2127"/>
      <c r="BV51" s="2127"/>
      <c r="BW51" s="2112" t="s">
        <v>113</v>
      </c>
      <c r="BX51" s="2112"/>
      <c r="BY51" s="2113"/>
      <c r="CA51" s="13"/>
    </row>
    <row r="52" spans="1:79" ht="14.1" customHeight="1" thickTop="1" thickBot="1">
      <c r="A52" s="579"/>
      <c r="B52" s="13"/>
      <c r="C52" s="2253" t="s">
        <v>1551</v>
      </c>
      <c r="D52" s="2254"/>
      <c r="E52" s="2259" t="s">
        <v>1119</v>
      </c>
      <c r="F52" s="2260"/>
      <c r="G52" s="2265" t="s">
        <v>796</v>
      </c>
      <c r="H52" s="2266"/>
      <c r="I52" s="2266"/>
      <c r="J52" s="2266"/>
      <c r="K52" s="2268" t="s">
        <v>33</v>
      </c>
      <c r="L52" s="1965"/>
      <c r="M52" s="1965"/>
      <c r="N52" s="1965"/>
      <c r="O52" s="2345"/>
      <c r="P52" s="2345"/>
      <c r="Q52" s="1965" t="s">
        <v>46</v>
      </c>
      <c r="R52" s="1965" t="s">
        <v>848</v>
      </c>
      <c r="S52" s="2130">
        <v>3</v>
      </c>
      <c r="T52" s="2130"/>
      <c r="U52" s="2131" t="s">
        <v>1552</v>
      </c>
      <c r="V52" s="2131"/>
      <c r="W52" s="2131"/>
      <c r="X52" s="2131"/>
      <c r="Y52" s="2131"/>
      <c r="Z52" s="2132" t="str">
        <f>IF(O52=0,"",ROUNDDOWN(O52/S52,1))</f>
        <v/>
      </c>
      <c r="AA52" s="2132"/>
      <c r="AB52" s="2132"/>
      <c r="AC52" s="2133" t="s">
        <v>46</v>
      </c>
      <c r="AD52" s="2134" t="s">
        <v>798</v>
      </c>
      <c r="AE52" s="2135"/>
      <c r="AF52" s="2135"/>
      <c r="AG52" s="2136"/>
      <c r="AK52" s="13"/>
      <c r="AL52" s="302" t="s">
        <v>17</v>
      </c>
      <c r="AM52" s="1934" t="s">
        <v>1594</v>
      </c>
      <c r="AN52" s="1934"/>
      <c r="AO52" s="1934"/>
      <c r="AP52" s="1934"/>
      <c r="AQ52" s="1934"/>
      <c r="AR52" s="1934"/>
      <c r="AS52" s="1934"/>
      <c r="AT52" s="1934"/>
      <c r="AU52" s="1934"/>
      <c r="AV52" s="1934"/>
      <c r="AW52" s="1934"/>
      <c r="AX52" s="49"/>
      <c r="AY52" s="735"/>
      <c r="AZ52" s="4"/>
      <c r="BC52" s="584"/>
      <c r="BD52" s="2123"/>
      <c r="BE52" s="2124"/>
      <c r="BF52" s="2124"/>
      <c r="BG52" s="2125"/>
      <c r="BH52" s="2128"/>
      <c r="BI52" s="2129"/>
      <c r="BJ52" s="2129"/>
      <c r="BK52" s="2114"/>
      <c r="BL52" s="2114"/>
      <c r="BM52" s="2115"/>
      <c r="BN52" s="652"/>
      <c r="BO52" s="653"/>
      <c r="BP52" s="2123"/>
      <c r="BQ52" s="2124"/>
      <c r="BR52" s="2124"/>
      <c r="BS52" s="2125"/>
      <c r="BT52" s="2128"/>
      <c r="BU52" s="2129"/>
      <c r="BV52" s="2129"/>
      <c r="BW52" s="2114"/>
      <c r="BX52" s="2114"/>
      <c r="BY52" s="2115"/>
      <c r="CA52" s="13"/>
    </row>
    <row r="53" spans="1:79" ht="14.1" customHeight="1">
      <c r="A53" s="579"/>
      <c r="B53" s="13"/>
      <c r="C53" s="2255"/>
      <c r="D53" s="2256"/>
      <c r="E53" s="2261"/>
      <c r="F53" s="2262"/>
      <c r="G53" s="2267"/>
      <c r="H53" s="2156"/>
      <c r="I53" s="2156"/>
      <c r="J53" s="2156"/>
      <c r="K53" s="2238"/>
      <c r="L53" s="1728"/>
      <c r="M53" s="1728"/>
      <c r="N53" s="1728"/>
      <c r="O53" s="1714"/>
      <c r="P53" s="1714"/>
      <c r="Q53" s="1728"/>
      <c r="R53" s="1728"/>
      <c r="S53" s="2037"/>
      <c r="T53" s="2037"/>
      <c r="U53" s="2131"/>
      <c r="V53" s="2131"/>
      <c r="W53" s="2131"/>
      <c r="X53" s="2131"/>
      <c r="Y53" s="2131"/>
      <c r="Z53" s="2132"/>
      <c r="AA53" s="2132"/>
      <c r="AB53" s="2132"/>
      <c r="AC53" s="2133"/>
      <c r="AD53" s="2134"/>
      <c r="AE53" s="2135"/>
      <c r="AF53" s="2135"/>
      <c r="AG53" s="2136"/>
      <c r="AK53" s="13"/>
      <c r="AL53" s="12"/>
      <c r="AM53" s="1934"/>
      <c r="AN53" s="1934"/>
      <c r="AO53" s="1934"/>
      <c r="AP53" s="1934"/>
      <c r="AQ53" s="1934"/>
      <c r="AR53" s="1934"/>
      <c r="AS53" s="1934"/>
      <c r="AT53" s="1934"/>
      <c r="AU53" s="1934"/>
      <c r="AV53" s="1934"/>
      <c r="AW53" s="1934"/>
      <c r="AX53" s="168"/>
      <c r="AY53" s="729"/>
      <c r="AZ53" s="311"/>
      <c r="BD53" s="2154" t="s">
        <v>1553</v>
      </c>
      <c r="BE53" s="2154"/>
      <c r="BF53" s="2154"/>
      <c r="BG53" s="2154"/>
      <c r="BH53" s="2154"/>
      <c r="BI53" s="2154"/>
      <c r="BJ53" s="2154"/>
      <c r="BK53" s="2154"/>
      <c r="BL53" s="2154"/>
      <c r="BM53" s="2154"/>
      <c r="BN53" s="652"/>
      <c r="BO53" s="653"/>
      <c r="BP53" s="2154" t="s">
        <v>1553</v>
      </c>
      <c r="BQ53" s="2154"/>
      <c r="BR53" s="2154"/>
      <c r="BS53" s="2154"/>
      <c r="BT53" s="2154"/>
      <c r="BU53" s="2154"/>
      <c r="BV53" s="2154"/>
      <c r="BW53" s="2154"/>
      <c r="BX53" s="2154"/>
      <c r="BY53" s="2154"/>
      <c r="CA53" s="13"/>
    </row>
    <row r="54" spans="1:79" ht="14.1" customHeight="1">
      <c r="A54" s="579"/>
      <c r="B54" s="13"/>
      <c r="C54" s="2255"/>
      <c r="D54" s="2256"/>
      <c r="E54" s="2261"/>
      <c r="F54" s="2262"/>
      <c r="G54" s="1966" t="s">
        <v>799</v>
      </c>
      <c r="H54" s="1967"/>
      <c r="I54" s="1967"/>
      <c r="J54" s="1967"/>
      <c r="K54" s="1970" t="s">
        <v>33</v>
      </c>
      <c r="L54" s="1971"/>
      <c r="M54" s="1971"/>
      <c r="N54" s="1971"/>
      <c r="O54" s="2346"/>
      <c r="P54" s="2346"/>
      <c r="Q54" s="1971" t="s">
        <v>46</v>
      </c>
      <c r="R54" s="1971" t="s">
        <v>848</v>
      </c>
      <c r="S54" s="2050">
        <v>6</v>
      </c>
      <c r="T54" s="2050"/>
      <c r="U54" s="2279" t="s">
        <v>1552</v>
      </c>
      <c r="V54" s="2279"/>
      <c r="W54" s="2279"/>
      <c r="X54" s="2279"/>
      <c r="Y54" s="2279"/>
      <c r="Z54" s="2118" t="str">
        <f>IF(O54=0,"",ROUNDDOWN(O54/S54,1))</f>
        <v/>
      </c>
      <c r="AA54" s="2118"/>
      <c r="AB54" s="2118"/>
      <c r="AC54" s="2140" t="s">
        <v>46</v>
      </c>
      <c r="AD54" s="2134"/>
      <c r="AE54" s="2135"/>
      <c r="AF54" s="2135"/>
      <c r="AG54" s="2136"/>
      <c r="AK54" s="13"/>
      <c r="AL54" s="431"/>
      <c r="AM54" s="1871" t="s">
        <v>1570</v>
      </c>
      <c r="AN54" s="1871"/>
      <c r="AO54" s="1871"/>
      <c r="AP54" s="1871"/>
      <c r="AQ54" s="1871"/>
      <c r="AR54" s="1871"/>
      <c r="AS54" s="1871"/>
      <c r="AT54" s="1871"/>
      <c r="AU54" s="1871"/>
      <c r="AV54" s="1871"/>
      <c r="AW54" s="1871"/>
      <c r="AX54" s="309"/>
      <c r="AY54" s="736"/>
      <c r="AZ54" s="312"/>
      <c r="BD54" s="2155"/>
      <c r="BE54" s="2155"/>
      <c r="BF54" s="2155"/>
      <c r="BG54" s="2155"/>
      <c r="BH54" s="2155"/>
      <c r="BI54" s="2155"/>
      <c r="BJ54" s="2155"/>
      <c r="BK54" s="2155"/>
      <c r="BL54" s="2155"/>
      <c r="BM54" s="2155"/>
      <c r="BN54" s="652"/>
      <c r="BO54" s="653"/>
      <c r="BP54" s="2155"/>
      <c r="BQ54" s="2155"/>
      <c r="BR54" s="2155"/>
      <c r="BS54" s="2155"/>
      <c r="BT54" s="2155"/>
      <c r="BU54" s="2155"/>
      <c r="BV54" s="2155"/>
      <c r="BW54" s="2155"/>
      <c r="BX54" s="2155"/>
      <c r="BY54" s="2155"/>
      <c r="CA54" s="13"/>
    </row>
    <row r="55" spans="1:79" ht="14.1" customHeight="1" thickBot="1">
      <c r="A55" s="579"/>
      <c r="B55" s="13"/>
      <c r="C55" s="2255"/>
      <c r="D55" s="2256"/>
      <c r="E55" s="2261"/>
      <c r="F55" s="2262"/>
      <c r="G55" s="1968"/>
      <c r="H55" s="1969"/>
      <c r="I55" s="1969"/>
      <c r="J55" s="1969"/>
      <c r="K55" s="1972"/>
      <c r="L55" s="1973"/>
      <c r="M55" s="1973"/>
      <c r="N55" s="1973"/>
      <c r="O55" s="2347"/>
      <c r="P55" s="2347"/>
      <c r="Q55" s="1973"/>
      <c r="R55" s="1973"/>
      <c r="S55" s="2034"/>
      <c r="T55" s="2034"/>
      <c r="U55" s="2279"/>
      <c r="V55" s="2279"/>
      <c r="W55" s="2279"/>
      <c r="X55" s="2279"/>
      <c r="Y55" s="2279"/>
      <c r="Z55" s="2119"/>
      <c r="AA55" s="2119"/>
      <c r="AB55" s="2119"/>
      <c r="AC55" s="2141"/>
      <c r="AD55" s="2134"/>
      <c r="AE55" s="2135"/>
      <c r="AF55" s="2135"/>
      <c r="AG55" s="2136"/>
      <c r="AK55" s="13"/>
      <c r="AL55" s="297"/>
      <c r="AM55" s="1871"/>
      <c r="AN55" s="1871"/>
      <c r="AO55" s="1871"/>
      <c r="AP55" s="1871"/>
      <c r="AQ55" s="1871"/>
      <c r="AR55" s="1871"/>
      <c r="AS55" s="1871"/>
      <c r="AT55" s="1871"/>
      <c r="AU55" s="1871"/>
      <c r="AV55" s="1871"/>
      <c r="AW55" s="1871"/>
      <c r="AX55" s="309"/>
      <c r="AY55" s="736"/>
      <c r="AZ55" s="312"/>
      <c r="BD55" s="2142"/>
      <c r="BE55" s="2143"/>
      <c r="BF55" s="2143"/>
      <c r="BG55" s="2144"/>
      <c r="BH55" s="2147" t="s">
        <v>353</v>
      </c>
      <c r="BI55" s="2148"/>
      <c r="BJ55" s="2148"/>
      <c r="BK55" s="2148"/>
      <c r="BL55" s="2148"/>
      <c r="BM55" s="2149"/>
      <c r="BN55" s="652"/>
      <c r="BO55" s="653"/>
      <c r="BP55" s="2142"/>
      <c r="BQ55" s="2143"/>
      <c r="BR55" s="2143"/>
      <c r="BS55" s="2144"/>
      <c r="BT55" s="2147" t="s">
        <v>353</v>
      </c>
      <c r="BU55" s="2148"/>
      <c r="BV55" s="2148"/>
      <c r="BW55" s="2148"/>
      <c r="BX55" s="2148"/>
      <c r="BY55" s="2149"/>
      <c r="CA55" s="13"/>
    </row>
    <row r="56" spans="1:79" ht="14.1" customHeight="1" thickBot="1">
      <c r="A56" s="579"/>
      <c r="B56" s="13"/>
      <c r="C56" s="2255"/>
      <c r="D56" s="2256"/>
      <c r="E56" s="2261"/>
      <c r="F56" s="2262"/>
      <c r="G56" s="2052" t="s">
        <v>800</v>
      </c>
      <c r="H56" s="1728"/>
      <c r="I56" s="1728"/>
      <c r="J56" s="1728"/>
      <c r="K56" s="2238" t="s">
        <v>33</v>
      </c>
      <c r="L56" s="1728"/>
      <c r="M56" s="1728"/>
      <c r="N56" s="1728"/>
      <c r="O56" s="1714"/>
      <c r="P56" s="1714"/>
      <c r="Q56" s="1728" t="s">
        <v>46</v>
      </c>
      <c r="R56" s="1728" t="s">
        <v>848</v>
      </c>
      <c r="S56" s="2037">
        <v>20</v>
      </c>
      <c r="T56" s="2037"/>
      <c r="U56" s="2279" t="s">
        <v>1552</v>
      </c>
      <c r="V56" s="2279"/>
      <c r="W56" s="2279"/>
      <c r="X56" s="2279"/>
      <c r="Y56" s="2279"/>
      <c r="Z56" s="2132" t="str">
        <f>IF(O56=0,"",ROUNDDOWN(O56/S56,1))</f>
        <v/>
      </c>
      <c r="AA56" s="2132"/>
      <c r="AB56" s="2132"/>
      <c r="AC56" s="2133" t="s">
        <v>46</v>
      </c>
      <c r="AD56" s="2134"/>
      <c r="AE56" s="2135"/>
      <c r="AF56" s="2135"/>
      <c r="AG56" s="2136"/>
      <c r="AK56" s="552"/>
      <c r="AL56" s="297" t="s">
        <v>491</v>
      </c>
      <c r="AM56" s="526" t="s">
        <v>851</v>
      </c>
      <c r="AN56" s="1771" t="s">
        <v>1567</v>
      </c>
      <c r="AO56" s="1771"/>
      <c r="AP56" s="1771"/>
      <c r="AQ56" s="1771"/>
      <c r="AR56" s="1771"/>
      <c r="AS56" s="1771"/>
      <c r="AT56" s="1771"/>
      <c r="AU56" s="1771"/>
      <c r="AV56" s="1771"/>
      <c r="AW56" s="1771"/>
      <c r="AX56" s="309"/>
      <c r="AY56" s="736"/>
      <c r="AZ56" s="312"/>
      <c r="BD56" s="2150">
        <f>COUNTA(BH57:BJ76)</f>
        <v>0</v>
      </c>
      <c r="BE56" s="2151"/>
      <c r="BF56" s="2151"/>
      <c r="BG56" s="2151"/>
      <c r="BH56" s="2152">
        <f>SUM(BH57:BJ76)</f>
        <v>0</v>
      </c>
      <c r="BI56" s="2152"/>
      <c r="BJ56" s="2153"/>
      <c r="BK56" s="659" t="s">
        <v>351</v>
      </c>
      <c r="BL56" s="660"/>
      <c r="BM56" s="661"/>
      <c r="BN56" s="652"/>
      <c r="BO56" s="653"/>
      <c r="BP56" s="2150">
        <f>COUNTA(BT57:BV76)</f>
        <v>13</v>
      </c>
      <c r="BQ56" s="2151"/>
      <c r="BR56" s="2151"/>
      <c r="BS56" s="2151"/>
      <c r="BT56" s="2152">
        <f>SUM(BT57:BV76)</f>
        <v>1792</v>
      </c>
      <c r="BU56" s="2152"/>
      <c r="BV56" s="2153"/>
      <c r="BW56" s="659" t="s">
        <v>351</v>
      </c>
      <c r="BX56" s="660"/>
      <c r="BY56" s="661"/>
      <c r="CA56" s="13"/>
    </row>
    <row r="57" spans="1:79" ht="14.1" customHeight="1">
      <c r="A57" s="579"/>
      <c r="B57" s="13"/>
      <c r="C57" s="2255"/>
      <c r="D57" s="2256"/>
      <c r="E57" s="2261"/>
      <c r="F57" s="2262"/>
      <c r="G57" s="2052"/>
      <c r="H57" s="1728"/>
      <c r="I57" s="1728"/>
      <c r="J57" s="1728"/>
      <c r="K57" s="2238"/>
      <c r="L57" s="1728"/>
      <c r="M57" s="1728"/>
      <c r="N57" s="1728"/>
      <c r="O57" s="1714"/>
      <c r="P57" s="1714"/>
      <c r="Q57" s="1728"/>
      <c r="R57" s="1728"/>
      <c r="S57" s="2037"/>
      <c r="T57" s="2037"/>
      <c r="U57" s="2279"/>
      <c r="V57" s="2279"/>
      <c r="W57" s="2279"/>
      <c r="X57" s="2279"/>
      <c r="Y57" s="2279"/>
      <c r="Z57" s="2132"/>
      <c r="AA57" s="2132"/>
      <c r="AB57" s="2132"/>
      <c r="AC57" s="2133"/>
      <c r="AD57" s="2134"/>
      <c r="AE57" s="2135"/>
      <c r="AF57" s="2135"/>
      <c r="AG57" s="2136"/>
      <c r="AK57" s="552"/>
      <c r="AL57" s="642"/>
      <c r="AN57" s="1771"/>
      <c r="AO57" s="1771"/>
      <c r="AP57" s="1771"/>
      <c r="AQ57" s="1771"/>
      <c r="AR57" s="1771"/>
      <c r="AS57" s="1771"/>
      <c r="AT57" s="1771"/>
      <c r="AU57" s="1771"/>
      <c r="AV57" s="1771"/>
      <c r="AW57" s="1771"/>
      <c r="AX57" s="309"/>
      <c r="AY57" s="736"/>
      <c r="AZ57" s="312"/>
      <c r="BD57" s="2142">
        <v>1</v>
      </c>
      <c r="BE57" s="2143"/>
      <c r="BF57" s="2143"/>
      <c r="BG57" s="2144"/>
      <c r="BH57" s="2348"/>
      <c r="BI57" s="2349"/>
      <c r="BJ57" s="2349"/>
      <c r="BK57" s="569" t="s">
        <v>351</v>
      </c>
      <c r="BL57" s="513"/>
      <c r="BM57" s="662"/>
      <c r="BN57" s="652"/>
      <c r="BO57" s="653"/>
      <c r="BP57" s="2142">
        <v>1</v>
      </c>
      <c r="BQ57" s="2143"/>
      <c r="BR57" s="2143"/>
      <c r="BS57" s="2144"/>
      <c r="BT57" s="2145">
        <v>173</v>
      </c>
      <c r="BU57" s="2146"/>
      <c r="BV57" s="2146"/>
      <c r="BW57" s="569" t="s">
        <v>351</v>
      </c>
      <c r="BX57" s="513"/>
      <c r="BY57" s="662"/>
      <c r="CA57" s="13"/>
    </row>
    <row r="58" spans="1:79" ht="14.1" customHeight="1">
      <c r="A58" s="579"/>
      <c r="B58" s="13"/>
      <c r="C58" s="2255"/>
      <c r="D58" s="2256"/>
      <c r="E58" s="2261"/>
      <c r="F58" s="2262"/>
      <c r="G58" s="1966" t="s">
        <v>801</v>
      </c>
      <c r="H58" s="1967"/>
      <c r="I58" s="1967"/>
      <c r="J58" s="1967"/>
      <c r="K58" s="1970" t="s">
        <v>33</v>
      </c>
      <c r="L58" s="1971"/>
      <c r="M58" s="1971"/>
      <c r="N58" s="1971"/>
      <c r="O58" s="2346"/>
      <c r="P58" s="2346"/>
      <c r="Q58" s="1971" t="s">
        <v>46</v>
      </c>
      <c r="R58" s="1971" t="s">
        <v>848</v>
      </c>
      <c r="S58" s="2050">
        <v>30</v>
      </c>
      <c r="T58" s="2050"/>
      <c r="U58" s="2279" t="s">
        <v>1552</v>
      </c>
      <c r="V58" s="2279"/>
      <c r="W58" s="2279"/>
      <c r="X58" s="2279"/>
      <c r="Y58" s="2279"/>
      <c r="Z58" s="2118" t="str">
        <f>IF(O58=0,"",ROUNDDOWN(O58/S58,1))</f>
        <v/>
      </c>
      <c r="AA58" s="2118"/>
      <c r="AB58" s="2118"/>
      <c r="AC58" s="2140" t="s">
        <v>46</v>
      </c>
      <c r="AD58" s="2134"/>
      <c r="AE58" s="2135"/>
      <c r="AF58" s="2135"/>
      <c r="AG58" s="2136"/>
      <c r="AK58" s="552"/>
      <c r="AL58" s="642"/>
      <c r="AN58" s="1771"/>
      <c r="AO58" s="1771"/>
      <c r="AP58" s="1771"/>
      <c r="AQ58" s="1771"/>
      <c r="AR58" s="1771"/>
      <c r="AS58" s="1771"/>
      <c r="AT58" s="1771"/>
      <c r="AU58" s="1771"/>
      <c r="AV58" s="1771"/>
      <c r="AW58" s="1771"/>
      <c r="AX58" s="309"/>
      <c r="AY58" s="736"/>
      <c r="AZ58" s="312"/>
      <c r="BD58" s="2142">
        <v>2</v>
      </c>
      <c r="BE58" s="2143"/>
      <c r="BF58" s="2143"/>
      <c r="BG58" s="2144"/>
      <c r="BH58" s="2348"/>
      <c r="BI58" s="2349"/>
      <c r="BJ58" s="2349"/>
      <c r="BK58" s="569" t="s">
        <v>351</v>
      </c>
      <c r="BL58" s="663"/>
      <c r="BM58" s="664"/>
      <c r="BN58" s="652"/>
      <c r="BO58" s="653"/>
      <c r="BP58" s="2142">
        <v>2</v>
      </c>
      <c r="BQ58" s="2143"/>
      <c r="BR58" s="2143"/>
      <c r="BS58" s="2144"/>
      <c r="BT58" s="2145">
        <v>173</v>
      </c>
      <c r="BU58" s="2146"/>
      <c r="BV58" s="2146"/>
      <c r="BW58" s="569" t="s">
        <v>351</v>
      </c>
      <c r="BX58" s="663"/>
      <c r="BY58" s="664"/>
      <c r="CA58" s="13"/>
    </row>
    <row r="59" spans="1:79" ht="14.1" customHeight="1">
      <c r="A59" s="18"/>
      <c r="B59" s="13"/>
      <c r="C59" s="2255"/>
      <c r="D59" s="2256"/>
      <c r="E59" s="2261"/>
      <c r="F59" s="2262"/>
      <c r="G59" s="1968"/>
      <c r="H59" s="1969"/>
      <c r="I59" s="1969"/>
      <c r="J59" s="1969"/>
      <c r="K59" s="1972"/>
      <c r="L59" s="1973"/>
      <c r="M59" s="1973"/>
      <c r="N59" s="1973"/>
      <c r="O59" s="2347"/>
      <c r="P59" s="2347"/>
      <c r="Q59" s="1973"/>
      <c r="R59" s="1973"/>
      <c r="S59" s="2034"/>
      <c r="T59" s="2034"/>
      <c r="U59" s="2279"/>
      <c r="V59" s="2279"/>
      <c r="W59" s="2279"/>
      <c r="X59" s="2279"/>
      <c r="Y59" s="2279"/>
      <c r="Z59" s="2119"/>
      <c r="AA59" s="2119"/>
      <c r="AB59" s="2119"/>
      <c r="AC59" s="2141"/>
      <c r="AD59" s="2137"/>
      <c r="AE59" s="2138"/>
      <c r="AF59" s="2138"/>
      <c r="AG59" s="2139"/>
      <c r="AK59" s="4"/>
      <c r="AL59" s="642"/>
      <c r="AN59" s="1771"/>
      <c r="AO59" s="1771"/>
      <c r="AP59" s="1771"/>
      <c r="AQ59" s="1771"/>
      <c r="AR59" s="1771"/>
      <c r="AS59" s="1771"/>
      <c r="AT59" s="1771"/>
      <c r="AU59" s="1771"/>
      <c r="AV59" s="1771"/>
      <c r="AW59" s="1771"/>
      <c r="AX59" s="309"/>
      <c r="AY59" s="736"/>
      <c r="AZ59" s="312"/>
      <c r="BD59" s="2142">
        <v>3</v>
      </c>
      <c r="BE59" s="2143"/>
      <c r="BF59" s="2143"/>
      <c r="BG59" s="2144"/>
      <c r="BH59" s="2348"/>
      <c r="BI59" s="2349"/>
      <c r="BJ59" s="2349"/>
      <c r="BK59" s="569" t="s">
        <v>351</v>
      </c>
      <c r="BL59" s="663"/>
      <c r="BM59" s="664"/>
      <c r="BN59" s="652"/>
      <c r="BO59" s="653"/>
      <c r="BP59" s="2142">
        <v>3</v>
      </c>
      <c r="BQ59" s="2143"/>
      <c r="BR59" s="2143"/>
      <c r="BS59" s="2144"/>
      <c r="BT59" s="2145">
        <v>173</v>
      </c>
      <c r="BU59" s="2146"/>
      <c r="BV59" s="2146"/>
      <c r="BW59" s="569" t="s">
        <v>351</v>
      </c>
      <c r="BX59" s="663"/>
      <c r="BY59" s="664"/>
      <c r="CA59" s="13"/>
    </row>
    <row r="60" spans="1:79" ht="14.1" customHeight="1">
      <c r="A60" s="18"/>
      <c r="B60" s="13"/>
      <c r="C60" s="2255"/>
      <c r="D60" s="2256"/>
      <c r="E60" s="2261"/>
      <c r="F60" s="2262"/>
      <c r="G60" s="2040" t="s">
        <v>1554</v>
      </c>
      <c r="H60" s="1947"/>
      <c r="I60" s="1947"/>
      <c r="J60" s="1947"/>
      <c r="K60" s="1947"/>
      <c r="L60" s="1947"/>
      <c r="M60" s="1947"/>
      <c r="N60" s="1947"/>
      <c r="O60" s="1947"/>
      <c r="P60" s="1947"/>
      <c r="Q60" s="1947"/>
      <c r="R60" s="1947"/>
      <c r="S60" s="1947"/>
      <c r="T60" s="1947"/>
      <c r="U60" s="2279" t="s">
        <v>1552</v>
      </c>
      <c r="V60" s="2279"/>
      <c r="W60" s="2279"/>
      <c r="X60" s="2279"/>
      <c r="Y60" s="2279"/>
      <c r="Z60" s="2350">
        <v>1</v>
      </c>
      <c r="AA60" s="2350"/>
      <c r="AB60" s="2350"/>
      <c r="AC60" s="2158" t="s">
        <v>15</v>
      </c>
      <c r="AD60" s="2159"/>
      <c r="AE60" s="2160"/>
      <c r="AF60" s="2160"/>
      <c r="AG60" s="2161"/>
      <c r="AK60" s="167"/>
      <c r="AL60" s="642"/>
      <c r="AM60" s="526" t="s">
        <v>853</v>
      </c>
      <c r="AN60" s="1771" t="s">
        <v>1574</v>
      </c>
      <c r="AO60" s="1771"/>
      <c r="AP60" s="1771"/>
      <c r="AQ60" s="1771"/>
      <c r="AR60" s="1771"/>
      <c r="AS60" s="1771"/>
      <c r="AT60" s="1771"/>
      <c r="AU60" s="1771"/>
      <c r="AV60" s="1771"/>
      <c r="AW60" s="1771"/>
      <c r="AX60" s="309"/>
      <c r="AY60" s="736"/>
      <c r="AZ60" s="312"/>
      <c r="BD60" s="2142">
        <v>4</v>
      </c>
      <c r="BE60" s="2143"/>
      <c r="BF60" s="2143"/>
      <c r="BG60" s="2144"/>
      <c r="BH60" s="2348"/>
      <c r="BI60" s="2349"/>
      <c r="BJ60" s="2349"/>
      <c r="BK60" s="569" t="s">
        <v>351</v>
      </c>
      <c r="BL60" s="663"/>
      <c r="BM60" s="664"/>
      <c r="BN60" s="652"/>
      <c r="BO60" s="653"/>
      <c r="BP60" s="2142">
        <v>4</v>
      </c>
      <c r="BQ60" s="2143"/>
      <c r="BR60" s="2143"/>
      <c r="BS60" s="2144"/>
      <c r="BT60" s="2145">
        <v>173</v>
      </c>
      <c r="BU60" s="2146"/>
      <c r="BV60" s="2146"/>
      <c r="BW60" s="569" t="s">
        <v>351</v>
      </c>
      <c r="BX60" s="663"/>
      <c r="BY60" s="664"/>
    </row>
    <row r="61" spans="1:79" ht="14.1" customHeight="1">
      <c r="A61" s="18"/>
      <c r="B61" s="13"/>
      <c r="C61" s="2255"/>
      <c r="D61" s="2256"/>
      <c r="E61" s="2261"/>
      <c r="F61" s="2262"/>
      <c r="G61" s="2040"/>
      <c r="H61" s="1947"/>
      <c r="I61" s="1947"/>
      <c r="J61" s="1947"/>
      <c r="K61" s="1947"/>
      <c r="L61" s="1947"/>
      <c r="M61" s="1947"/>
      <c r="N61" s="1947"/>
      <c r="O61" s="1947"/>
      <c r="P61" s="1947"/>
      <c r="Q61" s="1947"/>
      <c r="R61" s="1947"/>
      <c r="S61" s="1947"/>
      <c r="T61" s="1947"/>
      <c r="U61" s="2279"/>
      <c r="V61" s="2279"/>
      <c r="W61" s="2279"/>
      <c r="X61" s="2279"/>
      <c r="Y61" s="2279"/>
      <c r="Z61" s="2350"/>
      <c r="AA61" s="2350"/>
      <c r="AB61" s="2350"/>
      <c r="AC61" s="2158"/>
      <c r="AD61" s="2162"/>
      <c r="AE61" s="2163"/>
      <c r="AF61" s="2163"/>
      <c r="AG61" s="2164"/>
      <c r="AK61" s="561"/>
      <c r="AL61" s="642"/>
      <c r="AN61" s="1771"/>
      <c r="AO61" s="1771"/>
      <c r="AP61" s="1771"/>
      <c r="AQ61" s="1771"/>
      <c r="AR61" s="1771"/>
      <c r="AS61" s="1771"/>
      <c r="AT61" s="1771"/>
      <c r="AU61" s="1771"/>
      <c r="AV61" s="1771"/>
      <c r="AW61" s="1771"/>
      <c r="AX61" s="309"/>
      <c r="AY61" s="736"/>
      <c r="AZ61" s="312"/>
      <c r="BD61" s="2142">
        <v>5</v>
      </c>
      <c r="BE61" s="2143"/>
      <c r="BF61" s="2143"/>
      <c r="BG61" s="2144"/>
      <c r="BH61" s="2348"/>
      <c r="BI61" s="2349"/>
      <c r="BJ61" s="2349"/>
      <c r="BK61" s="569" t="s">
        <v>351</v>
      </c>
      <c r="BL61" s="663"/>
      <c r="BM61" s="664"/>
      <c r="BN61" s="652"/>
      <c r="BO61" s="653"/>
      <c r="BP61" s="2142">
        <v>5</v>
      </c>
      <c r="BQ61" s="2143"/>
      <c r="BR61" s="2143"/>
      <c r="BS61" s="2144"/>
      <c r="BT61" s="2145">
        <v>160</v>
      </c>
      <c r="BU61" s="2146"/>
      <c r="BV61" s="2146"/>
      <c r="BW61" s="569" t="s">
        <v>351</v>
      </c>
      <c r="BX61" s="663"/>
      <c r="BY61" s="664"/>
    </row>
    <row r="62" spans="1:79" ht="14.1" customHeight="1">
      <c r="A62" s="18"/>
      <c r="B62" s="13"/>
      <c r="C62" s="2255"/>
      <c r="D62" s="2256"/>
      <c r="E62" s="2261"/>
      <c r="F62" s="2262"/>
      <c r="G62" s="2240" t="s">
        <v>160</v>
      </c>
      <c r="H62" s="2178"/>
      <c r="I62" s="2178"/>
      <c r="J62" s="2178"/>
      <c r="K62" s="2177" t="s">
        <v>33</v>
      </c>
      <c r="L62" s="2178"/>
      <c r="M62" s="2178"/>
      <c r="N62" s="2178"/>
      <c r="O62" s="2222">
        <f>SUM(O52:P59)</f>
        <v>0</v>
      </c>
      <c r="P62" s="2222"/>
      <c r="Q62" s="2224" t="s">
        <v>46</v>
      </c>
      <c r="R62" s="2224"/>
      <c r="S62" s="2224"/>
      <c r="T62" s="2224"/>
      <c r="U62" s="2272" t="s">
        <v>1555</v>
      </c>
      <c r="V62" s="2272"/>
      <c r="W62" s="2272"/>
      <c r="X62" s="2272"/>
      <c r="Y62" s="2272"/>
      <c r="Z62" s="2228" t="str">
        <f>IF(O62=0,"",ROUND(SUM(Z52:AB61),0))</f>
        <v/>
      </c>
      <c r="AA62" s="2228"/>
      <c r="AB62" s="2228"/>
      <c r="AC62" s="2245" t="s">
        <v>15</v>
      </c>
      <c r="AD62" s="2351" t="s">
        <v>1731</v>
      </c>
      <c r="AE62" s="2352"/>
      <c r="AF62" s="2352"/>
      <c r="AG62" s="2353"/>
      <c r="AK62" s="552"/>
      <c r="AL62" s="642"/>
      <c r="AM62" s="656" t="s">
        <v>852</v>
      </c>
      <c r="AN62" s="1771" t="s">
        <v>1595</v>
      </c>
      <c r="AO62" s="1771"/>
      <c r="AP62" s="1771"/>
      <c r="AQ62" s="1771"/>
      <c r="AR62" s="1771"/>
      <c r="AS62" s="1771"/>
      <c r="AT62" s="1771"/>
      <c r="AU62" s="1771"/>
      <c r="AV62" s="1771"/>
      <c r="AW62" s="1771"/>
      <c r="AX62" s="606"/>
      <c r="AY62" s="579"/>
      <c r="BD62" s="2142">
        <v>6</v>
      </c>
      <c r="BE62" s="2143"/>
      <c r="BF62" s="2143"/>
      <c r="BG62" s="2144"/>
      <c r="BH62" s="2348"/>
      <c r="BI62" s="2349"/>
      <c r="BJ62" s="2349"/>
      <c r="BK62" s="569" t="s">
        <v>351</v>
      </c>
      <c r="BL62" s="513"/>
      <c r="BM62" s="662"/>
      <c r="BN62" s="665"/>
      <c r="BO62" s="666"/>
      <c r="BP62" s="2142">
        <v>6</v>
      </c>
      <c r="BQ62" s="2143"/>
      <c r="BR62" s="2143"/>
      <c r="BS62" s="2144"/>
      <c r="BT62" s="2145">
        <v>160</v>
      </c>
      <c r="BU62" s="2146"/>
      <c r="BV62" s="2146"/>
      <c r="BW62" s="569" t="s">
        <v>351</v>
      </c>
      <c r="BX62" s="513"/>
      <c r="BY62" s="662"/>
    </row>
    <row r="63" spans="1:79" ht="14.1" customHeight="1">
      <c r="A63" s="18"/>
      <c r="B63" s="13"/>
      <c r="C63" s="2255"/>
      <c r="D63" s="2256"/>
      <c r="E63" s="2263"/>
      <c r="F63" s="2264"/>
      <c r="G63" s="2241"/>
      <c r="H63" s="2180"/>
      <c r="I63" s="2180"/>
      <c r="J63" s="2180"/>
      <c r="K63" s="2179"/>
      <c r="L63" s="2180"/>
      <c r="M63" s="2180"/>
      <c r="N63" s="2180"/>
      <c r="O63" s="2223"/>
      <c r="P63" s="2223"/>
      <c r="Q63" s="2225"/>
      <c r="R63" s="2225"/>
      <c r="S63" s="2225"/>
      <c r="T63" s="2225"/>
      <c r="U63" s="2272"/>
      <c r="V63" s="2272"/>
      <c r="W63" s="2272"/>
      <c r="X63" s="2272"/>
      <c r="Y63" s="2272"/>
      <c r="Z63" s="2229"/>
      <c r="AA63" s="2229"/>
      <c r="AB63" s="2229"/>
      <c r="AC63" s="2246"/>
      <c r="AD63" s="2354"/>
      <c r="AE63" s="2355"/>
      <c r="AF63" s="2355"/>
      <c r="AG63" s="2356"/>
      <c r="AK63" s="552"/>
      <c r="AL63" s="12"/>
      <c r="AM63" s="13"/>
      <c r="AN63" s="1771"/>
      <c r="AO63" s="1771"/>
      <c r="AP63" s="1771"/>
      <c r="AQ63" s="1771"/>
      <c r="AR63" s="1771"/>
      <c r="AS63" s="1771"/>
      <c r="AT63" s="1771"/>
      <c r="AU63" s="1771"/>
      <c r="AV63" s="1771"/>
      <c r="AW63" s="1771"/>
      <c r="AX63" s="641"/>
      <c r="AY63" s="733"/>
      <c r="AZ63" s="584"/>
      <c r="BD63" s="2142">
        <v>7</v>
      </c>
      <c r="BE63" s="2143"/>
      <c r="BF63" s="2143"/>
      <c r="BG63" s="2144"/>
      <c r="BH63" s="2348"/>
      <c r="BI63" s="2349"/>
      <c r="BJ63" s="2349"/>
      <c r="BK63" s="569" t="s">
        <v>351</v>
      </c>
      <c r="BL63" s="663"/>
      <c r="BM63" s="664"/>
      <c r="BN63" s="652"/>
      <c r="BO63" s="653"/>
      <c r="BP63" s="2142">
        <v>7</v>
      </c>
      <c r="BQ63" s="2143"/>
      <c r="BR63" s="2143"/>
      <c r="BS63" s="2144"/>
      <c r="BT63" s="2145">
        <v>140</v>
      </c>
      <c r="BU63" s="2146"/>
      <c r="BV63" s="2146"/>
      <c r="BW63" s="569" t="s">
        <v>351</v>
      </c>
      <c r="BX63" s="663"/>
      <c r="BY63" s="664"/>
    </row>
    <row r="64" spans="1:79" ht="14.1" customHeight="1">
      <c r="A64" s="18"/>
      <c r="B64" s="13"/>
      <c r="C64" s="2255"/>
      <c r="D64" s="2256"/>
      <c r="E64" s="2230" t="s">
        <v>1102</v>
      </c>
      <c r="F64" s="2231"/>
      <c r="G64" s="2231"/>
      <c r="H64" s="2231"/>
      <c r="I64" s="2231"/>
      <c r="J64" s="2231"/>
      <c r="K64" s="2234" t="s">
        <v>853</v>
      </c>
      <c r="L64" s="2235"/>
      <c r="M64" s="2173" t="s">
        <v>849</v>
      </c>
      <c r="N64" s="2173"/>
      <c r="O64" s="2173"/>
      <c r="P64" s="2173"/>
      <c r="Q64" s="2173"/>
      <c r="R64" s="2173"/>
      <c r="S64" s="2173"/>
      <c r="T64" s="2175" t="s">
        <v>1556</v>
      </c>
      <c r="U64" s="2175"/>
      <c r="V64" s="2175"/>
      <c r="W64" s="2175"/>
      <c r="X64" s="2175"/>
      <c r="Y64" s="2175"/>
      <c r="Z64" s="2365">
        <v>1</v>
      </c>
      <c r="AA64" s="2365"/>
      <c r="AB64" s="2365"/>
      <c r="AC64" s="2207" t="s">
        <v>15</v>
      </c>
      <c r="AD64" s="1949"/>
      <c r="AE64" s="1950"/>
      <c r="AF64" s="1950"/>
      <c r="AG64" s="2200"/>
      <c r="AK64" s="552"/>
      <c r="AL64" s="297"/>
      <c r="AN64" s="1771"/>
      <c r="AO64" s="1771"/>
      <c r="AP64" s="1771"/>
      <c r="AQ64" s="1771"/>
      <c r="AR64" s="1771"/>
      <c r="AS64" s="1771"/>
      <c r="AT64" s="1771"/>
      <c r="AU64" s="1771"/>
      <c r="AV64" s="1771"/>
      <c r="AW64" s="1771"/>
      <c r="AX64" s="606"/>
      <c r="AY64" s="579"/>
      <c r="BC64" s="584"/>
      <c r="BD64" s="2142">
        <v>8</v>
      </c>
      <c r="BE64" s="2143"/>
      <c r="BF64" s="2143"/>
      <c r="BG64" s="2144"/>
      <c r="BH64" s="2348"/>
      <c r="BI64" s="2349"/>
      <c r="BJ64" s="2349"/>
      <c r="BK64" s="569" t="s">
        <v>351</v>
      </c>
      <c r="BL64" s="663"/>
      <c r="BM64" s="664"/>
      <c r="BN64" s="667"/>
      <c r="BO64" s="668"/>
      <c r="BP64" s="2142">
        <v>8</v>
      </c>
      <c r="BQ64" s="2143"/>
      <c r="BR64" s="2143"/>
      <c r="BS64" s="2144"/>
      <c r="BT64" s="2145">
        <v>140</v>
      </c>
      <c r="BU64" s="2146"/>
      <c r="BV64" s="2146"/>
      <c r="BW64" s="569" t="s">
        <v>351</v>
      </c>
      <c r="BX64" s="663"/>
      <c r="BY64" s="664"/>
    </row>
    <row r="65" spans="1:81" ht="14.1" customHeight="1">
      <c r="A65" s="18"/>
      <c r="B65" s="13"/>
      <c r="C65" s="2255"/>
      <c r="D65" s="2256"/>
      <c r="E65" s="2230"/>
      <c r="F65" s="2231"/>
      <c r="G65" s="2231"/>
      <c r="H65" s="2231"/>
      <c r="I65" s="2231"/>
      <c r="J65" s="2231"/>
      <c r="K65" s="2236"/>
      <c r="L65" s="2237"/>
      <c r="M65" s="2174"/>
      <c r="N65" s="2174"/>
      <c r="O65" s="2174"/>
      <c r="P65" s="2174"/>
      <c r="Q65" s="2174"/>
      <c r="R65" s="2174"/>
      <c r="S65" s="2174"/>
      <c r="T65" s="2176"/>
      <c r="U65" s="2176"/>
      <c r="V65" s="2176"/>
      <c r="W65" s="2176"/>
      <c r="X65" s="2176"/>
      <c r="Y65" s="2176"/>
      <c r="Z65" s="2366"/>
      <c r="AA65" s="2366"/>
      <c r="AB65" s="2366"/>
      <c r="AC65" s="2171"/>
      <c r="AD65" s="2201"/>
      <c r="AE65" s="1834"/>
      <c r="AF65" s="1834"/>
      <c r="AG65" s="1835"/>
      <c r="AK65" s="552"/>
      <c r="AL65" s="297"/>
      <c r="AM65" s="656"/>
      <c r="AX65" s="606"/>
      <c r="AY65" s="579"/>
      <c r="BC65" s="584"/>
      <c r="BD65" s="2142">
        <v>9</v>
      </c>
      <c r="BE65" s="2143"/>
      <c r="BF65" s="2143"/>
      <c r="BG65" s="2144"/>
      <c r="BH65" s="2348"/>
      <c r="BI65" s="2349"/>
      <c r="BJ65" s="2349"/>
      <c r="BK65" s="569" t="s">
        <v>351</v>
      </c>
      <c r="BL65" s="663"/>
      <c r="BM65" s="664"/>
      <c r="BN65" s="667"/>
      <c r="BO65" s="668"/>
      <c r="BP65" s="2142">
        <v>9</v>
      </c>
      <c r="BQ65" s="2143"/>
      <c r="BR65" s="2143"/>
      <c r="BS65" s="2144"/>
      <c r="BT65" s="2145">
        <v>120</v>
      </c>
      <c r="BU65" s="2146"/>
      <c r="BV65" s="2146"/>
      <c r="BW65" s="569" t="s">
        <v>351</v>
      </c>
      <c r="BX65" s="663"/>
      <c r="BY65" s="664"/>
    </row>
    <row r="66" spans="1:81" ht="14.1" customHeight="1">
      <c r="A66" s="18"/>
      <c r="B66" s="13"/>
      <c r="C66" s="2255"/>
      <c r="D66" s="2256"/>
      <c r="E66" s="2230"/>
      <c r="F66" s="2231"/>
      <c r="G66" s="2231"/>
      <c r="H66" s="2231"/>
      <c r="I66" s="2231"/>
      <c r="J66" s="2231"/>
      <c r="K66" s="2208" t="s">
        <v>852</v>
      </c>
      <c r="L66" s="2209"/>
      <c r="M66" s="2165" t="s">
        <v>1557</v>
      </c>
      <c r="N66" s="2165"/>
      <c r="O66" s="2165"/>
      <c r="P66" s="2165"/>
      <c r="Q66" s="2165"/>
      <c r="R66" s="2165"/>
      <c r="S66" s="2165"/>
      <c r="T66" s="2167" t="s">
        <v>1556</v>
      </c>
      <c r="U66" s="2167"/>
      <c r="V66" s="2167"/>
      <c r="W66" s="2167"/>
      <c r="X66" s="2167"/>
      <c r="Y66" s="2167"/>
      <c r="Z66" s="2367">
        <v>1</v>
      </c>
      <c r="AA66" s="2367"/>
      <c r="AB66" s="2367"/>
      <c r="AC66" s="2171" t="s">
        <v>15</v>
      </c>
      <c r="AD66" s="2201"/>
      <c r="AE66" s="1834"/>
      <c r="AF66" s="1834"/>
      <c r="AG66" s="1835"/>
      <c r="AK66" s="561"/>
      <c r="AL66" s="297"/>
      <c r="AM66" s="13"/>
      <c r="AX66" s="606"/>
      <c r="AY66" s="579"/>
      <c r="BC66" s="584"/>
      <c r="BD66" s="2142">
        <v>10</v>
      </c>
      <c r="BE66" s="2143"/>
      <c r="BF66" s="2143"/>
      <c r="BG66" s="2144"/>
      <c r="BH66" s="2348"/>
      <c r="BI66" s="2349"/>
      <c r="BJ66" s="2349"/>
      <c r="BK66" s="569" t="s">
        <v>351</v>
      </c>
      <c r="BL66" s="663"/>
      <c r="BM66" s="664"/>
      <c r="BN66" s="667"/>
      <c r="BO66" s="668"/>
      <c r="BP66" s="2142">
        <v>10</v>
      </c>
      <c r="BQ66" s="2143"/>
      <c r="BR66" s="2143"/>
      <c r="BS66" s="2144"/>
      <c r="BT66" s="2145">
        <v>120</v>
      </c>
      <c r="BU66" s="2146"/>
      <c r="BV66" s="2146"/>
      <c r="BW66" s="569" t="s">
        <v>351</v>
      </c>
      <c r="BX66" s="663"/>
      <c r="BY66" s="664"/>
      <c r="CA66" s="669"/>
    </row>
    <row r="67" spans="1:81" ht="14.1" customHeight="1" thickBot="1">
      <c r="A67" s="18"/>
      <c r="B67" s="13"/>
      <c r="C67" s="2255"/>
      <c r="D67" s="2256"/>
      <c r="E67" s="2232"/>
      <c r="F67" s="2233"/>
      <c r="G67" s="2233"/>
      <c r="H67" s="2233"/>
      <c r="I67" s="2233"/>
      <c r="J67" s="2233"/>
      <c r="K67" s="2210"/>
      <c r="L67" s="2211"/>
      <c r="M67" s="2166"/>
      <c r="N67" s="2166"/>
      <c r="O67" s="2166"/>
      <c r="P67" s="2166"/>
      <c r="Q67" s="2166"/>
      <c r="R67" s="2166"/>
      <c r="S67" s="2166"/>
      <c r="T67" s="2168"/>
      <c r="U67" s="2168"/>
      <c r="V67" s="2168"/>
      <c r="W67" s="2168"/>
      <c r="X67" s="2168"/>
      <c r="Y67" s="2168"/>
      <c r="Z67" s="2368"/>
      <c r="AA67" s="2368"/>
      <c r="AB67" s="2368"/>
      <c r="AC67" s="2172"/>
      <c r="AD67" s="2202"/>
      <c r="AE67" s="2203"/>
      <c r="AF67" s="2203"/>
      <c r="AG67" s="2204"/>
      <c r="AK67" s="561"/>
      <c r="AL67" s="642"/>
      <c r="AX67" s="641"/>
      <c r="AY67" s="733"/>
      <c r="AZ67" s="584"/>
      <c r="BC67" s="657"/>
      <c r="BD67" s="2142">
        <v>11</v>
      </c>
      <c r="BE67" s="2143"/>
      <c r="BF67" s="2143"/>
      <c r="BG67" s="2144"/>
      <c r="BH67" s="2348"/>
      <c r="BI67" s="2349"/>
      <c r="BJ67" s="2349"/>
      <c r="BK67" s="569" t="s">
        <v>351</v>
      </c>
      <c r="BL67" s="513"/>
      <c r="BM67" s="662"/>
      <c r="BN67" s="667"/>
      <c r="BO67" s="668"/>
      <c r="BP67" s="2142">
        <v>11</v>
      </c>
      <c r="BQ67" s="2143"/>
      <c r="BR67" s="2143"/>
      <c r="BS67" s="2144"/>
      <c r="BT67" s="2145">
        <v>90</v>
      </c>
      <c r="BU67" s="2146"/>
      <c r="BV67" s="2146"/>
      <c r="BW67" s="569" t="s">
        <v>351</v>
      </c>
      <c r="BX67" s="513"/>
      <c r="BY67" s="662"/>
    </row>
    <row r="68" spans="1:81" ht="14.1" customHeight="1">
      <c r="A68" s="18"/>
      <c r="B68" s="13"/>
      <c r="C68" s="2255"/>
      <c r="D68" s="2256"/>
      <c r="E68" s="2181" t="s">
        <v>149</v>
      </c>
      <c r="F68" s="2182"/>
      <c r="G68" s="2182"/>
      <c r="H68" s="2182"/>
      <c r="I68" s="2182"/>
      <c r="J68" s="2183"/>
      <c r="K68" s="2187"/>
      <c r="L68" s="2188"/>
      <c r="M68" s="2188"/>
      <c r="N68" s="2188"/>
      <c r="O68" s="2188"/>
      <c r="P68" s="2188"/>
      <c r="Q68" s="2188"/>
      <c r="R68" s="2188"/>
      <c r="S68" s="2188"/>
      <c r="T68" s="2188"/>
      <c r="U68" s="2182" t="s">
        <v>1529</v>
      </c>
      <c r="V68" s="2182"/>
      <c r="W68" s="2182"/>
      <c r="X68" s="2182"/>
      <c r="Y68" s="2182"/>
      <c r="Z68" s="2190" t="str">
        <f>IF(O62=0,"",SUM(Z62:AB67))</f>
        <v/>
      </c>
      <c r="AA68" s="2190"/>
      <c r="AB68" s="2190"/>
      <c r="AC68" s="2192" t="s">
        <v>15</v>
      </c>
      <c r="AD68" s="2181"/>
      <c r="AE68" s="2182"/>
      <c r="AF68" s="2182"/>
      <c r="AG68" s="2363"/>
      <c r="AH68" s="671"/>
      <c r="AI68" s="671"/>
      <c r="AJ68" s="671"/>
      <c r="AK68" s="4"/>
      <c r="AL68" s="301"/>
      <c r="AM68" s="311"/>
      <c r="AX68" s="641"/>
      <c r="AY68" s="733"/>
      <c r="AZ68" s="584"/>
      <c r="BC68" s="564"/>
      <c r="BD68" s="2142">
        <v>12</v>
      </c>
      <c r="BE68" s="2143"/>
      <c r="BF68" s="2143"/>
      <c r="BG68" s="2144"/>
      <c r="BH68" s="2348"/>
      <c r="BI68" s="2349"/>
      <c r="BJ68" s="2349"/>
      <c r="BK68" s="569" t="s">
        <v>351</v>
      </c>
      <c r="BL68" s="663"/>
      <c r="BM68" s="664"/>
      <c r="BN68" s="667"/>
      <c r="BO68" s="668"/>
      <c r="BP68" s="2142">
        <v>12</v>
      </c>
      <c r="BQ68" s="2143"/>
      <c r="BR68" s="2143"/>
      <c r="BS68" s="2144"/>
      <c r="BT68" s="2145">
        <v>90</v>
      </c>
      <c r="BU68" s="2146"/>
      <c r="BV68" s="2146"/>
      <c r="BW68" s="569" t="s">
        <v>351</v>
      </c>
      <c r="BX68" s="663"/>
      <c r="BY68" s="664"/>
    </row>
    <row r="69" spans="1:81" ht="15" customHeight="1">
      <c r="A69" s="18"/>
      <c r="B69" s="13"/>
      <c r="C69" s="2257"/>
      <c r="D69" s="2258"/>
      <c r="E69" s="2184"/>
      <c r="F69" s="2185"/>
      <c r="G69" s="2185"/>
      <c r="H69" s="2185"/>
      <c r="I69" s="2185"/>
      <c r="J69" s="2186"/>
      <c r="K69" s="2189"/>
      <c r="L69" s="2185"/>
      <c r="M69" s="2185"/>
      <c r="N69" s="2185"/>
      <c r="O69" s="2185"/>
      <c r="P69" s="2185"/>
      <c r="Q69" s="2185"/>
      <c r="R69" s="2185"/>
      <c r="S69" s="2185"/>
      <c r="T69" s="2185"/>
      <c r="U69" s="2185"/>
      <c r="V69" s="2185"/>
      <c r="W69" s="2185"/>
      <c r="X69" s="2185"/>
      <c r="Y69" s="2185"/>
      <c r="Z69" s="2191"/>
      <c r="AA69" s="2191"/>
      <c r="AB69" s="2191"/>
      <c r="AC69" s="2193"/>
      <c r="AD69" s="2184"/>
      <c r="AE69" s="2185"/>
      <c r="AF69" s="2185"/>
      <c r="AG69" s="2364"/>
      <c r="AH69" s="671"/>
      <c r="AI69" s="671"/>
      <c r="AJ69" s="671"/>
      <c r="AK69" s="4"/>
      <c r="AL69" s="444"/>
      <c r="AM69" s="311"/>
      <c r="AX69" s="641"/>
      <c r="AY69" s="733"/>
      <c r="AZ69" s="584"/>
      <c r="BC69" s="672"/>
      <c r="BD69" s="2142">
        <v>13</v>
      </c>
      <c r="BE69" s="2143"/>
      <c r="BF69" s="2143"/>
      <c r="BG69" s="2144"/>
      <c r="BH69" s="2348"/>
      <c r="BI69" s="2349"/>
      <c r="BJ69" s="2349"/>
      <c r="BK69" s="569" t="s">
        <v>351</v>
      </c>
      <c r="BL69" s="663"/>
      <c r="BM69" s="664"/>
      <c r="BN69" s="667"/>
      <c r="BO69" s="668"/>
      <c r="BP69" s="2142">
        <v>13</v>
      </c>
      <c r="BQ69" s="2143"/>
      <c r="BR69" s="2143"/>
      <c r="BS69" s="2144"/>
      <c r="BT69" s="2145">
        <v>80</v>
      </c>
      <c r="BU69" s="2146"/>
      <c r="BV69" s="2146"/>
      <c r="BW69" s="569" t="s">
        <v>351</v>
      </c>
      <c r="BX69" s="663"/>
      <c r="BY69" s="664"/>
      <c r="CA69" s="669"/>
    </row>
    <row r="70" spans="1:81" ht="14.1" customHeight="1">
      <c r="A70" s="18"/>
      <c r="B70" s="13"/>
      <c r="C70" s="13"/>
      <c r="D70" s="13"/>
      <c r="E70" s="13"/>
      <c r="F70" s="13"/>
      <c r="G70" s="13"/>
      <c r="H70" s="13"/>
      <c r="I70" s="4"/>
      <c r="J70" s="4"/>
      <c r="K70" s="4"/>
      <c r="L70" s="4"/>
      <c r="M70" s="4"/>
      <c r="P70" s="4"/>
      <c r="T70" s="4"/>
      <c r="U70" s="4"/>
      <c r="V70" s="673"/>
      <c r="W70" s="673"/>
      <c r="X70" s="322"/>
      <c r="Y70" s="674"/>
      <c r="Z70" s="673"/>
      <c r="AA70" s="673"/>
      <c r="AB70" s="673"/>
      <c r="AC70" s="270"/>
      <c r="AD70" s="436"/>
      <c r="AE70" s="13"/>
      <c r="AF70" s="671"/>
      <c r="AG70" s="671"/>
      <c r="AH70" s="671"/>
      <c r="AI70" s="671"/>
      <c r="AJ70" s="671"/>
      <c r="AK70" s="561"/>
      <c r="AL70" s="444"/>
      <c r="AM70" s="311"/>
      <c r="AN70" s="311"/>
      <c r="AO70" s="311"/>
      <c r="AP70" s="311"/>
      <c r="AQ70" s="311"/>
      <c r="AR70" s="311"/>
      <c r="AS70" s="311"/>
      <c r="AT70" s="311"/>
      <c r="AU70" s="311"/>
      <c r="AV70" s="311"/>
      <c r="AW70" s="311"/>
      <c r="AX70" s="641"/>
      <c r="AY70" s="733"/>
      <c r="AZ70" s="584"/>
      <c r="BD70" s="2142">
        <v>14</v>
      </c>
      <c r="BE70" s="2143"/>
      <c r="BF70" s="2143"/>
      <c r="BG70" s="2144"/>
      <c r="BH70" s="2348"/>
      <c r="BI70" s="2349"/>
      <c r="BJ70" s="2349"/>
      <c r="BK70" s="569" t="s">
        <v>351</v>
      </c>
      <c r="BL70" s="663"/>
      <c r="BM70" s="664"/>
      <c r="BN70" s="667"/>
      <c r="BO70" s="668"/>
      <c r="BP70" s="2142">
        <v>14</v>
      </c>
      <c r="BQ70" s="2143"/>
      <c r="BR70" s="2143"/>
      <c r="BS70" s="2144"/>
      <c r="BT70" s="2145"/>
      <c r="BU70" s="2146"/>
      <c r="BV70" s="2146"/>
      <c r="BW70" s="569" t="s">
        <v>351</v>
      </c>
      <c r="BX70" s="663"/>
      <c r="BY70" s="664"/>
    </row>
    <row r="71" spans="1:81" ht="14.1" customHeight="1">
      <c r="A71" s="18"/>
      <c r="B71" s="13"/>
      <c r="C71" s="278" t="s">
        <v>41</v>
      </c>
      <c r="D71" s="1710" t="s">
        <v>809</v>
      </c>
      <c r="E71" s="1710"/>
      <c r="F71" s="1710"/>
      <c r="G71" s="1710"/>
      <c r="H71" s="1710"/>
      <c r="I71" s="1710"/>
      <c r="J71" s="1710"/>
      <c r="K71" s="1710"/>
      <c r="L71" s="1710"/>
      <c r="M71" s="1710"/>
      <c r="N71" s="1710"/>
      <c r="O71" s="1710"/>
      <c r="P71" s="1710"/>
      <c r="Q71" s="1710"/>
      <c r="R71" s="1710"/>
      <c r="S71" s="1710"/>
      <c r="T71" s="1710"/>
      <c r="U71" s="1710"/>
      <c r="V71" s="1710"/>
      <c r="W71" s="1710"/>
      <c r="X71" s="1710"/>
      <c r="Y71" s="1710"/>
      <c r="Z71" s="1710"/>
      <c r="AA71" s="1710"/>
      <c r="AB71" s="1710"/>
      <c r="AC71" s="1710"/>
      <c r="AD71" s="1710"/>
      <c r="AE71" s="1710"/>
      <c r="AF71" s="1710"/>
      <c r="AG71" s="1710"/>
      <c r="AH71" s="1710"/>
      <c r="AI71" s="1710"/>
      <c r="AJ71" s="1710"/>
      <c r="AK71" s="1710"/>
      <c r="AL71" s="737" t="s">
        <v>491</v>
      </c>
      <c r="AM71" s="1871" t="s">
        <v>1558</v>
      </c>
      <c r="AN71" s="1871"/>
      <c r="AO71" s="1871"/>
      <c r="AP71" s="1871"/>
      <c r="AQ71" s="1871"/>
      <c r="AR71" s="1871"/>
      <c r="AS71" s="1871"/>
      <c r="AT71" s="1871"/>
      <c r="AU71" s="1871"/>
      <c r="AV71" s="1871"/>
      <c r="AW71" s="1871"/>
      <c r="AX71" s="168"/>
      <c r="AY71" s="729"/>
      <c r="AZ71" s="311"/>
      <c r="BD71" s="2142">
        <v>15</v>
      </c>
      <c r="BE71" s="2143"/>
      <c r="BF71" s="2143"/>
      <c r="BG71" s="2144"/>
      <c r="BH71" s="2348"/>
      <c r="BI71" s="2349"/>
      <c r="BJ71" s="2349"/>
      <c r="BK71" s="569" t="s">
        <v>351</v>
      </c>
      <c r="BL71" s="663"/>
      <c r="BM71" s="664"/>
      <c r="BN71" s="667"/>
      <c r="BO71" s="668"/>
      <c r="BP71" s="2142">
        <v>15</v>
      </c>
      <c r="BQ71" s="2143"/>
      <c r="BR71" s="2143"/>
      <c r="BS71" s="2144"/>
      <c r="BT71" s="2145"/>
      <c r="BU71" s="2146"/>
      <c r="BV71" s="2146"/>
      <c r="BW71" s="569" t="s">
        <v>351</v>
      </c>
      <c r="BX71" s="663"/>
      <c r="BY71" s="664"/>
    </row>
    <row r="72" spans="1:81" ht="14.1" customHeight="1">
      <c r="A72" s="18"/>
      <c r="B72" s="13"/>
      <c r="C72" s="675"/>
      <c r="D72" s="640"/>
      <c r="E72" s="640"/>
      <c r="F72" s="640"/>
      <c r="G72" s="640"/>
      <c r="H72" s="640"/>
      <c r="I72" s="640"/>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0"/>
      <c r="AH72" s="640"/>
      <c r="AI72" s="640"/>
      <c r="AJ72" s="640"/>
      <c r="AL72" s="12"/>
      <c r="AM72" s="1871"/>
      <c r="AN72" s="1871"/>
      <c r="AO72" s="1871"/>
      <c r="AP72" s="1871"/>
      <c r="AQ72" s="1871"/>
      <c r="AR72" s="1871"/>
      <c r="AS72" s="1871"/>
      <c r="AT72" s="1871"/>
      <c r="AU72" s="1871"/>
      <c r="AV72" s="1871"/>
      <c r="AW72" s="1871"/>
      <c r="AX72" s="168"/>
      <c r="AY72" s="729"/>
      <c r="AZ72" s="311"/>
      <c r="BD72" s="2142">
        <v>16</v>
      </c>
      <c r="BE72" s="2143"/>
      <c r="BF72" s="2143"/>
      <c r="BG72" s="2144"/>
      <c r="BH72" s="2348"/>
      <c r="BI72" s="2349"/>
      <c r="BJ72" s="2349"/>
      <c r="BK72" s="569" t="s">
        <v>351</v>
      </c>
      <c r="BL72" s="513"/>
      <c r="BM72" s="662"/>
      <c r="BN72" s="667"/>
      <c r="BO72" s="668"/>
      <c r="BP72" s="2142">
        <v>16</v>
      </c>
      <c r="BQ72" s="2143"/>
      <c r="BR72" s="2143"/>
      <c r="BS72" s="2144"/>
      <c r="BT72" s="2145"/>
      <c r="BU72" s="2146"/>
      <c r="BV72" s="2146"/>
      <c r="BW72" s="569" t="s">
        <v>351</v>
      </c>
      <c r="BX72" s="513"/>
      <c r="BY72" s="662"/>
    </row>
    <row r="73" spans="1:81" ht="14.1" customHeight="1">
      <c r="A73" s="18"/>
      <c r="B73" s="13"/>
      <c r="C73" s="278" t="s">
        <v>465</v>
      </c>
      <c r="D73" s="1710" t="s">
        <v>810</v>
      </c>
      <c r="E73" s="1710"/>
      <c r="F73" s="1710"/>
      <c r="G73" s="1710"/>
      <c r="H73" s="1710"/>
      <c r="I73" s="1710"/>
      <c r="J73" s="1710"/>
      <c r="K73" s="1710"/>
      <c r="L73" s="1710"/>
      <c r="M73" s="1710"/>
      <c r="N73" s="1710"/>
      <c r="O73" s="1710"/>
      <c r="P73" s="1710"/>
      <c r="Q73" s="1710"/>
      <c r="R73" s="1710"/>
      <c r="S73" s="1710"/>
      <c r="T73" s="1710"/>
      <c r="U73" s="1710"/>
      <c r="V73" s="1710"/>
      <c r="W73" s="1710"/>
      <c r="X73" s="1710"/>
      <c r="Y73" s="1710"/>
      <c r="Z73" s="1710"/>
      <c r="AA73" s="1710"/>
      <c r="AB73" s="1710"/>
      <c r="AC73" s="1710"/>
      <c r="AD73" s="1710"/>
      <c r="AE73" s="1710"/>
      <c r="AF73" s="1710"/>
      <c r="AG73" s="1710"/>
      <c r="AH73" s="1710"/>
      <c r="AI73" s="1710"/>
      <c r="AJ73" s="1710"/>
      <c r="AK73" s="1710"/>
      <c r="AL73" s="444"/>
      <c r="AM73" s="1871"/>
      <c r="AN73" s="1871"/>
      <c r="AO73" s="1871"/>
      <c r="AP73" s="1871"/>
      <c r="AQ73" s="1871"/>
      <c r="AR73" s="1871"/>
      <c r="AS73" s="1871"/>
      <c r="AT73" s="1871"/>
      <c r="AU73" s="1871"/>
      <c r="AV73" s="1871"/>
      <c r="AW73" s="1871"/>
      <c r="AX73" s="641"/>
      <c r="AY73" s="733"/>
      <c r="AZ73" s="584"/>
      <c r="BD73" s="2142">
        <v>17</v>
      </c>
      <c r="BE73" s="2143"/>
      <c r="BF73" s="2143"/>
      <c r="BG73" s="2144"/>
      <c r="BH73" s="2348"/>
      <c r="BI73" s="2349"/>
      <c r="BJ73" s="2349"/>
      <c r="BK73" s="569" t="s">
        <v>351</v>
      </c>
      <c r="BL73" s="663"/>
      <c r="BM73" s="664"/>
      <c r="BN73" s="667"/>
      <c r="BO73" s="668"/>
      <c r="BP73" s="2142">
        <v>17</v>
      </c>
      <c r="BQ73" s="2143"/>
      <c r="BR73" s="2143"/>
      <c r="BS73" s="2144"/>
      <c r="BT73" s="2145"/>
      <c r="BU73" s="2146"/>
      <c r="BV73" s="2146"/>
      <c r="BW73" s="569" t="s">
        <v>351</v>
      </c>
      <c r="BX73" s="663"/>
      <c r="BY73" s="664"/>
    </row>
    <row r="74" spans="1:81" ht="14.1" customHeight="1">
      <c r="A74" s="18"/>
      <c r="B74" s="13"/>
      <c r="C74" s="564"/>
      <c r="D74" s="564"/>
      <c r="E74" s="564"/>
      <c r="F74" s="564"/>
      <c r="G74" s="564"/>
      <c r="H74" s="564"/>
      <c r="I74" s="436"/>
      <c r="J74" s="436"/>
      <c r="K74" s="436"/>
      <c r="L74" s="436"/>
      <c r="M74" s="436"/>
      <c r="N74" s="436"/>
      <c r="O74" s="436"/>
      <c r="P74" s="436"/>
      <c r="Q74" s="436"/>
      <c r="R74" s="436"/>
      <c r="S74" s="436"/>
      <c r="T74" s="436"/>
      <c r="U74" s="436"/>
      <c r="V74" s="676"/>
      <c r="W74" s="676"/>
      <c r="X74" s="516"/>
      <c r="Y74" s="674"/>
      <c r="Z74" s="673"/>
      <c r="AA74" s="673"/>
      <c r="AB74" s="673"/>
      <c r="AC74" s="270"/>
      <c r="AD74" s="436"/>
      <c r="AE74" s="13"/>
      <c r="AF74" s="13"/>
      <c r="AG74" s="13"/>
      <c r="AH74" s="13"/>
      <c r="AI74" s="13"/>
      <c r="AJ74" s="13"/>
      <c r="AK74" s="533"/>
      <c r="AL74" s="444"/>
      <c r="AM74" s="65"/>
      <c r="AN74" s="65"/>
      <c r="AO74" s="65"/>
      <c r="AP74" s="65"/>
      <c r="AQ74" s="65"/>
      <c r="AR74" s="65"/>
      <c r="AS74" s="65"/>
      <c r="AT74" s="65"/>
      <c r="AU74" s="65"/>
      <c r="AV74" s="65"/>
      <c r="AW74" s="65"/>
      <c r="AX74" s="641"/>
      <c r="AY74" s="733"/>
      <c r="AZ74" s="584"/>
      <c r="BD74" s="2142">
        <v>18</v>
      </c>
      <c r="BE74" s="2143"/>
      <c r="BF74" s="2143"/>
      <c r="BG74" s="2144"/>
      <c r="BH74" s="2348"/>
      <c r="BI74" s="2349"/>
      <c r="BJ74" s="2349"/>
      <c r="BK74" s="569" t="s">
        <v>351</v>
      </c>
      <c r="BL74" s="663"/>
      <c r="BM74" s="664"/>
      <c r="BN74" s="667"/>
      <c r="BO74" s="668"/>
      <c r="BP74" s="2142">
        <v>18</v>
      </c>
      <c r="BQ74" s="2143"/>
      <c r="BR74" s="2143"/>
      <c r="BS74" s="2144"/>
      <c r="BT74" s="2145"/>
      <c r="BU74" s="2146"/>
      <c r="BV74" s="2146"/>
      <c r="BW74" s="569" t="s">
        <v>351</v>
      </c>
      <c r="BX74" s="663"/>
      <c r="BY74" s="664"/>
    </row>
    <row r="75" spans="1:81" ht="14.1" customHeight="1">
      <c r="A75" s="18"/>
      <c r="C75" s="575" t="s">
        <v>1559</v>
      </c>
      <c r="D75" s="1720" t="s">
        <v>1560</v>
      </c>
      <c r="E75" s="1720"/>
      <c r="F75" s="1720"/>
      <c r="G75" s="1720"/>
      <c r="H75" s="1720"/>
      <c r="I75" s="1720"/>
      <c r="J75" s="1720"/>
      <c r="K75" s="1720"/>
      <c r="L75" s="1720"/>
      <c r="M75" s="1720"/>
      <c r="N75" s="1720"/>
      <c r="O75" s="1720"/>
      <c r="P75" s="1720"/>
      <c r="Q75" s="1720"/>
      <c r="R75" s="1720"/>
      <c r="S75" s="1720"/>
      <c r="T75" s="1720"/>
      <c r="U75" s="1720"/>
      <c r="V75" s="1720"/>
      <c r="W75" s="1720"/>
      <c r="X75" s="1720"/>
      <c r="Y75" s="1720"/>
      <c r="Z75" s="1720"/>
      <c r="AA75" s="1720"/>
      <c r="AB75" s="1720"/>
      <c r="AC75" s="1720"/>
      <c r="AD75" s="1720"/>
      <c r="AE75" s="1720"/>
      <c r="AF75" s="1720"/>
      <c r="AG75" s="1720"/>
      <c r="AH75" s="1720"/>
      <c r="AI75" s="1720"/>
      <c r="AJ75" s="1720"/>
      <c r="AK75" s="677"/>
      <c r="AL75" s="678" t="s">
        <v>131</v>
      </c>
      <c r="AM75" s="2080" t="s">
        <v>1596</v>
      </c>
      <c r="AN75" s="2080"/>
      <c r="AO75" s="2080"/>
      <c r="AP75" s="2080"/>
      <c r="AQ75" s="2080"/>
      <c r="AR75" s="2080"/>
      <c r="AS75" s="2080"/>
      <c r="AT75" s="2080"/>
      <c r="AU75" s="2080"/>
      <c r="AV75" s="2080"/>
      <c r="AW75" s="2080"/>
      <c r="AX75" s="679"/>
      <c r="AY75" s="738"/>
      <c r="AZ75" s="584"/>
      <c r="BD75" s="2142">
        <v>19</v>
      </c>
      <c r="BE75" s="2143"/>
      <c r="BF75" s="2143"/>
      <c r="BG75" s="2144"/>
      <c r="BH75" s="2348"/>
      <c r="BI75" s="2349"/>
      <c r="BJ75" s="2349"/>
      <c r="BK75" s="569" t="s">
        <v>351</v>
      </c>
      <c r="BL75" s="663"/>
      <c r="BM75" s="664"/>
      <c r="BN75" s="667"/>
      <c r="BO75" s="668"/>
      <c r="BP75" s="2142">
        <v>19</v>
      </c>
      <c r="BQ75" s="2143"/>
      <c r="BR75" s="2143"/>
      <c r="BS75" s="2144"/>
      <c r="BT75" s="2145"/>
      <c r="BU75" s="2146"/>
      <c r="BV75" s="2146"/>
      <c r="BW75" s="569" t="s">
        <v>351</v>
      </c>
      <c r="BX75" s="663"/>
      <c r="BY75" s="664"/>
    </row>
    <row r="76" spans="1:81" ht="14.1" customHeight="1">
      <c r="A76" s="18"/>
      <c r="C76" s="13"/>
      <c r="D76" s="13"/>
      <c r="E76" s="13"/>
      <c r="F76" s="13"/>
      <c r="G76" s="13"/>
      <c r="H76" s="13"/>
      <c r="I76" s="575"/>
      <c r="J76" s="673"/>
      <c r="K76" s="673"/>
      <c r="L76" s="673"/>
      <c r="M76" s="680"/>
      <c r="N76" s="680"/>
      <c r="O76" s="673"/>
      <c r="P76" s="673"/>
      <c r="Q76" s="673"/>
      <c r="R76" s="270"/>
      <c r="S76" s="4"/>
      <c r="T76" s="575"/>
      <c r="U76" s="673"/>
      <c r="V76" s="673"/>
      <c r="W76" s="673"/>
      <c r="X76" s="680"/>
      <c r="Y76" s="680"/>
      <c r="Z76" s="673"/>
      <c r="AA76" s="673"/>
      <c r="AB76" s="673"/>
      <c r="AC76" s="270"/>
      <c r="AD76" s="436"/>
      <c r="AG76" s="576"/>
      <c r="AH76" s="576"/>
      <c r="AI76" s="576"/>
      <c r="AK76" s="681"/>
      <c r="AL76" s="297"/>
      <c r="AM76" s="311"/>
      <c r="AN76" s="311"/>
      <c r="AO76" s="311"/>
      <c r="AP76" s="311"/>
      <c r="AQ76" s="311"/>
      <c r="AR76" s="311"/>
      <c r="AS76" s="311"/>
      <c r="AT76" s="311"/>
      <c r="AU76" s="311"/>
      <c r="AV76" s="311"/>
      <c r="AW76" s="311"/>
      <c r="AX76" s="168"/>
      <c r="AY76" s="729"/>
      <c r="AZ76" s="311"/>
      <c r="BD76" s="2142">
        <v>20</v>
      </c>
      <c r="BE76" s="2143"/>
      <c r="BF76" s="2143"/>
      <c r="BG76" s="2144"/>
      <c r="BH76" s="2348"/>
      <c r="BI76" s="2349"/>
      <c r="BJ76" s="2349"/>
      <c r="BK76" s="569" t="s">
        <v>351</v>
      </c>
      <c r="BL76" s="663"/>
      <c r="BM76" s="664"/>
      <c r="BN76" s="682"/>
      <c r="BO76" s="683"/>
      <c r="BP76" s="2142">
        <v>20</v>
      </c>
      <c r="BQ76" s="2143"/>
      <c r="BR76" s="2143"/>
      <c r="BS76" s="2144"/>
      <c r="BT76" s="2145"/>
      <c r="BU76" s="2146"/>
      <c r="BV76" s="2146"/>
      <c r="BW76" s="569" t="s">
        <v>351</v>
      </c>
      <c r="BX76" s="663"/>
      <c r="BY76" s="664"/>
    </row>
    <row r="77" spans="1:81" ht="14.1" customHeight="1">
      <c r="A77" s="18"/>
      <c r="C77" s="615" t="s">
        <v>1561</v>
      </c>
      <c r="D77" s="1710" t="s">
        <v>1562</v>
      </c>
      <c r="E77" s="1710"/>
      <c r="F77" s="1710"/>
      <c r="G77" s="1710"/>
      <c r="H77" s="1710"/>
      <c r="I77" s="1710"/>
      <c r="J77" s="1710"/>
      <c r="K77" s="1710"/>
      <c r="L77" s="1710"/>
      <c r="M77" s="1710"/>
      <c r="N77" s="1710"/>
      <c r="O77" s="1710"/>
      <c r="P77" s="1710"/>
      <c r="Q77" s="1710"/>
      <c r="R77" s="1710"/>
      <c r="S77" s="1710"/>
      <c r="T77" s="1710"/>
      <c r="U77" s="1710"/>
      <c r="V77" s="1710"/>
      <c r="W77" s="1710"/>
      <c r="X77" s="1710"/>
      <c r="Y77" s="1710"/>
      <c r="Z77" s="673"/>
      <c r="AA77" s="673"/>
      <c r="AB77" s="673"/>
      <c r="AC77" s="270"/>
      <c r="AD77" s="436"/>
      <c r="AG77" s="576"/>
      <c r="AH77" s="576"/>
      <c r="AI77" s="576"/>
      <c r="AK77" s="684"/>
      <c r="AL77" s="302" t="s">
        <v>131</v>
      </c>
      <c r="AM77" s="1871" t="s">
        <v>1597</v>
      </c>
      <c r="AN77" s="1871"/>
      <c r="AO77" s="1871"/>
      <c r="AP77" s="1871"/>
      <c r="AQ77" s="1871"/>
      <c r="AR77" s="1871"/>
      <c r="AS77" s="1871"/>
      <c r="AT77" s="1871"/>
      <c r="AU77" s="1871"/>
      <c r="AV77" s="1871"/>
      <c r="AW77" s="1871"/>
      <c r="AX77" s="168"/>
      <c r="AY77" s="729"/>
      <c r="AZ77" s="311"/>
      <c r="BD77" s="43"/>
      <c r="BE77" s="43"/>
      <c r="BF77" s="43"/>
      <c r="BG77" s="43"/>
      <c r="BH77" s="685"/>
      <c r="BI77" s="685"/>
      <c r="BJ77" s="685"/>
      <c r="BK77" s="571"/>
      <c r="BL77" s="529"/>
      <c r="BM77" s="438"/>
      <c r="BN77" s="652"/>
      <c r="BO77" s="653"/>
      <c r="BP77" s="43"/>
      <c r="BQ77" s="43"/>
      <c r="BR77" s="43"/>
      <c r="BS77" s="43"/>
      <c r="BT77" s="685"/>
      <c r="BU77" s="685"/>
      <c r="BV77" s="685"/>
      <c r="BW77" s="571"/>
      <c r="BX77" s="529"/>
      <c r="BY77" s="438"/>
    </row>
    <row r="78" spans="1:81" ht="14.1" customHeight="1">
      <c r="A78" s="18"/>
      <c r="C78" s="1710" t="s">
        <v>1382</v>
      </c>
      <c r="D78" s="1710"/>
      <c r="E78" s="1710"/>
      <c r="F78" s="1710"/>
      <c r="G78" s="1710"/>
      <c r="H78" s="1710"/>
      <c r="I78" s="1710"/>
      <c r="J78" s="1710"/>
      <c r="K78" s="1710"/>
      <c r="L78" s="1710"/>
      <c r="M78" s="1710"/>
      <c r="N78" s="1710"/>
      <c r="O78" s="1710"/>
      <c r="P78" s="1710"/>
      <c r="Q78" s="1710"/>
      <c r="R78" s="1710"/>
      <c r="S78" s="1710"/>
      <c r="T78" s="1710"/>
      <c r="U78" s="1710"/>
      <c r="V78" s="1710"/>
      <c r="W78" s="1710"/>
      <c r="X78" s="1710"/>
      <c r="Y78" s="1710"/>
      <c r="Z78" s="673"/>
      <c r="AA78" s="673"/>
      <c r="AB78" s="673"/>
      <c r="AC78" s="270"/>
      <c r="AD78" s="436"/>
      <c r="AG78" s="576"/>
      <c r="AH78" s="576"/>
      <c r="AI78" s="576"/>
      <c r="AK78" s="686"/>
      <c r="AL78" s="302"/>
      <c r="AM78" s="4"/>
      <c r="AN78" s="4"/>
      <c r="AO78" s="4"/>
      <c r="AP78" s="4"/>
      <c r="AQ78" s="4"/>
      <c r="AR78" s="4"/>
      <c r="AS78" s="4"/>
      <c r="AT78" s="4"/>
      <c r="AU78" s="4"/>
      <c r="AV78" s="4"/>
      <c r="AW78" s="4"/>
      <c r="AX78" s="49"/>
      <c r="AY78" s="735"/>
      <c r="AZ78" s="4"/>
      <c r="BA78" s="605"/>
    </row>
    <row r="79" spans="1:81" ht="14.1" customHeight="1">
      <c r="A79" s="579"/>
      <c r="C79" s="13"/>
      <c r="D79" s="13"/>
      <c r="E79" s="2044" t="s">
        <v>402</v>
      </c>
      <c r="F79" s="2045"/>
      <c r="G79" s="2045"/>
      <c r="H79" s="2045"/>
      <c r="I79" s="2045"/>
      <c r="J79" s="2045"/>
      <c r="K79" s="2045"/>
      <c r="L79" s="2056"/>
      <c r="M79" s="2212" t="s">
        <v>1279</v>
      </c>
      <c r="N79" s="2212"/>
      <c r="O79" s="2212"/>
      <c r="P79" s="2044" t="s">
        <v>402</v>
      </c>
      <c r="Q79" s="2045"/>
      <c r="R79" s="2045"/>
      <c r="S79" s="2045"/>
      <c r="T79" s="2045"/>
      <c r="U79" s="2045"/>
      <c r="V79" s="2045"/>
      <c r="W79" s="2056"/>
      <c r="X79" s="2212" t="s">
        <v>1279</v>
      </c>
      <c r="Y79" s="2212"/>
      <c r="Z79" s="2212"/>
      <c r="AG79" s="576"/>
      <c r="AH79" s="576"/>
      <c r="AI79" s="576"/>
      <c r="AK79" s="677"/>
      <c r="AL79" s="12"/>
      <c r="AM79" s="311"/>
      <c r="AN79" s="311"/>
      <c r="AO79" s="311"/>
      <c r="AP79" s="311"/>
      <c r="AQ79" s="311"/>
      <c r="AR79" s="311"/>
      <c r="AS79" s="311"/>
      <c r="AT79" s="311"/>
      <c r="AU79" s="311"/>
      <c r="AV79" s="311"/>
      <c r="AW79" s="311"/>
      <c r="AX79" s="168"/>
      <c r="AY79" s="729"/>
      <c r="AZ79" s="311"/>
      <c r="BA79" s="605"/>
    </row>
    <row r="80" spans="1:81" ht="14.1" customHeight="1">
      <c r="A80" s="579"/>
      <c r="C80" s="13"/>
      <c r="D80" s="13"/>
      <c r="E80" s="2357"/>
      <c r="F80" s="2358"/>
      <c r="G80" s="2358"/>
      <c r="H80" s="2358"/>
      <c r="I80" s="2358"/>
      <c r="J80" s="2358"/>
      <c r="K80" s="2358"/>
      <c r="L80" s="2359"/>
      <c r="M80" s="2360"/>
      <c r="N80" s="2361"/>
      <c r="O80" s="265" t="s">
        <v>1280</v>
      </c>
      <c r="P80" s="2369"/>
      <c r="Q80" s="2370"/>
      <c r="R80" s="2370"/>
      <c r="S80" s="2370"/>
      <c r="T80" s="2370"/>
      <c r="U80" s="2370"/>
      <c r="V80" s="2370"/>
      <c r="W80" s="2371"/>
      <c r="X80" s="2360"/>
      <c r="Y80" s="2361"/>
      <c r="Z80" s="265" t="s">
        <v>1280</v>
      </c>
      <c r="AL80" s="297"/>
      <c r="AM80" s="526"/>
      <c r="AN80" s="312"/>
      <c r="AO80" s="312"/>
      <c r="AP80" s="312"/>
      <c r="AQ80" s="312"/>
      <c r="AR80" s="312"/>
      <c r="AS80" s="312"/>
      <c r="AT80" s="312"/>
      <c r="AU80" s="312"/>
      <c r="AV80" s="312"/>
      <c r="AW80" s="312"/>
      <c r="AX80" s="309"/>
      <c r="AY80" s="736"/>
      <c r="AZ80" s="312"/>
      <c r="BA80" s="605"/>
      <c r="BB80" s="605"/>
      <c r="BC80" s="605"/>
      <c r="BD80" s="605"/>
      <c r="CB80" s="541"/>
      <c r="CC80" s="322"/>
    </row>
    <row r="81" spans="1:81" ht="14.1" customHeight="1" thickBot="1">
      <c r="A81" s="687"/>
      <c r="B81" s="688"/>
      <c r="C81" s="688"/>
      <c r="D81" s="688"/>
      <c r="E81" s="688"/>
      <c r="F81" s="688"/>
      <c r="G81" s="688"/>
      <c r="H81" s="688"/>
      <c r="I81" s="688"/>
      <c r="J81" s="688"/>
      <c r="K81" s="688"/>
      <c r="L81" s="688"/>
      <c r="M81" s="688"/>
      <c r="N81" s="688"/>
      <c r="O81" s="688"/>
      <c r="P81" s="688"/>
      <c r="Q81" s="688"/>
      <c r="R81" s="688"/>
      <c r="S81" s="688"/>
      <c r="T81" s="688"/>
      <c r="U81" s="688"/>
      <c r="V81" s="688"/>
      <c r="W81" s="688"/>
      <c r="X81" s="688"/>
      <c r="Y81" s="688"/>
      <c r="Z81" s="688"/>
      <c r="AA81" s="688"/>
      <c r="AB81" s="688"/>
      <c r="AC81" s="688"/>
      <c r="AD81" s="688"/>
      <c r="AE81" s="688"/>
      <c r="AF81" s="688"/>
      <c r="AG81" s="670"/>
      <c r="AH81" s="670"/>
      <c r="AI81" s="670"/>
      <c r="AJ81" s="688"/>
      <c r="AK81" s="688"/>
      <c r="AL81" s="171"/>
      <c r="AM81" s="8"/>
      <c r="AN81" s="689"/>
      <c r="AO81" s="689"/>
      <c r="AP81" s="689"/>
      <c r="AQ81" s="689"/>
      <c r="AR81" s="689"/>
      <c r="AS81" s="689"/>
      <c r="AT81" s="689"/>
      <c r="AU81" s="689"/>
      <c r="AV81" s="689"/>
      <c r="AW81" s="689"/>
      <c r="AX81" s="690"/>
      <c r="AY81" s="736"/>
      <c r="AZ81" s="312"/>
      <c r="BA81" s="584"/>
      <c r="BB81" s="605"/>
      <c r="BC81" s="605"/>
      <c r="BD81" s="605"/>
      <c r="CB81" s="322"/>
    </row>
    <row r="82" spans="1:81" ht="14.1" customHeight="1">
      <c r="AL82" s="299"/>
      <c r="AM82" s="13"/>
      <c r="AN82" s="312"/>
      <c r="AO82" s="312"/>
      <c r="AP82" s="312"/>
      <c r="AQ82" s="312"/>
      <c r="AR82" s="312"/>
      <c r="AS82" s="312"/>
      <c r="AT82" s="312"/>
      <c r="AU82" s="312"/>
      <c r="AV82" s="312"/>
      <c r="AW82" s="312"/>
      <c r="AX82" s="312"/>
      <c r="AY82" s="312"/>
      <c r="AZ82" s="312"/>
      <c r="BA82" s="584"/>
      <c r="BB82" s="605"/>
      <c r="BC82" s="605"/>
      <c r="BD82" s="605"/>
      <c r="CB82" s="322"/>
    </row>
    <row r="83" spans="1:81" ht="14.1" customHeight="1">
      <c r="AL83" s="299"/>
      <c r="AM83" s="526"/>
      <c r="AN83" s="312"/>
      <c r="AO83" s="312"/>
      <c r="AP83" s="312"/>
      <c r="AQ83" s="312"/>
      <c r="AR83" s="312"/>
      <c r="AS83" s="312"/>
      <c r="AT83" s="312"/>
      <c r="AU83" s="312"/>
      <c r="AV83" s="312"/>
      <c r="AW83" s="312"/>
      <c r="AX83" s="312"/>
      <c r="AY83" s="312"/>
      <c r="AZ83" s="312"/>
      <c r="BA83" s="691"/>
      <c r="BB83" s="584"/>
      <c r="BC83" s="584"/>
      <c r="BD83" s="584"/>
      <c r="CB83" s="322"/>
    </row>
    <row r="84" spans="1:81" ht="14.1" customHeight="1">
      <c r="AL84" s="299"/>
      <c r="AM84" s="13"/>
      <c r="AN84" s="312"/>
      <c r="AO84" s="312"/>
      <c r="AP84" s="312"/>
      <c r="AQ84" s="312"/>
      <c r="AR84" s="312"/>
      <c r="AS84" s="312"/>
      <c r="AT84" s="312"/>
      <c r="AU84" s="312"/>
      <c r="AV84" s="312"/>
      <c r="AW84" s="312"/>
      <c r="AX84" s="312"/>
      <c r="AY84" s="312"/>
      <c r="AZ84" s="312"/>
      <c r="BA84" s="691"/>
      <c r="BB84" s="584"/>
      <c r="BC84" s="584"/>
      <c r="BD84" s="584"/>
      <c r="CB84" s="322"/>
    </row>
    <row r="85" spans="1:81" ht="14.1" customHeight="1">
      <c r="AL85" s="299"/>
      <c r="AM85" s="13"/>
      <c r="AN85" s="312"/>
      <c r="AO85" s="312"/>
      <c r="AP85" s="312"/>
      <c r="AQ85" s="312"/>
      <c r="AR85" s="312"/>
      <c r="AS85" s="312"/>
      <c r="AT85" s="312"/>
      <c r="AU85" s="312"/>
      <c r="AV85" s="312"/>
      <c r="AW85" s="312"/>
      <c r="AX85" s="312"/>
      <c r="AY85" s="312"/>
      <c r="AZ85" s="312"/>
      <c r="BA85" s="692"/>
      <c r="BB85" s="691"/>
      <c r="BC85" s="691"/>
      <c r="BD85" s="691"/>
      <c r="CB85" s="541"/>
      <c r="CC85" s="322"/>
    </row>
    <row r="86" spans="1:81" ht="14.1" customHeight="1">
      <c r="AL86" s="299"/>
      <c r="AM86" s="656"/>
      <c r="AN86" s="312"/>
      <c r="AO86" s="312"/>
      <c r="AP86" s="312"/>
      <c r="AQ86" s="312"/>
      <c r="AR86" s="312"/>
      <c r="AS86" s="312"/>
      <c r="AT86" s="312"/>
      <c r="AU86" s="312"/>
      <c r="AV86" s="312"/>
      <c r="AW86" s="312"/>
      <c r="AX86" s="312"/>
      <c r="AY86" s="312"/>
      <c r="AZ86" s="312"/>
      <c r="BA86" s="692"/>
      <c r="BB86" s="693"/>
      <c r="CB86" s="322"/>
    </row>
    <row r="87" spans="1:81" ht="14.1" customHeight="1">
      <c r="AL87" s="299"/>
      <c r="AN87" s="312"/>
      <c r="AO87" s="312"/>
      <c r="AP87" s="312"/>
      <c r="AQ87" s="312"/>
      <c r="AR87" s="312"/>
      <c r="AS87" s="312"/>
      <c r="AT87" s="312"/>
      <c r="AU87" s="312"/>
      <c r="AV87" s="312"/>
      <c r="AW87" s="312"/>
      <c r="AX87" s="312"/>
      <c r="AY87" s="312"/>
      <c r="AZ87" s="312"/>
      <c r="BA87" s="692"/>
      <c r="BB87" s="693"/>
      <c r="CB87" s="322"/>
    </row>
    <row r="88" spans="1:81" ht="14.1" customHeight="1">
      <c r="BB88" s="693"/>
      <c r="CB88" s="322"/>
    </row>
    <row r="89" spans="1:81" ht="14.1" customHeight="1">
      <c r="BB89" s="693"/>
      <c r="CB89" s="322"/>
    </row>
    <row r="90" spans="1:81" ht="14.1" customHeight="1">
      <c r="BB90" s="693"/>
      <c r="CB90" s="322"/>
    </row>
    <row r="91" spans="1:81" ht="14.1" customHeight="1">
      <c r="BB91" s="693"/>
      <c r="CB91" s="322"/>
    </row>
    <row r="92" spans="1:81" ht="14.1" customHeight="1">
      <c r="BB92" s="693"/>
      <c r="CB92" s="322"/>
    </row>
    <row r="93" spans="1:81" ht="14.1" customHeight="1">
      <c r="CB93" s="541"/>
      <c r="CC93" s="322"/>
    </row>
    <row r="94" spans="1:81" ht="14.1" customHeight="1">
      <c r="CB94" s="541"/>
      <c r="CC94" s="322"/>
    </row>
    <row r="95" spans="1:81" ht="14.1" customHeight="1">
      <c r="CB95" s="322"/>
    </row>
    <row r="96" spans="1:81" ht="14.1" customHeight="1">
      <c r="BB96" s="694"/>
      <c r="CB96" s="322"/>
    </row>
    <row r="97" spans="54:107" ht="14.1" customHeight="1">
      <c r="BB97" s="694"/>
      <c r="CB97" s="322"/>
    </row>
    <row r="98" spans="54:107" ht="14.1" customHeight="1">
      <c r="BB98" s="694"/>
      <c r="CB98" s="322"/>
    </row>
    <row r="99" spans="54:107" ht="14.1" customHeight="1">
      <c r="BB99" s="694"/>
      <c r="CB99" s="541"/>
      <c r="CC99" s="322"/>
    </row>
    <row r="100" spans="54:107" ht="14.1" customHeight="1">
      <c r="CB100" s="322"/>
    </row>
    <row r="101" spans="54:107" ht="14.1" customHeight="1">
      <c r="CB101" s="322"/>
    </row>
    <row r="102" spans="54:107" ht="14.1" customHeight="1">
      <c r="CB102" s="322"/>
    </row>
    <row r="103" spans="54:107" ht="14.1" customHeight="1">
      <c r="CB103" s="322"/>
    </row>
    <row r="104" spans="54:107" ht="14.1" customHeight="1">
      <c r="CB104" s="541"/>
      <c r="CC104" s="322"/>
    </row>
    <row r="105" spans="54:107" ht="14.1" customHeight="1">
      <c r="CB105" s="322"/>
    </row>
    <row r="106" spans="54:107" ht="14.1" customHeight="1">
      <c r="CB106" s="322"/>
    </row>
    <row r="107" spans="54:107" ht="14.1" customHeight="1">
      <c r="CB107" s="322"/>
    </row>
    <row r="108" spans="54:107" ht="14.1" customHeight="1">
      <c r="CB108" s="322"/>
    </row>
    <row r="109" spans="54:107" ht="14.1" customHeight="1">
      <c r="CB109" s="541"/>
      <c r="CC109" s="322"/>
    </row>
    <row r="110" spans="54:107" ht="14.1" customHeight="1">
      <c r="CB110" s="322"/>
    </row>
    <row r="111" spans="54:107" ht="14.1" customHeight="1">
      <c r="CB111" s="322"/>
      <c r="CQ111" s="587"/>
      <c r="CR111" s="587"/>
      <c r="CS111" s="587"/>
      <c r="DA111" s="695"/>
      <c r="DB111" s="695"/>
      <c r="DC111" s="695"/>
    </row>
    <row r="112" spans="54:107" ht="14.1" customHeight="1">
      <c r="CB112" s="322"/>
      <c r="CQ112" s="587"/>
      <c r="CR112" s="587"/>
      <c r="CS112" s="587"/>
      <c r="CT112" s="587"/>
      <c r="CU112" s="587"/>
      <c r="CY112" s="696"/>
      <c r="CZ112" s="696"/>
      <c r="DA112" s="695"/>
      <c r="DB112" s="695"/>
      <c r="DC112" s="695"/>
    </row>
    <row r="113" spans="64:109" ht="14.1" customHeight="1">
      <c r="CB113" s="322"/>
      <c r="CV113" s="587"/>
      <c r="CW113" s="587"/>
      <c r="CX113" s="587"/>
      <c r="CY113" s="696"/>
      <c r="CZ113" s="696"/>
      <c r="DA113" s="695"/>
      <c r="DB113" s="695"/>
      <c r="DC113" s="695"/>
    </row>
    <row r="114" spans="64:109" ht="14.1" customHeight="1">
      <c r="CA114" s="543"/>
      <c r="CB114" s="541"/>
      <c r="CC114" s="322"/>
    </row>
    <row r="115" spans="64:109" ht="14.1" customHeight="1">
      <c r="BL115" s="697"/>
      <c r="BM115" s="697"/>
      <c r="BN115" s="697"/>
      <c r="BO115" s="543"/>
      <c r="BP115" s="322"/>
      <c r="BX115" s="669"/>
      <c r="BY115" s="669"/>
      <c r="BZ115" s="669"/>
      <c r="CA115" s="543"/>
      <c r="CB115" s="322"/>
      <c r="CQ115" s="698"/>
      <c r="CR115" s="698"/>
      <c r="CS115" s="698"/>
      <c r="CT115" s="698"/>
    </row>
    <row r="116" spans="64:109">
      <c r="BL116" s="697"/>
      <c r="BM116" s="697"/>
      <c r="BN116" s="697"/>
      <c r="BO116" s="543"/>
      <c r="BP116" s="322"/>
      <c r="BX116" s="669"/>
      <c r="BY116" s="669"/>
      <c r="BZ116" s="669"/>
      <c r="CA116" s="543"/>
      <c r="CB116" s="322"/>
    </row>
    <row r="117" spans="64:109">
      <c r="BL117" s="697"/>
      <c r="BM117" s="697"/>
      <c r="BN117" s="697"/>
      <c r="BO117" s="543"/>
      <c r="BP117" s="322"/>
      <c r="BX117" s="669"/>
      <c r="BY117" s="669"/>
      <c r="BZ117" s="669"/>
      <c r="CA117" s="543"/>
      <c r="CB117" s="322"/>
      <c r="CQ117" s="541"/>
      <c r="CR117" s="541"/>
      <c r="CS117" s="541"/>
      <c r="CT117" s="541"/>
      <c r="CU117" s="541"/>
    </row>
    <row r="118" spans="64:109">
      <c r="BL118" s="697"/>
      <c r="BM118" s="697"/>
      <c r="BN118" s="697"/>
      <c r="BO118" s="543"/>
      <c r="BP118" s="322"/>
      <c r="BX118" s="669"/>
      <c r="BY118" s="669"/>
      <c r="BZ118" s="669"/>
      <c r="CA118" s="543"/>
      <c r="CB118" s="322"/>
      <c r="CV118" s="541"/>
      <c r="CW118" s="541"/>
      <c r="CX118" s="541"/>
      <c r="CY118" s="541"/>
      <c r="CZ118" s="541"/>
      <c r="DA118" s="541"/>
    </row>
    <row r="119" spans="64:109" ht="12" customHeight="1">
      <c r="BL119" s="697"/>
      <c r="BM119" s="697"/>
      <c r="BN119" s="697"/>
      <c r="BO119" s="543"/>
      <c r="BP119" s="541"/>
      <c r="BQ119" s="322"/>
      <c r="BX119" s="669"/>
      <c r="BY119" s="669"/>
      <c r="BZ119" s="669"/>
      <c r="CA119" s="543"/>
      <c r="CB119" s="541"/>
      <c r="CC119" s="322"/>
    </row>
    <row r="120" spans="64:109">
      <c r="BL120" s="697"/>
      <c r="BM120" s="697"/>
      <c r="BN120" s="697"/>
      <c r="BO120" s="543"/>
      <c r="BP120" s="322"/>
      <c r="BX120" s="669"/>
      <c r="BY120" s="669"/>
      <c r="BZ120" s="669"/>
      <c r="CA120" s="543"/>
      <c r="CB120" s="322"/>
    </row>
    <row r="121" spans="64:109">
      <c r="BL121" s="697"/>
      <c r="BM121" s="697"/>
      <c r="BN121" s="697"/>
      <c r="BO121" s="543"/>
      <c r="BP121" s="322"/>
      <c r="BX121" s="669"/>
      <c r="BY121" s="669"/>
      <c r="BZ121" s="669"/>
      <c r="CA121" s="543"/>
      <c r="CB121" s="322"/>
      <c r="CQ121" s="698"/>
      <c r="CR121" s="698"/>
      <c r="CS121" s="698"/>
      <c r="CT121" s="698"/>
      <c r="CU121" s="698"/>
    </row>
    <row r="122" spans="64:109" ht="13.5">
      <c r="BL122" s="697"/>
      <c r="BM122" s="697"/>
      <c r="BN122" s="697"/>
      <c r="BO122" s="543"/>
      <c r="BP122" s="322"/>
      <c r="BX122" s="669"/>
      <c r="BY122" s="669"/>
      <c r="BZ122" s="669"/>
      <c r="CA122" s="543"/>
      <c r="CB122" s="322"/>
      <c r="CQ122" s="698"/>
      <c r="CR122" s="698"/>
      <c r="CS122" s="698"/>
      <c r="CT122" s="698"/>
      <c r="CU122" s="698"/>
      <c r="CV122" s="698"/>
      <c r="CW122" s="698"/>
      <c r="CX122" s="698"/>
      <c r="CY122" s="699"/>
      <c r="CZ122" s="699"/>
      <c r="DA122" s="518"/>
      <c r="DB122" s="700"/>
      <c r="DC122" s="700"/>
      <c r="DD122" s="700"/>
      <c r="DE122" s="700"/>
    </row>
    <row r="123" spans="64:109" ht="13.5" customHeight="1">
      <c r="BL123" s="697"/>
      <c r="BM123" s="697"/>
      <c r="BN123" s="697"/>
      <c r="BO123" s="543"/>
      <c r="BP123" s="322"/>
      <c r="BX123" s="669"/>
      <c r="BY123" s="669"/>
      <c r="BZ123" s="669"/>
      <c r="CA123" s="543"/>
      <c r="CB123" s="322"/>
      <c r="CV123" s="698"/>
      <c r="CW123" s="698"/>
      <c r="CX123" s="698"/>
      <c r="CY123" s="699"/>
      <c r="CZ123" s="699"/>
      <c r="DA123" s="518"/>
      <c r="DB123" s="700"/>
      <c r="DC123" s="700"/>
      <c r="DD123" s="700"/>
      <c r="DE123" s="700"/>
    </row>
    <row r="124" spans="64:109" ht="14.25" customHeight="1"/>
    <row r="125" spans="64:109" ht="13.5" customHeight="1"/>
    <row r="126" spans="64:109" ht="13.5" customHeight="1"/>
    <row r="127" spans="64:109" ht="13.5" customHeight="1"/>
    <row r="129" spans="33:52" ht="13.5" customHeight="1"/>
    <row r="131" spans="33:52">
      <c r="AZ131" s="587"/>
    </row>
    <row r="132" spans="33:52">
      <c r="AZ132" s="587"/>
    </row>
    <row r="133" spans="33:52">
      <c r="AG133" s="576"/>
      <c r="AH133" s="576"/>
      <c r="AI133" s="576"/>
      <c r="AZ133" s="587"/>
    </row>
    <row r="134" spans="33:52">
      <c r="AG134" s="576"/>
      <c r="AH134" s="576"/>
      <c r="AI134" s="576"/>
      <c r="AR134" s="587"/>
      <c r="AS134" s="587"/>
      <c r="AT134" s="587"/>
      <c r="AU134" s="587"/>
      <c r="AW134" s="587"/>
      <c r="AX134" s="587"/>
      <c r="AY134" s="587"/>
      <c r="AZ134" s="701"/>
    </row>
    <row r="135" spans="33:52">
      <c r="AG135" s="576"/>
      <c r="AH135" s="576"/>
      <c r="AI135" s="576"/>
      <c r="AR135" s="587"/>
      <c r="AS135" s="587"/>
      <c r="AT135" s="587"/>
      <c r="AU135" s="587"/>
      <c r="AV135" s="587"/>
      <c r="AW135" s="587"/>
      <c r="AX135" s="587"/>
      <c r="AY135" s="587"/>
      <c r="AZ135" s="701"/>
    </row>
    <row r="136" spans="33:52" ht="13.5" customHeight="1">
      <c r="AG136" s="576"/>
      <c r="AH136" s="576"/>
      <c r="AI136" s="576"/>
      <c r="AR136" s="587"/>
      <c r="AS136" s="587"/>
      <c r="AT136" s="587"/>
      <c r="AU136" s="587"/>
      <c r="AV136" s="587"/>
      <c r="AW136" s="587"/>
      <c r="AX136" s="587"/>
      <c r="AY136" s="587"/>
      <c r="AZ136" s="701"/>
    </row>
    <row r="137" spans="33:52">
      <c r="AG137" s="576"/>
      <c r="AH137" s="576"/>
      <c r="AI137" s="576"/>
      <c r="AR137" s="701"/>
      <c r="AS137" s="701"/>
      <c r="AT137" s="701"/>
      <c r="AU137" s="701"/>
      <c r="AV137" s="587"/>
      <c r="AW137" s="701"/>
      <c r="AX137" s="701"/>
      <c r="AY137" s="701"/>
      <c r="AZ137" s="701"/>
    </row>
    <row r="138" spans="33:52">
      <c r="AG138" s="576"/>
      <c r="AH138" s="576"/>
      <c r="AI138" s="576"/>
      <c r="AR138" s="701"/>
      <c r="AS138" s="701"/>
      <c r="AT138" s="701"/>
      <c r="AU138" s="701"/>
      <c r="AV138" s="701"/>
      <c r="AW138" s="701"/>
      <c r="AX138" s="701"/>
      <c r="AY138" s="701"/>
    </row>
    <row r="139" spans="33:52">
      <c r="AG139" s="576"/>
      <c r="AH139" s="576"/>
      <c r="AI139" s="576"/>
      <c r="AR139" s="701"/>
      <c r="AS139" s="701"/>
      <c r="AT139" s="701"/>
      <c r="AU139" s="701"/>
      <c r="AV139" s="701"/>
      <c r="AW139" s="701"/>
      <c r="AX139" s="701"/>
      <c r="AY139" s="701"/>
    </row>
    <row r="140" spans="33:52" ht="13.5" customHeight="1">
      <c r="AG140" s="576"/>
      <c r="AH140" s="576"/>
      <c r="AI140" s="576"/>
      <c r="AR140" s="701"/>
      <c r="AS140" s="701"/>
      <c r="AT140" s="701"/>
      <c r="AU140" s="701"/>
      <c r="AV140" s="701"/>
      <c r="AW140" s="701"/>
      <c r="AX140" s="701"/>
      <c r="AY140" s="701"/>
    </row>
    <row r="141" spans="33:52" ht="13.5" customHeight="1">
      <c r="AG141" s="576"/>
      <c r="AH141" s="576"/>
      <c r="AI141" s="576"/>
      <c r="AV141" s="701"/>
    </row>
    <row r="142" spans="33:52">
      <c r="AG142" s="576"/>
      <c r="AH142" s="576"/>
      <c r="AI142" s="576"/>
    </row>
    <row r="143" spans="33:52">
      <c r="AG143" s="576"/>
      <c r="AH143" s="576"/>
      <c r="AI143" s="576"/>
    </row>
    <row r="144" spans="33:52">
      <c r="AG144" s="576"/>
      <c r="AH144" s="576"/>
      <c r="AI144" s="576"/>
    </row>
    <row r="145" spans="33:88">
      <c r="AG145" s="576"/>
      <c r="AH145" s="576"/>
      <c r="AI145" s="576"/>
      <c r="BB145" s="702"/>
      <c r="BC145" s="702"/>
      <c r="BD145" s="702"/>
      <c r="BE145" s="702"/>
      <c r="BG145" s="703"/>
      <c r="BH145" s="703"/>
      <c r="BI145" s="704"/>
      <c r="BJ145" s="704"/>
      <c r="BK145" s="53"/>
      <c r="BL145" s="13"/>
      <c r="BM145" s="13"/>
      <c r="BN145" s="13"/>
      <c r="BO145" s="13"/>
      <c r="BY145" s="541"/>
    </row>
    <row r="146" spans="33:88">
      <c r="AG146" s="576"/>
      <c r="AH146" s="576"/>
      <c r="AI146" s="576"/>
      <c r="BA146" s="587"/>
      <c r="BB146" s="702"/>
      <c r="BC146" s="702"/>
      <c r="BD146" s="702"/>
      <c r="BE146" s="702"/>
      <c r="BF146" s="702"/>
      <c r="BG146" s="703"/>
      <c r="BH146" s="703"/>
      <c r="BI146" s="704"/>
      <c r="BJ146" s="704"/>
      <c r="BK146" s="53"/>
      <c r="BL146" s="13"/>
      <c r="BM146" s="13"/>
      <c r="BN146" s="13"/>
      <c r="BO146" s="13"/>
      <c r="BY146" s="541"/>
    </row>
    <row r="147" spans="33:88">
      <c r="AG147" s="576"/>
      <c r="AH147" s="576"/>
      <c r="AI147" s="576"/>
      <c r="BA147" s="587"/>
      <c r="BB147" s="702"/>
      <c r="BC147" s="702"/>
      <c r="BD147" s="702"/>
      <c r="BY147" s="541"/>
    </row>
    <row r="148" spans="33:88">
      <c r="AG148" s="576"/>
      <c r="AH148" s="576"/>
      <c r="AI148" s="576"/>
      <c r="BA148" s="587"/>
      <c r="BB148" s="702"/>
      <c r="BC148" s="702"/>
      <c r="BD148" s="702"/>
      <c r="BY148" s="541"/>
      <c r="CH148" s="587"/>
      <c r="CI148" s="587"/>
      <c r="CJ148" s="587"/>
    </row>
    <row r="149" spans="33:88" ht="13.5">
      <c r="AG149" s="576"/>
      <c r="AH149" s="576"/>
      <c r="AI149" s="576"/>
      <c r="BA149" s="701"/>
      <c r="BF149" s="705"/>
      <c r="BG149" s="705"/>
      <c r="BH149" s="705"/>
      <c r="BI149" s="706"/>
      <c r="BJ149" s="706"/>
      <c r="BK149" s="53"/>
      <c r="BL149" s="13"/>
      <c r="BM149" s="13"/>
      <c r="BN149" s="13"/>
      <c r="BO149" s="13"/>
      <c r="BY149" s="541"/>
      <c r="CH149" s="518"/>
      <c r="CI149" s="518"/>
      <c r="CJ149" s="518"/>
    </row>
    <row r="150" spans="33:88">
      <c r="AG150" s="576"/>
      <c r="AH150" s="576"/>
      <c r="AI150" s="576"/>
      <c r="BA150" s="701"/>
      <c r="BF150" s="705"/>
      <c r="BG150" s="705"/>
      <c r="BH150" s="705"/>
      <c r="BI150" s="706"/>
      <c r="BJ150" s="706"/>
      <c r="BK150" s="53"/>
      <c r="BL150" s="13"/>
      <c r="BM150" s="13"/>
      <c r="BN150" s="13"/>
      <c r="BO150" s="13"/>
      <c r="BY150" s="541"/>
    </row>
    <row r="151" spans="33:88">
      <c r="AG151" s="576"/>
      <c r="AH151" s="576"/>
      <c r="AI151" s="576"/>
      <c r="BA151" s="701"/>
      <c r="BF151" s="705"/>
      <c r="BG151" s="705"/>
      <c r="BH151" s="705"/>
      <c r="BI151" s="706"/>
      <c r="BJ151" s="706"/>
      <c r="BK151" s="53"/>
      <c r="BL151" s="13"/>
      <c r="BM151" s="13"/>
      <c r="BN151" s="13"/>
      <c r="BO151" s="13"/>
      <c r="BY151" s="541"/>
    </row>
    <row r="152" spans="33:88" ht="13.5">
      <c r="BA152" s="701"/>
      <c r="BF152" s="705"/>
      <c r="BG152" s="705"/>
      <c r="BH152" s="705"/>
      <c r="BI152" s="706"/>
      <c r="BJ152" s="706"/>
      <c r="BK152" s="53"/>
      <c r="BL152" s="13"/>
      <c r="BM152" s="13"/>
      <c r="BN152" s="13"/>
      <c r="BO152" s="13"/>
      <c r="BY152" s="517"/>
    </row>
    <row r="153" spans="33:88" ht="13.5">
      <c r="BF153" s="578"/>
      <c r="BG153" s="701"/>
      <c r="BH153" s="701"/>
      <c r="BI153" s="707"/>
      <c r="BJ153" s="707"/>
      <c r="BK153" s="53"/>
      <c r="BL153" s="13"/>
      <c r="BM153" s="13"/>
      <c r="BN153" s="13"/>
      <c r="BO153" s="13"/>
      <c r="BY153" s="517"/>
    </row>
    <row r="154" spans="33:88">
      <c r="BF154" s="701"/>
      <c r="BG154" s="701"/>
      <c r="BH154" s="701"/>
      <c r="BI154" s="707"/>
      <c r="BJ154" s="707"/>
      <c r="BK154" s="53"/>
      <c r="BL154" s="13"/>
      <c r="BM154" s="13"/>
      <c r="BN154" s="13"/>
      <c r="BO154" s="13"/>
    </row>
    <row r="155" spans="33:88">
      <c r="BI155" s="13"/>
      <c r="BJ155" s="13"/>
      <c r="BK155" s="13"/>
      <c r="BL155" s="13"/>
      <c r="BM155" s="13"/>
      <c r="BN155" s="13"/>
      <c r="BO155" s="13"/>
    </row>
    <row r="156" spans="33:88">
      <c r="BI156" s="1728"/>
      <c r="BJ156" s="1728"/>
      <c r="BK156" s="1728"/>
      <c r="BL156" s="13"/>
      <c r="BM156" s="13"/>
      <c r="BN156" s="13"/>
      <c r="BO156" s="13"/>
    </row>
    <row r="158" spans="33:88">
      <c r="BP158" s="587"/>
      <c r="BQ158" s="587"/>
      <c r="BR158" s="587"/>
      <c r="BS158" s="587"/>
      <c r="BT158" s="587"/>
      <c r="BU158" s="708"/>
      <c r="BV158" s="708"/>
      <c r="BW158" s="708"/>
      <c r="BX158" s="708"/>
      <c r="BY158" s="709"/>
      <c r="BZ158" s="709"/>
    </row>
    <row r="159" spans="33:88">
      <c r="BP159" s="587"/>
      <c r="BQ159" s="587"/>
      <c r="BR159" s="587"/>
      <c r="BS159" s="587"/>
      <c r="BT159" s="587"/>
      <c r="BU159" s="708"/>
      <c r="BV159" s="708"/>
      <c r="BW159" s="708"/>
      <c r="BX159" s="708"/>
      <c r="BY159" s="709"/>
      <c r="BZ159" s="709"/>
    </row>
    <row r="160" spans="33:88">
      <c r="BP160" s="587"/>
      <c r="BQ160" s="587"/>
      <c r="BR160" s="587"/>
      <c r="BS160" s="587"/>
      <c r="BT160" s="587"/>
      <c r="BU160" s="710"/>
      <c r="BV160" s="710"/>
      <c r="BW160" s="710"/>
      <c r="BX160" s="710"/>
      <c r="BY160" s="709"/>
      <c r="BZ160" s="709"/>
    </row>
    <row r="164" spans="68:78">
      <c r="BP164" s="587"/>
      <c r="BQ164" s="587"/>
      <c r="BR164" s="587"/>
      <c r="BS164" s="587"/>
      <c r="BT164" s="587"/>
      <c r="BU164" s="710"/>
      <c r="BV164" s="710"/>
      <c r="BW164" s="710"/>
      <c r="BX164" s="710"/>
      <c r="BY164" s="709"/>
      <c r="BZ164" s="709"/>
    </row>
    <row r="166" spans="68:78">
      <c r="BP166" s="587"/>
      <c r="BQ166" s="587"/>
      <c r="BR166" s="587"/>
      <c r="BS166" s="587"/>
      <c r="BT166" s="587"/>
      <c r="BU166" s="710"/>
      <c r="BV166" s="710"/>
      <c r="BW166" s="710"/>
      <c r="BX166" s="710"/>
      <c r="BY166" s="709"/>
      <c r="BZ166" s="709"/>
    </row>
    <row r="167" spans="68:78">
      <c r="BP167" s="587"/>
      <c r="BQ167" s="587"/>
      <c r="BR167" s="587"/>
      <c r="BS167" s="587"/>
      <c r="BT167" s="587"/>
      <c r="BU167" s="708"/>
      <c r="BV167" s="708"/>
      <c r="BW167" s="708"/>
      <c r="BX167" s="708"/>
      <c r="BY167" s="709"/>
      <c r="BZ167" s="709"/>
    </row>
  </sheetData>
  <sheetProtection algorithmName="SHA-512" hashValue="drtFvEXuKHOySp1uEkHa6mL4vTON63+/PqNIEHqCMfMJ4OKwocxu7RwZxWV6+Nt3+3WFn2YKw8bet1gRtWGs5Q==" saltValue="p5mfFsoyJIUgVT9MWrg0EQ==" spinCount="100000" sheet="1" formatCells="0" selectLockedCells="1"/>
  <mergeCells count="333">
    <mergeCell ref="BC1:BG1"/>
    <mergeCell ref="A2:AK2"/>
    <mergeCell ref="AL2:AX2"/>
    <mergeCell ref="A4:B4"/>
    <mergeCell ref="A5:B5"/>
    <mergeCell ref="C5:AA5"/>
    <mergeCell ref="AB5:AJ5"/>
    <mergeCell ref="AK5:AL5"/>
    <mergeCell ref="AM5:AR5"/>
    <mergeCell ref="A1:AX1"/>
    <mergeCell ref="C4:AJ4"/>
    <mergeCell ref="C6:F8"/>
    <mergeCell ref="G6:AN6"/>
    <mergeCell ref="G7:Q7"/>
    <mergeCell ref="R7:AB7"/>
    <mergeCell ref="AC7:AN7"/>
    <mergeCell ref="G8:Q8"/>
    <mergeCell ref="R8:AB8"/>
    <mergeCell ref="AC8:AN8"/>
    <mergeCell ref="C9:D10"/>
    <mergeCell ref="E9:F10"/>
    <mergeCell ref="G9:K9"/>
    <mergeCell ref="L9:Q9"/>
    <mergeCell ref="R9:V9"/>
    <mergeCell ref="W9:AB9"/>
    <mergeCell ref="AC9:AE10"/>
    <mergeCell ref="AF9:AK9"/>
    <mergeCell ref="AL9:AN10"/>
    <mergeCell ref="G10:I10"/>
    <mergeCell ref="J10:K10"/>
    <mergeCell ref="L10:N10"/>
    <mergeCell ref="O10:Q10"/>
    <mergeCell ref="R10:T10"/>
    <mergeCell ref="U10:V10"/>
    <mergeCell ref="W10:Y10"/>
    <mergeCell ref="Z10:AB10"/>
    <mergeCell ref="AC11:AE12"/>
    <mergeCell ref="AF11:AH12"/>
    <mergeCell ref="AI11:AK12"/>
    <mergeCell ref="AL11:AN12"/>
    <mergeCell ref="AF10:AH10"/>
    <mergeCell ref="AI10:AK10"/>
    <mergeCell ref="C11:D12"/>
    <mergeCell ref="E11:F12"/>
    <mergeCell ref="G11:I12"/>
    <mergeCell ref="J11:K12"/>
    <mergeCell ref="L11:N12"/>
    <mergeCell ref="O11:Q12"/>
    <mergeCell ref="R11:T12"/>
    <mergeCell ref="U11:V12"/>
    <mergeCell ref="C14:N14"/>
    <mergeCell ref="O14:W14"/>
    <mergeCell ref="X14:Z16"/>
    <mergeCell ref="C15:E16"/>
    <mergeCell ref="F15:K15"/>
    <mergeCell ref="L15:N16"/>
    <mergeCell ref="O15:Q16"/>
    <mergeCell ref="R15:W15"/>
    <mergeCell ref="W11:Y12"/>
    <mergeCell ref="Z11:AB12"/>
    <mergeCell ref="R17:T18"/>
    <mergeCell ref="U17:W18"/>
    <mergeCell ref="X17:Z18"/>
    <mergeCell ref="BD18:CO18"/>
    <mergeCell ref="C20:H20"/>
    <mergeCell ref="C21:D21"/>
    <mergeCell ref="E21:AI21"/>
    <mergeCell ref="AM15:AW16"/>
    <mergeCell ref="F16:H16"/>
    <mergeCell ref="I16:K16"/>
    <mergeCell ref="R16:T16"/>
    <mergeCell ref="U16:W16"/>
    <mergeCell ref="C17:E18"/>
    <mergeCell ref="F17:H18"/>
    <mergeCell ref="I17:K18"/>
    <mergeCell ref="L17:N18"/>
    <mergeCell ref="O17:Q18"/>
    <mergeCell ref="AM33:AW34"/>
    <mergeCell ref="E35:AI35"/>
    <mergeCell ref="D26:E26"/>
    <mergeCell ref="F26:AI26"/>
    <mergeCell ref="G27:AI27"/>
    <mergeCell ref="D28:E28"/>
    <mergeCell ref="F28:AI28"/>
    <mergeCell ref="G29:AI30"/>
    <mergeCell ref="C22:D22"/>
    <mergeCell ref="E22:AI22"/>
    <mergeCell ref="D23:E23"/>
    <mergeCell ref="F23:AI23"/>
    <mergeCell ref="G24:AI24"/>
    <mergeCell ref="G25:AI25"/>
    <mergeCell ref="A38:B38"/>
    <mergeCell ref="C38:AJ38"/>
    <mergeCell ref="D39:AJ39"/>
    <mergeCell ref="E41:R41"/>
    <mergeCell ref="T41:U41"/>
    <mergeCell ref="Z41:AI41"/>
    <mergeCell ref="C31:D31"/>
    <mergeCell ref="E31:AI32"/>
    <mergeCell ref="C33:D33"/>
    <mergeCell ref="E33:AI34"/>
    <mergeCell ref="E42:R42"/>
    <mergeCell ref="T42:U42"/>
    <mergeCell ref="Z42:AB42"/>
    <mergeCell ref="AD42:AF42"/>
    <mergeCell ref="AG42:AI43"/>
    <mergeCell ref="AM42:AW48"/>
    <mergeCell ref="E43:R43"/>
    <mergeCell ref="T43:U43"/>
    <mergeCell ref="Z43:AB43"/>
    <mergeCell ref="AD43:AF43"/>
    <mergeCell ref="E44:R44"/>
    <mergeCell ref="T44:U44"/>
    <mergeCell ref="Z44:AB44"/>
    <mergeCell ref="AD44:AF44"/>
    <mergeCell ref="AG44:AI45"/>
    <mergeCell ref="E45:R45"/>
    <mergeCell ref="T45:U45"/>
    <mergeCell ref="Z45:AB45"/>
    <mergeCell ref="AD45:AF45"/>
    <mergeCell ref="BD45:BM46"/>
    <mergeCell ref="BP45:BY46"/>
    <mergeCell ref="D47:AJ48"/>
    <mergeCell ref="BD47:BG48"/>
    <mergeCell ref="BH47:BJ48"/>
    <mergeCell ref="BK47:BM48"/>
    <mergeCell ref="BP47:BS48"/>
    <mergeCell ref="BT47:BV48"/>
    <mergeCell ref="BW47:BY48"/>
    <mergeCell ref="C52:D69"/>
    <mergeCell ref="E52:F63"/>
    <mergeCell ref="G52:J53"/>
    <mergeCell ref="K52:N53"/>
    <mergeCell ref="O52:P53"/>
    <mergeCell ref="Q52:Q53"/>
    <mergeCell ref="R52:R53"/>
    <mergeCell ref="S52:T53"/>
    <mergeCell ref="BW49:BY50"/>
    <mergeCell ref="C50:D51"/>
    <mergeCell ref="E50:J51"/>
    <mergeCell ref="K50:AC51"/>
    <mergeCell ref="AD50:AG51"/>
    <mergeCell ref="AM50:AW51"/>
    <mergeCell ref="BD51:BG52"/>
    <mergeCell ref="BH51:BJ52"/>
    <mergeCell ref="BK51:BM52"/>
    <mergeCell ref="BP51:BS52"/>
    <mergeCell ref="C49:AG49"/>
    <mergeCell ref="BD49:BG50"/>
    <mergeCell ref="BH49:BJ50"/>
    <mergeCell ref="BK49:BM50"/>
    <mergeCell ref="BP49:BS50"/>
    <mergeCell ref="BT49:BV50"/>
    <mergeCell ref="BP53:BY54"/>
    <mergeCell ref="G54:J55"/>
    <mergeCell ref="K54:N55"/>
    <mergeCell ref="O54:P55"/>
    <mergeCell ref="Q54:Q55"/>
    <mergeCell ref="R54:R55"/>
    <mergeCell ref="S54:T55"/>
    <mergeCell ref="U54:Y55"/>
    <mergeCell ref="Z54:AB55"/>
    <mergeCell ref="AC54:AC55"/>
    <mergeCell ref="U52:Y53"/>
    <mergeCell ref="Z52:AB53"/>
    <mergeCell ref="AC52:AC53"/>
    <mergeCell ref="AD52:AG59"/>
    <mergeCell ref="BD53:BM54"/>
    <mergeCell ref="BD55:BG55"/>
    <mergeCell ref="BH55:BM55"/>
    <mergeCell ref="BT51:BV52"/>
    <mergeCell ref="BW51:BY52"/>
    <mergeCell ref="BP55:BS55"/>
    <mergeCell ref="BT55:BY55"/>
    <mergeCell ref="G56:J57"/>
    <mergeCell ref="K56:N57"/>
    <mergeCell ref="O56:P57"/>
    <mergeCell ref="Q56:Q57"/>
    <mergeCell ref="R56:R57"/>
    <mergeCell ref="S56:T57"/>
    <mergeCell ref="U56:Y57"/>
    <mergeCell ref="Z56:AB57"/>
    <mergeCell ref="AC56:AC57"/>
    <mergeCell ref="BD56:BG56"/>
    <mergeCell ref="BH56:BJ56"/>
    <mergeCell ref="BP56:BS56"/>
    <mergeCell ref="BT56:BV56"/>
    <mergeCell ref="BD57:BG57"/>
    <mergeCell ref="BH57:BJ57"/>
    <mergeCell ref="BP57:BS57"/>
    <mergeCell ref="BT57:BV57"/>
    <mergeCell ref="U58:Y59"/>
    <mergeCell ref="Z58:AB59"/>
    <mergeCell ref="AC58:AC59"/>
    <mergeCell ref="BD58:BG58"/>
    <mergeCell ref="BH58:BJ58"/>
    <mergeCell ref="BP58:BS58"/>
    <mergeCell ref="G58:J59"/>
    <mergeCell ref="K58:N59"/>
    <mergeCell ref="O58:P59"/>
    <mergeCell ref="Q58:Q59"/>
    <mergeCell ref="R58:R59"/>
    <mergeCell ref="S58:T59"/>
    <mergeCell ref="BT60:BV60"/>
    <mergeCell ref="BD61:BG61"/>
    <mergeCell ref="BH61:BJ61"/>
    <mergeCell ref="BP61:BS61"/>
    <mergeCell ref="BT61:BV61"/>
    <mergeCell ref="BT58:BV58"/>
    <mergeCell ref="BD59:BG59"/>
    <mergeCell ref="BH59:BJ59"/>
    <mergeCell ref="BP59:BS59"/>
    <mergeCell ref="BT59:BV59"/>
    <mergeCell ref="G62:J63"/>
    <mergeCell ref="K62:N63"/>
    <mergeCell ref="O62:P63"/>
    <mergeCell ref="Q62:T63"/>
    <mergeCell ref="U62:Y63"/>
    <mergeCell ref="Z62:AB63"/>
    <mergeCell ref="BD60:BG60"/>
    <mergeCell ref="BH60:BJ60"/>
    <mergeCell ref="BP60:BS60"/>
    <mergeCell ref="G60:T61"/>
    <mergeCell ref="U60:Y61"/>
    <mergeCell ref="Z60:AB61"/>
    <mergeCell ref="AC60:AC61"/>
    <mergeCell ref="AD60:AG61"/>
    <mergeCell ref="Z66:AB67"/>
    <mergeCell ref="AC62:AC63"/>
    <mergeCell ref="AD62:AG63"/>
    <mergeCell ref="BD62:BG62"/>
    <mergeCell ref="BH62:BJ62"/>
    <mergeCell ref="BP62:BS62"/>
    <mergeCell ref="BT62:BV62"/>
    <mergeCell ref="BD63:BG63"/>
    <mergeCell ref="BH63:BJ63"/>
    <mergeCell ref="BP63:BS63"/>
    <mergeCell ref="BT63:BV63"/>
    <mergeCell ref="BD66:BG66"/>
    <mergeCell ref="BH66:BJ66"/>
    <mergeCell ref="BP66:BS66"/>
    <mergeCell ref="BT66:BV66"/>
    <mergeCell ref="BD67:BG67"/>
    <mergeCell ref="BH67:BJ67"/>
    <mergeCell ref="BP67:BS67"/>
    <mergeCell ref="BT67:BV67"/>
    <mergeCell ref="AD64:AG67"/>
    <mergeCell ref="AN62:AW64"/>
    <mergeCell ref="BD64:BG64"/>
    <mergeCell ref="BH64:BJ64"/>
    <mergeCell ref="BP64:BS64"/>
    <mergeCell ref="BT64:BV64"/>
    <mergeCell ref="BD65:BG65"/>
    <mergeCell ref="BH65:BJ65"/>
    <mergeCell ref="BP65:BS65"/>
    <mergeCell ref="BT65:BV65"/>
    <mergeCell ref="BD68:BG68"/>
    <mergeCell ref="BH68:BJ68"/>
    <mergeCell ref="BP68:BS68"/>
    <mergeCell ref="BT68:BV68"/>
    <mergeCell ref="BD69:BG69"/>
    <mergeCell ref="BH69:BJ69"/>
    <mergeCell ref="BP69:BS69"/>
    <mergeCell ref="BT69:BV69"/>
    <mergeCell ref="E68:J69"/>
    <mergeCell ref="K68:T69"/>
    <mergeCell ref="U68:Y69"/>
    <mergeCell ref="Z68:AB69"/>
    <mergeCell ref="AC68:AC69"/>
    <mergeCell ref="AD68:AG69"/>
    <mergeCell ref="BT72:BV72"/>
    <mergeCell ref="D73:AK73"/>
    <mergeCell ref="BD73:BG73"/>
    <mergeCell ref="BH73:BJ73"/>
    <mergeCell ref="BP73:BS73"/>
    <mergeCell ref="BT73:BV73"/>
    <mergeCell ref="BD70:BG70"/>
    <mergeCell ref="BH70:BJ70"/>
    <mergeCell ref="BP70:BS70"/>
    <mergeCell ref="BT70:BV70"/>
    <mergeCell ref="D71:AK71"/>
    <mergeCell ref="BD71:BG71"/>
    <mergeCell ref="BH71:BJ71"/>
    <mergeCell ref="BP71:BS71"/>
    <mergeCell ref="BT71:BV71"/>
    <mergeCell ref="AM52:AW53"/>
    <mergeCell ref="C78:Y78"/>
    <mergeCell ref="E79:L79"/>
    <mergeCell ref="M79:O79"/>
    <mergeCell ref="P79:W79"/>
    <mergeCell ref="X79:Z79"/>
    <mergeCell ref="E80:L80"/>
    <mergeCell ref="M80:N80"/>
    <mergeCell ref="P80:W80"/>
    <mergeCell ref="X80:Y80"/>
    <mergeCell ref="D77:Y77"/>
    <mergeCell ref="AM77:AW77"/>
    <mergeCell ref="D75:AJ75"/>
    <mergeCell ref="AM75:AW75"/>
    <mergeCell ref="AC66:AC67"/>
    <mergeCell ref="E64:J67"/>
    <mergeCell ref="K64:L65"/>
    <mergeCell ref="M64:S65"/>
    <mergeCell ref="T64:Y65"/>
    <mergeCell ref="Z64:AB65"/>
    <mergeCell ref="AC64:AC65"/>
    <mergeCell ref="K66:L67"/>
    <mergeCell ref="M66:S67"/>
    <mergeCell ref="T66:Y67"/>
    <mergeCell ref="BW28:CF31"/>
    <mergeCell ref="BW33:CF34"/>
    <mergeCell ref="BW36:CF38"/>
    <mergeCell ref="AM54:AW55"/>
    <mergeCell ref="AN56:AW59"/>
    <mergeCell ref="AN60:AW61"/>
    <mergeCell ref="BI156:BK156"/>
    <mergeCell ref="AM71:AW73"/>
    <mergeCell ref="AM17:AW21"/>
    <mergeCell ref="BD76:BG76"/>
    <mergeCell ref="BH76:BJ76"/>
    <mergeCell ref="BP76:BS76"/>
    <mergeCell ref="BT76:BV76"/>
    <mergeCell ref="BD74:BG74"/>
    <mergeCell ref="BH74:BJ74"/>
    <mergeCell ref="BP74:BS74"/>
    <mergeCell ref="BT74:BV74"/>
    <mergeCell ref="BD75:BG75"/>
    <mergeCell ref="BH75:BJ75"/>
    <mergeCell ref="BP75:BS75"/>
    <mergeCell ref="BT75:BV75"/>
    <mergeCell ref="BD72:BG72"/>
    <mergeCell ref="BH72:BJ72"/>
    <mergeCell ref="BP72:BS72"/>
  </mergeCells>
  <phoneticPr fontId="4"/>
  <conditionalFormatting sqref="C11:Q12">
    <cfRule type="containsBlanks" dxfId="321" priority="19">
      <formula>LEN(TRIM(C11))=0</formula>
    </cfRule>
  </conditionalFormatting>
  <conditionalFormatting sqref="C17:W18">
    <cfRule type="containsBlanks" dxfId="320" priority="16">
      <formula>LEN(TRIM(C17))=0</formula>
    </cfRule>
  </conditionalFormatting>
  <conditionalFormatting sqref="E80:N80 P80:Y80">
    <cfRule type="containsBlanks" dxfId="319" priority="1">
      <formula>LEN(TRIM(E80))=0</formula>
    </cfRule>
  </conditionalFormatting>
  <conditionalFormatting sqref="O52 O54 O56 Z60 Z64 Z66">
    <cfRule type="containsBlanks" dxfId="318" priority="15">
      <formula>LEN(TRIM(O52))=0</formula>
    </cfRule>
  </conditionalFormatting>
  <conditionalFormatting sqref="O58">
    <cfRule type="containsBlanks" dxfId="317" priority="14">
      <formula>LEN(TRIM(O58))=0</formula>
    </cfRule>
  </conditionalFormatting>
  <conditionalFormatting sqref="R11">
    <cfRule type="containsBlanks" dxfId="316" priority="9">
      <formula>LEN(TRIM(R11))=0</formula>
    </cfRule>
  </conditionalFormatting>
  <conditionalFormatting sqref="U11:V12">
    <cfRule type="containsBlanks" dxfId="315" priority="5">
      <formula>LEN(TRIM(U11))=0</formula>
    </cfRule>
  </conditionalFormatting>
  <conditionalFormatting sqref="W11">
    <cfRule type="containsBlanks" dxfId="314" priority="8">
      <formula>LEN(TRIM(W11))=0</formula>
    </cfRule>
  </conditionalFormatting>
  <conditionalFormatting sqref="Z11:AB12">
    <cfRule type="containsBlanks" dxfId="313" priority="4">
      <formula>LEN(TRIM(Z11))=0</formula>
    </cfRule>
  </conditionalFormatting>
  <conditionalFormatting sqref="AC11 AF11 AI11">
    <cfRule type="containsBlanks" dxfId="312" priority="6">
      <formula>LEN(TRIM(AC11))=0</formula>
    </cfRule>
  </conditionalFormatting>
  <conditionalFormatting sqref="AD43:AF43">
    <cfRule type="cellIs" dxfId="311" priority="20" operator="lessThanOrEqual">
      <formula>0</formula>
    </cfRule>
    <cfRule type="cellIs" dxfId="310" priority="21" operator="lessThan">
      <formula>$T$41</formula>
    </cfRule>
  </conditionalFormatting>
  <conditionalFormatting sqref="AD45:AF45">
    <cfRule type="cellIs" dxfId="309" priority="2" operator="lessThanOrEqual">
      <formula>0</formula>
    </cfRule>
    <cfRule type="cellIs" dxfId="308" priority="3" operator="lessThan">
      <formula>$Z$45</formula>
    </cfRule>
  </conditionalFormatting>
  <conditionalFormatting sqref="AG42:AI45">
    <cfRule type="cellIs" dxfId="307" priority="10" operator="equal">
      <formula>"NG"</formula>
    </cfRule>
    <cfRule type="cellIs" dxfId="306" priority="11" operator="equal">
      <formula>"OK"</formula>
    </cfRule>
  </conditionalFormatting>
  <conditionalFormatting sqref="AK5">
    <cfRule type="containsBlanks" dxfId="305" priority="18">
      <formula>LEN(TRIM(AK5))=0</formula>
    </cfRule>
  </conditionalFormatting>
  <dataValidations count="1">
    <dataValidation type="list" imeMode="off" allowBlank="1" showInputMessage="1" sqref="AK5:AL5" xr:uid="{4C456FED-1273-4617-A951-8E09E81D4F44}">
      <formula1>"　,6,7,8,9,10,11,12,1,2,3"</formula1>
    </dataValidation>
  </dataValidations>
  <printOptions horizontalCentered="1"/>
  <pageMargins left="0.70866141732283472" right="0.51181102362204722" top="0.70866141732283472" bottom="0.19685039370078741" header="0.19685039370078741" footer="0.23622047244094491"/>
  <pageSetup paperSize="9" scale="73" orientation="portrait" cellComments="asDisplayed" horizontalDpi="300" verticalDpi="300" r:id="rId1"/>
  <headerFooter alignWithMargins="0"/>
  <colBreaks count="1" manualBreakCount="1">
    <brk id="53"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255425" r:id="rId4" name="Check Box 16">
              <controlPr defaultSize="0" autoFill="0" autoLine="0" autoPict="0">
                <anchor moveWithCells="1" sizeWithCells="1">
                  <from>
                    <xdr:col>29</xdr:col>
                    <xdr:colOff>19050</xdr:colOff>
                    <xdr:row>70</xdr:row>
                    <xdr:rowOff>0</xdr:rowOff>
                  </from>
                  <to>
                    <xdr:col>31</xdr:col>
                    <xdr:colOff>190500</xdr:colOff>
                    <xdr:row>71</xdr:row>
                    <xdr:rowOff>28575</xdr:rowOff>
                  </to>
                </anchor>
              </controlPr>
            </control>
          </mc:Choice>
        </mc:AlternateContent>
        <mc:AlternateContent xmlns:mc="http://schemas.openxmlformats.org/markup-compatibility/2006">
          <mc:Choice Requires="x14">
            <control shapeId="1255426" r:id="rId5" name="Check Box 17">
              <controlPr defaultSize="0" autoFill="0" autoLine="0" autoPict="0">
                <anchor moveWithCells="1" sizeWithCells="1">
                  <from>
                    <xdr:col>32</xdr:col>
                    <xdr:colOff>57150</xdr:colOff>
                    <xdr:row>70</xdr:row>
                    <xdr:rowOff>0</xdr:rowOff>
                  </from>
                  <to>
                    <xdr:col>35</xdr:col>
                    <xdr:colOff>38100</xdr:colOff>
                    <xdr:row>71</xdr:row>
                    <xdr:rowOff>19050</xdr:rowOff>
                  </to>
                </anchor>
              </controlPr>
            </control>
          </mc:Choice>
        </mc:AlternateContent>
        <mc:AlternateContent xmlns:mc="http://schemas.openxmlformats.org/markup-compatibility/2006">
          <mc:Choice Requires="x14">
            <control shapeId="1255427" r:id="rId6" name="Check Box 3">
              <controlPr defaultSize="0" autoFill="0" autoLine="0" autoPict="0">
                <anchor moveWithCells="1" sizeWithCells="1">
                  <from>
                    <xdr:col>29</xdr:col>
                    <xdr:colOff>9525</xdr:colOff>
                    <xdr:row>71</xdr:row>
                    <xdr:rowOff>152400</xdr:rowOff>
                  </from>
                  <to>
                    <xdr:col>31</xdr:col>
                    <xdr:colOff>180975</xdr:colOff>
                    <xdr:row>73</xdr:row>
                    <xdr:rowOff>9525</xdr:rowOff>
                  </to>
                </anchor>
              </controlPr>
            </control>
          </mc:Choice>
        </mc:AlternateContent>
        <mc:AlternateContent xmlns:mc="http://schemas.openxmlformats.org/markup-compatibility/2006">
          <mc:Choice Requires="x14">
            <control shapeId="1255428" r:id="rId7" name="Check Box 4">
              <controlPr defaultSize="0" autoFill="0" autoLine="0" autoPict="0">
                <anchor moveWithCells="1" sizeWithCells="1">
                  <from>
                    <xdr:col>32</xdr:col>
                    <xdr:colOff>47625</xdr:colOff>
                    <xdr:row>71</xdr:row>
                    <xdr:rowOff>152400</xdr:rowOff>
                  </from>
                  <to>
                    <xdr:col>35</xdr:col>
                    <xdr:colOff>28575</xdr:colOff>
                    <xdr:row>73</xdr:row>
                    <xdr:rowOff>0</xdr:rowOff>
                  </to>
                </anchor>
              </controlPr>
            </control>
          </mc:Choice>
        </mc:AlternateContent>
        <mc:AlternateContent xmlns:mc="http://schemas.openxmlformats.org/markup-compatibility/2006">
          <mc:Choice Requires="x14">
            <control shapeId="1255429" r:id="rId8" name="Check Box 5">
              <controlPr defaultSize="0" autoFill="0" autoLine="0" autoPict="0">
                <anchor moveWithCells="1" sizeWithCells="1">
                  <from>
                    <xdr:col>29</xdr:col>
                    <xdr:colOff>9525</xdr:colOff>
                    <xdr:row>74</xdr:row>
                    <xdr:rowOff>0</xdr:rowOff>
                  </from>
                  <to>
                    <xdr:col>31</xdr:col>
                    <xdr:colOff>180975</xdr:colOff>
                    <xdr:row>75</xdr:row>
                    <xdr:rowOff>28575</xdr:rowOff>
                  </to>
                </anchor>
              </controlPr>
            </control>
          </mc:Choice>
        </mc:AlternateContent>
        <mc:AlternateContent xmlns:mc="http://schemas.openxmlformats.org/markup-compatibility/2006">
          <mc:Choice Requires="x14">
            <control shapeId="1255430" r:id="rId9" name="Check Box 6">
              <controlPr defaultSize="0" autoFill="0" autoLine="0" autoPict="0">
                <anchor moveWithCells="1" sizeWithCells="1">
                  <from>
                    <xdr:col>32</xdr:col>
                    <xdr:colOff>47625</xdr:colOff>
                    <xdr:row>74</xdr:row>
                    <xdr:rowOff>0</xdr:rowOff>
                  </from>
                  <to>
                    <xdr:col>35</xdr:col>
                    <xdr:colOff>28575</xdr:colOff>
                    <xdr:row>75</xdr:row>
                    <xdr:rowOff>19050</xdr:rowOff>
                  </to>
                </anchor>
              </controlPr>
            </control>
          </mc:Choice>
        </mc:AlternateContent>
        <mc:AlternateContent xmlns:mc="http://schemas.openxmlformats.org/markup-compatibility/2006">
          <mc:Choice Requires="x14">
            <control shapeId="1255431" r:id="rId10" name="Check Box 7">
              <controlPr defaultSize="0" autoFill="0" autoLine="0" autoPict="0">
                <anchor moveWithCells="1" sizeWithCells="1">
                  <from>
                    <xdr:col>25</xdr:col>
                    <xdr:colOff>0</xdr:colOff>
                    <xdr:row>75</xdr:row>
                    <xdr:rowOff>85725</xdr:rowOff>
                  </from>
                  <to>
                    <xdr:col>27</xdr:col>
                    <xdr:colOff>171450</xdr:colOff>
                    <xdr:row>77</xdr:row>
                    <xdr:rowOff>66675</xdr:rowOff>
                  </to>
                </anchor>
              </controlPr>
            </control>
          </mc:Choice>
        </mc:AlternateContent>
        <mc:AlternateContent xmlns:mc="http://schemas.openxmlformats.org/markup-compatibility/2006">
          <mc:Choice Requires="x14">
            <control shapeId="1255432" r:id="rId11" name="Check Box 8">
              <controlPr defaultSize="0" autoFill="0" autoLine="0" autoPict="0">
                <anchor moveWithCells="1" sizeWithCells="1">
                  <from>
                    <xdr:col>28</xdr:col>
                    <xdr:colOff>38100</xdr:colOff>
                    <xdr:row>75</xdr:row>
                    <xdr:rowOff>85725</xdr:rowOff>
                  </from>
                  <to>
                    <xdr:col>32</xdr:col>
                    <xdr:colOff>57150</xdr:colOff>
                    <xdr:row>77</xdr:row>
                    <xdr:rowOff>76200</xdr:rowOff>
                  </to>
                </anchor>
              </controlPr>
            </control>
          </mc:Choice>
        </mc:AlternateContent>
        <mc:AlternateContent xmlns:mc="http://schemas.openxmlformats.org/markup-compatibility/2006">
          <mc:Choice Requires="x14">
            <control shapeId="1255433" r:id="rId12" name="Check Box 9">
              <controlPr defaultSize="0" autoFill="0" autoLine="0" autoPict="0">
                <anchor moveWithCells="1" sizeWithCells="1">
                  <from>
                    <xdr:col>32</xdr:col>
                    <xdr:colOff>38100</xdr:colOff>
                    <xdr:row>75</xdr:row>
                    <xdr:rowOff>85725</xdr:rowOff>
                  </from>
                  <to>
                    <xdr:col>36</xdr:col>
                    <xdr:colOff>85725</xdr:colOff>
                    <xdr:row>77</xdr:row>
                    <xdr:rowOff>66675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2B375-13CC-4FC6-B3A0-B871B26FE788}">
  <sheetPr>
    <tabColor theme="7" tint="0.59999389629810485"/>
  </sheetPr>
  <dimension ref="A1:CE72"/>
  <sheetViews>
    <sheetView showGridLines="0" view="pageBreakPreview" topLeftCell="A4" zoomScaleNormal="100" zoomScaleSheetLayoutView="100" workbookViewId="0">
      <selection activeCell="AF31" sqref="AF31:AF32"/>
    </sheetView>
  </sheetViews>
  <sheetFormatPr defaultColWidth="8" defaultRowHeight="12"/>
  <cols>
    <col min="1" max="1" width="1.375" style="13" customWidth="1"/>
    <col min="2" max="31" width="2" style="13" customWidth="1"/>
    <col min="32" max="32" width="4.375" style="13" customWidth="1"/>
    <col min="33" max="34" width="2.75" style="13" customWidth="1"/>
    <col min="35" max="35" width="2.75" style="564" customWidth="1"/>
    <col min="36" max="37" width="2" style="13" customWidth="1"/>
    <col min="38" max="38" width="2" style="564" customWidth="1"/>
    <col min="39" max="39" width="2" style="13" customWidth="1"/>
    <col min="40" max="40" width="2" style="558" customWidth="1"/>
    <col min="41" max="41" width="2" style="575" customWidth="1"/>
    <col min="42" max="44" width="2" style="13" customWidth="1"/>
    <col min="45" max="59" width="2.375" style="13" customWidth="1"/>
    <col min="60" max="69" width="2.625" style="13" customWidth="1"/>
    <col min="70" max="83" width="2.375" style="13" customWidth="1"/>
    <col min="84" max="16384" width="8" style="13"/>
  </cols>
  <sheetData>
    <row r="1" spans="1:69" ht="14.1" customHeight="1">
      <c r="A1" s="1742" t="s">
        <v>1601</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T1" s="525"/>
      <c r="AU1" s="525"/>
      <c r="AV1" s="525"/>
      <c r="AW1" s="525"/>
      <c r="AX1" s="525"/>
    </row>
    <row r="2" spans="1:69" ht="5.0999999999999996" customHeight="1" thickBot="1">
      <c r="A2" s="744"/>
      <c r="B2" s="744"/>
      <c r="C2" s="744"/>
      <c r="D2" s="744"/>
      <c r="E2" s="744"/>
      <c r="F2" s="744"/>
      <c r="G2" s="744"/>
      <c r="H2" s="744"/>
      <c r="I2" s="744"/>
      <c r="J2" s="744"/>
      <c r="K2" s="744"/>
      <c r="L2" s="744"/>
      <c r="M2" s="744"/>
      <c r="N2" s="744"/>
      <c r="O2" s="744"/>
      <c r="P2" s="744"/>
      <c r="Q2" s="744"/>
      <c r="R2" s="744"/>
      <c r="S2" s="744"/>
      <c r="T2" s="744"/>
      <c r="U2" s="744"/>
      <c r="V2" s="744"/>
      <c r="W2" s="744"/>
      <c r="X2" s="744"/>
      <c r="Y2" s="744"/>
      <c r="Z2" s="744"/>
      <c r="AA2" s="744"/>
      <c r="AB2" s="744"/>
      <c r="AC2" s="744"/>
      <c r="AD2" s="744"/>
      <c r="AE2" s="744"/>
      <c r="AF2" s="744"/>
      <c r="AG2" s="744"/>
      <c r="AH2" s="744"/>
      <c r="AI2" s="744"/>
      <c r="AJ2" s="744"/>
      <c r="AK2" s="744"/>
      <c r="AL2" s="744"/>
      <c r="AM2" s="744"/>
      <c r="AN2" s="744"/>
      <c r="AO2" s="744"/>
      <c r="AP2" s="744"/>
      <c r="AQ2" s="744"/>
      <c r="AR2" s="744"/>
    </row>
    <row r="3" spans="1:69" ht="14.1" customHeight="1">
      <c r="B3" s="1741" t="s">
        <v>161</v>
      </c>
      <c r="C3" s="1739"/>
      <c r="D3" s="1739"/>
      <c r="E3" s="1739"/>
      <c r="F3" s="1739"/>
      <c r="G3" s="1739"/>
      <c r="H3" s="1739"/>
      <c r="I3" s="1739"/>
      <c r="J3" s="1739"/>
      <c r="K3" s="1739"/>
      <c r="L3" s="1739"/>
      <c r="M3" s="1739"/>
      <c r="N3" s="1739"/>
      <c r="O3" s="1739"/>
      <c r="P3" s="1739"/>
      <c r="Q3" s="1739"/>
      <c r="R3" s="1739"/>
      <c r="S3" s="1739"/>
      <c r="T3" s="1739"/>
      <c r="U3" s="1739"/>
      <c r="V3" s="1739"/>
      <c r="W3" s="1739"/>
      <c r="X3" s="1739"/>
      <c r="Y3" s="1739"/>
      <c r="Z3" s="1739"/>
      <c r="AA3" s="1739"/>
      <c r="AB3" s="1739"/>
      <c r="AC3" s="1739"/>
      <c r="AD3" s="1739"/>
      <c r="AE3" s="1739"/>
      <c r="AF3" s="1739"/>
      <c r="AG3" s="1739"/>
      <c r="AH3" s="1738" t="s">
        <v>123</v>
      </c>
      <c r="AI3" s="1739"/>
      <c r="AJ3" s="1739"/>
      <c r="AK3" s="1739"/>
      <c r="AL3" s="1739"/>
      <c r="AM3" s="1739"/>
      <c r="AN3" s="1739"/>
      <c r="AO3" s="1739"/>
      <c r="AP3" s="1739"/>
      <c r="AQ3" s="1739"/>
      <c r="AR3" s="1740"/>
    </row>
    <row r="4" spans="1:69" ht="14.1" customHeight="1" thickBot="1">
      <c r="A4" s="303"/>
      <c r="B4" s="2629" t="s">
        <v>470</v>
      </c>
      <c r="C4" s="2630"/>
      <c r="D4" s="2631" t="s">
        <v>1602</v>
      </c>
      <c r="E4" s="2631"/>
      <c r="F4" s="2631"/>
      <c r="G4" s="2631"/>
      <c r="H4" s="2631"/>
      <c r="I4" s="2631"/>
      <c r="J4" s="2631"/>
      <c r="K4" s="2631"/>
      <c r="L4" s="2631"/>
      <c r="M4" s="2631"/>
      <c r="N4" s="2631"/>
      <c r="O4" s="2631"/>
      <c r="P4" s="2631"/>
      <c r="Q4" s="2631"/>
      <c r="R4" s="2631"/>
      <c r="S4" s="2631"/>
      <c r="T4" s="2631"/>
      <c r="U4" s="2631"/>
      <c r="V4" s="2631"/>
      <c r="W4" s="2631"/>
      <c r="X4" s="2631"/>
      <c r="Y4" s="2631"/>
      <c r="Z4" s="2631"/>
      <c r="AA4" s="2631"/>
      <c r="AB4" s="2631"/>
      <c r="AC4" s="2631"/>
      <c r="AD4" s="2631"/>
      <c r="AE4" s="2631"/>
      <c r="AF4" s="2631"/>
      <c r="AG4" s="745"/>
      <c r="AH4" s="746"/>
      <c r="AI4" s="747"/>
      <c r="AJ4" s="747"/>
      <c r="AK4" s="747"/>
      <c r="AL4" s="747"/>
      <c r="AM4" s="747"/>
      <c r="AN4" s="747"/>
      <c r="AO4" s="747"/>
      <c r="AP4" s="747"/>
      <c r="AQ4" s="747"/>
      <c r="AR4" s="748"/>
    </row>
    <row r="5" spans="1:69" ht="14.1" customHeight="1">
      <c r="A5" s="303"/>
      <c r="B5" s="15"/>
      <c r="C5" s="303"/>
      <c r="D5" s="2269"/>
      <c r="E5" s="2269"/>
      <c r="F5" s="2269"/>
      <c r="G5" s="2269"/>
      <c r="H5" s="2269"/>
      <c r="I5" s="2269"/>
      <c r="J5" s="2269"/>
      <c r="K5" s="2269"/>
      <c r="L5" s="2269"/>
      <c r="M5" s="2269"/>
      <c r="N5" s="2269"/>
      <c r="O5" s="2269"/>
      <c r="P5" s="2269"/>
      <c r="Q5" s="2269"/>
      <c r="R5" s="2269"/>
      <c r="S5" s="2269"/>
      <c r="T5" s="2269"/>
      <c r="U5" s="2269"/>
      <c r="V5" s="2269"/>
      <c r="W5" s="2269"/>
      <c r="X5" s="2269"/>
      <c r="Y5" s="2269"/>
      <c r="Z5" s="2269"/>
      <c r="AA5" s="2269"/>
      <c r="AB5" s="2269"/>
      <c r="AC5" s="2269"/>
      <c r="AD5" s="2269"/>
      <c r="AE5" s="2269"/>
      <c r="AF5" s="2269"/>
      <c r="AG5" s="749"/>
      <c r="AH5" s="12"/>
      <c r="AI5" s="750"/>
      <c r="AJ5" s="750"/>
      <c r="AK5" s="750"/>
      <c r="AL5" s="750"/>
      <c r="AM5" s="750"/>
      <c r="AN5" s="750"/>
      <c r="AO5" s="750"/>
      <c r="AP5" s="750"/>
      <c r="AQ5" s="750"/>
      <c r="AR5" s="751"/>
      <c r="AT5" s="2638" t="s">
        <v>1603</v>
      </c>
      <c r="AU5" s="2639"/>
      <c r="AV5" s="2639"/>
      <c r="AW5" s="2639"/>
      <c r="AX5" s="2639"/>
      <c r="AY5" s="2639"/>
      <c r="AZ5" s="2639"/>
      <c r="BA5" s="2639"/>
      <c r="BB5" s="2639"/>
      <c r="BC5" s="2639"/>
      <c r="BD5" s="2639"/>
      <c r="BE5" s="2639"/>
      <c r="BF5" s="2639"/>
      <c r="BG5" s="2639"/>
      <c r="BH5" s="2639"/>
      <c r="BI5" s="2639"/>
      <c r="BJ5" s="2639"/>
      <c r="BK5" s="2639"/>
      <c r="BL5" s="2639"/>
      <c r="BM5" s="2639"/>
      <c r="BN5" s="2639"/>
      <c r="BO5" s="2640"/>
    </row>
    <row r="6" spans="1:69" ht="14.1" customHeight="1">
      <c r="A6" s="303"/>
      <c r="B6" s="15"/>
      <c r="E6" s="303"/>
      <c r="F6" s="303"/>
      <c r="G6" s="303"/>
      <c r="H6" s="303"/>
      <c r="I6" s="303"/>
      <c r="J6" s="303"/>
      <c r="K6" s="303"/>
      <c r="L6" s="303"/>
      <c r="M6" s="303"/>
      <c r="N6" s="303"/>
      <c r="O6" s="303"/>
      <c r="P6" s="303"/>
      <c r="Q6" s="303"/>
      <c r="R6" s="304"/>
      <c r="S6" s="303"/>
      <c r="T6" s="315"/>
      <c r="U6" s="315"/>
      <c r="AF6" s="298"/>
      <c r="AG6" s="298"/>
      <c r="AH6" s="12"/>
      <c r="AI6" s="750"/>
      <c r="AJ6" s="750"/>
      <c r="AK6" s="750"/>
      <c r="AL6" s="750"/>
      <c r="AM6" s="750"/>
      <c r="AN6" s="750"/>
      <c r="AO6" s="750"/>
      <c r="AP6" s="750"/>
      <c r="AQ6" s="750"/>
      <c r="AR6" s="751"/>
      <c r="AT6" s="2641" t="s">
        <v>1122</v>
      </c>
      <c r="AU6" s="1934"/>
      <c r="AV6" s="1934"/>
      <c r="AW6" s="1934"/>
      <c r="AX6" s="1934"/>
      <c r="AY6" s="1934"/>
      <c r="AZ6" s="1934"/>
      <c r="BA6" s="1934"/>
      <c r="BB6" s="1934"/>
      <c r="BC6" s="1934"/>
      <c r="BD6" s="1934"/>
      <c r="BE6" s="1934"/>
      <c r="BF6" s="1934"/>
      <c r="BG6" s="1934"/>
      <c r="BH6" s="1934"/>
      <c r="BI6" s="1934"/>
      <c r="BJ6" s="1934"/>
      <c r="BK6" s="1934"/>
      <c r="BL6" s="1934"/>
      <c r="BM6" s="1934"/>
      <c r="BN6" s="1934"/>
      <c r="BO6" s="2642"/>
    </row>
    <row r="7" spans="1:69" ht="14.1" customHeight="1">
      <c r="A7" s="303"/>
      <c r="B7" s="15"/>
      <c r="C7" s="278" t="s">
        <v>489</v>
      </c>
      <c r="D7" s="1757" t="s">
        <v>781</v>
      </c>
      <c r="E7" s="1757"/>
      <c r="F7" s="1757"/>
      <c r="G7" s="1757"/>
      <c r="H7" s="1757"/>
      <c r="I7" s="1757"/>
      <c r="J7" s="1757"/>
      <c r="K7" s="1757"/>
      <c r="L7" s="1757"/>
      <c r="M7" s="1757"/>
      <c r="N7" s="1757"/>
      <c r="O7" s="1757"/>
      <c r="P7" s="1757"/>
      <c r="Q7" s="1757"/>
      <c r="R7" s="1757"/>
      <c r="S7" s="1757"/>
      <c r="T7" s="1757"/>
      <c r="U7" s="1757"/>
      <c r="V7" s="1757"/>
      <c r="W7" s="1757"/>
      <c r="X7" s="1757"/>
      <c r="Y7" s="1757"/>
      <c r="Z7" s="1757"/>
      <c r="AA7" s="1757"/>
      <c r="AB7" s="1757"/>
      <c r="AC7" s="1757"/>
      <c r="AD7" s="1757"/>
      <c r="AE7" s="1757"/>
      <c r="AF7" s="1757"/>
      <c r="AG7" s="298"/>
      <c r="AH7" s="12"/>
      <c r="AI7" s="750"/>
      <c r="AJ7" s="750"/>
      <c r="AK7" s="750"/>
      <c r="AL7" s="750"/>
      <c r="AM7" s="750"/>
      <c r="AN7" s="750"/>
      <c r="AO7" s="750"/>
      <c r="AP7" s="750"/>
      <c r="AQ7" s="750"/>
      <c r="AR7" s="751"/>
      <c r="AT7" s="2641"/>
      <c r="AU7" s="1934"/>
      <c r="AV7" s="1934"/>
      <c r="AW7" s="1934"/>
      <c r="AX7" s="1934"/>
      <c r="AY7" s="1934"/>
      <c r="AZ7" s="1934"/>
      <c r="BA7" s="1934"/>
      <c r="BB7" s="1934"/>
      <c r="BC7" s="1934"/>
      <c r="BD7" s="1934"/>
      <c r="BE7" s="1934"/>
      <c r="BF7" s="1934"/>
      <c r="BG7" s="1934"/>
      <c r="BH7" s="1934"/>
      <c r="BI7" s="1934"/>
      <c r="BJ7" s="1934"/>
      <c r="BK7" s="1934"/>
      <c r="BL7" s="1934"/>
      <c r="BM7" s="1934"/>
      <c r="BN7" s="1934"/>
      <c r="BO7" s="2642"/>
    </row>
    <row r="8" spans="1:69" ht="14.1" customHeight="1" thickBot="1">
      <c r="A8" s="303"/>
      <c r="B8" s="15"/>
      <c r="D8" s="2142" t="s">
        <v>452</v>
      </c>
      <c r="E8" s="2143"/>
      <c r="F8" s="2143"/>
      <c r="G8" s="2143"/>
      <c r="H8" s="2143"/>
      <c r="I8" s="2143"/>
      <c r="J8" s="2143"/>
      <c r="K8" s="2143"/>
      <c r="L8" s="2143"/>
      <c r="M8" s="2143"/>
      <c r="N8" s="2635"/>
      <c r="O8" s="2633" t="s">
        <v>1228</v>
      </c>
      <c r="P8" s="2143"/>
      <c r="Q8" s="2143"/>
      <c r="R8" s="2143"/>
      <c r="S8" s="2143"/>
      <c r="T8" s="2143"/>
      <c r="U8" s="2634"/>
      <c r="V8" s="2632" t="s">
        <v>47</v>
      </c>
      <c r="W8" s="2143"/>
      <c r="X8" s="2143"/>
      <c r="Y8" s="2143"/>
      <c r="Z8" s="2143"/>
      <c r="AA8" s="2143"/>
      <c r="AB8" s="2143"/>
      <c r="AC8" s="2143"/>
      <c r="AD8" s="2143"/>
      <c r="AE8" s="2143"/>
      <c r="AF8" s="2143"/>
      <c r="AG8" s="2143"/>
      <c r="AH8" s="2143"/>
      <c r="AI8" s="2143"/>
      <c r="AJ8" s="2633" t="s">
        <v>162</v>
      </c>
      <c r="AK8" s="2143"/>
      <c r="AL8" s="2143"/>
      <c r="AM8" s="2143"/>
      <c r="AN8" s="2143"/>
      <c r="AO8" s="2143"/>
      <c r="AP8" s="2143"/>
      <c r="AQ8" s="2144"/>
      <c r="AR8" s="17"/>
      <c r="AT8" s="2641"/>
      <c r="AU8" s="1934"/>
      <c r="AV8" s="1934"/>
      <c r="AW8" s="1934"/>
      <c r="AX8" s="1934"/>
      <c r="AY8" s="1934"/>
      <c r="AZ8" s="1934"/>
      <c r="BA8" s="1934"/>
      <c r="BB8" s="1934"/>
      <c r="BC8" s="1934"/>
      <c r="BD8" s="1934"/>
      <c r="BE8" s="1934"/>
      <c r="BF8" s="1934"/>
      <c r="BG8" s="1934"/>
      <c r="BH8" s="1934"/>
      <c r="BI8" s="1934"/>
      <c r="BJ8" s="1934"/>
      <c r="BK8" s="1934"/>
      <c r="BL8" s="1934"/>
      <c r="BM8" s="1934"/>
      <c r="BN8" s="1934"/>
      <c r="BO8" s="2642"/>
    </row>
    <row r="9" spans="1:69" ht="14.1" customHeight="1">
      <c r="A9" s="303"/>
      <c r="B9" s="15"/>
      <c r="D9" s="528"/>
      <c r="E9" s="529"/>
      <c r="F9" s="2419" t="s">
        <v>827</v>
      </c>
      <c r="G9" s="2419"/>
      <c r="H9" s="2419"/>
      <c r="I9" s="2419"/>
      <c r="J9" s="2419"/>
      <c r="K9" s="2419"/>
      <c r="L9" s="2419"/>
      <c r="M9" s="2419"/>
      <c r="N9" s="2420"/>
      <c r="O9" s="2432"/>
      <c r="P9" s="2433"/>
      <c r="Q9" s="2433"/>
      <c r="R9" s="2433"/>
      <c r="S9" s="2433"/>
      <c r="T9" s="2433"/>
      <c r="U9" s="2434"/>
      <c r="V9" s="565"/>
      <c r="W9" s="53"/>
      <c r="X9" s="2649" t="s">
        <v>163</v>
      </c>
      <c r="Y9" s="2649"/>
      <c r="Z9" s="2649"/>
      <c r="AA9" s="2649"/>
      <c r="AB9" s="2649"/>
      <c r="AC9" s="2649"/>
      <c r="AD9" s="2649"/>
      <c r="AE9" s="2649"/>
      <c r="AF9" s="2649"/>
      <c r="AG9" s="2649"/>
      <c r="AH9" s="2649"/>
      <c r="AI9" s="2649"/>
      <c r="AJ9" s="2650"/>
      <c r="AK9" s="2651"/>
      <c r="AL9" s="2651"/>
      <c r="AM9" s="2651"/>
      <c r="AN9" s="2651"/>
      <c r="AO9" s="2651"/>
      <c r="AP9" s="2651"/>
      <c r="AQ9" s="2652"/>
      <c r="AR9" s="17"/>
      <c r="AT9" s="753"/>
      <c r="AU9" s="753"/>
      <c r="AV9" s="753"/>
      <c r="AW9" s="753"/>
      <c r="AX9" s="753"/>
      <c r="AY9" s="753"/>
      <c r="AZ9" s="753"/>
      <c r="BA9" s="753"/>
      <c r="BB9" s="753"/>
      <c r="BC9" s="753"/>
      <c r="BD9" s="753"/>
      <c r="BE9" s="753"/>
      <c r="BF9" s="753"/>
      <c r="BG9" s="753"/>
      <c r="BH9" s="753"/>
      <c r="BI9" s="753"/>
      <c r="BJ9" s="753"/>
      <c r="BK9" s="753"/>
      <c r="BL9" s="753"/>
      <c r="BM9" s="753"/>
      <c r="BN9" s="753"/>
      <c r="BO9" s="753"/>
    </row>
    <row r="10" spans="1:69" ht="14.1" customHeight="1">
      <c r="A10" s="303"/>
      <c r="B10" s="15"/>
      <c r="D10" s="754"/>
      <c r="E10" s="331"/>
      <c r="F10" s="2417" t="s">
        <v>1229</v>
      </c>
      <c r="G10" s="2417"/>
      <c r="H10" s="2417"/>
      <c r="I10" s="2417"/>
      <c r="J10" s="2417"/>
      <c r="K10" s="2417"/>
      <c r="L10" s="2418"/>
      <c r="M10" s="2418"/>
      <c r="N10" s="755" t="s">
        <v>144</v>
      </c>
      <c r="O10" s="2430"/>
      <c r="P10" s="2425"/>
      <c r="Q10" s="2425"/>
      <c r="R10" s="2425"/>
      <c r="S10" s="2425"/>
      <c r="T10" s="2425"/>
      <c r="U10" s="2431"/>
      <c r="V10" s="756"/>
      <c r="W10" s="331"/>
      <c r="X10" s="2417" t="s">
        <v>825</v>
      </c>
      <c r="Y10" s="2417"/>
      <c r="Z10" s="2417"/>
      <c r="AA10" s="2417"/>
      <c r="AB10" s="2417"/>
      <c r="AC10" s="2417"/>
      <c r="AD10" s="2646"/>
      <c r="AE10" s="2646"/>
      <c r="AF10" s="2646"/>
      <c r="AG10" s="2646"/>
      <c r="AH10" s="2646"/>
      <c r="AI10" s="331" t="s">
        <v>144</v>
      </c>
      <c r="AJ10" s="2430"/>
      <c r="AK10" s="2425"/>
      <c r="AL10" s="2425"/>
      <c r="AM10" s="2425"/>
      <c r="AN10" s="2425"/>
      <c r="AO10" s="2425"/>
      <c r="AP10" s="2425"/>
      <c r="AQ10" s="2647"/>
      <c r="AR10" s="17"/>
      <c r="AT10" s="13" t="s">
        <v>177</v>
      </c>
    </row>
    <row r="11" spans="1:69" ht="14.1" customHeight="1">
      <c r="A11" s="303"/>
      <c r="B11" s="15"/>
      <c r="D11" s="530"/>
      <c r="E11" s="53"/>
      <c r="F11" s="2421"/>
      <c r="G11" s="2421"/>
      <c r="H11" s="2421"/>
      <c r="I11" s="2421"/>
      <c r="J11" s="2421"/>
      <c r="K11" s="2421"/>
      <c r="L11" s="2421"/>
      <c r="M11" s="2421"/>
      <c r="N11" s="2422"/>
      <c r="O11" s="2430"/>
      <c r="P11" s="2425"/>
      <c r="Q11" s="2425"/>
      <c r="R11" s="2425"/>
      <c r="S11" s="2425"/>
      <c r="T11" s="2425"/>
      <c r="U11" s="2431"/>
      <c r="V11" s="565"/>
      <c r="W11" s="53"/>
      <c r="X11" s="1710" t="s">
        <v>164</v>
      </c>
      <c r="Y11" s="1710"/>
      <c r="Z11" s="1710"/>
      <c r="AA11" s="1710"/>
      <c r="AB11" s="1710"/>
      <c r="AC11" s="1710"/>
      <c r="AD11" s="1710"/>
      <c r="AE11" s="1710"/>
      <c r="AF11" s="1710"/>
      <c r="AG11" s="1710"/>
      <c r="AH11" s="1710"/>
      <c r="AI11" s="1710"/>
      <c r="AJ11" s="2643"/>
      <c r="AK11" s="2644"/>
      <c r="AL11" s="2644"/>
      <c r="AM11" s="2644"/>
      <c r="AN11" s="2644"/>
      <c r="AO11" s="2644"/>
      <c r="AP11" s="2644"/>
      <c r="AQ11" s="2645"/>
      <c r="AR11" s="17"/>
      <c r="AU11" s="13" t="s">
        <v>182</v>
      </c>
    </row>
    <row r="12" spans="1:69" ht="14.1" customHeight="1">
      <c r="A12" s="303"/>
      <c r="B12" s="15"/>
      <c r="D12" s="754"/>
      <c r="E12" s="331"/>
      <c r="F12" s="2421"/>
      <c r="G12" s="2421"/>
      <c r="H12" s="2421"/>
      <c r="I12" s="2421"/>
      <c r="J12" s="2421"/>
      <c r="K12" s="2421"/>
      <c r="L12" s="2421"/>
      <c r="M12" s="2421"/>
      <c r="N12" s="2422"/>
      <c r="O12" s="2430"/>
      <c r="P12" s="2425"/>
      <c r="Q12" s="2425"/>
      <c r="R12" s="2425"/>
      <c r="S12" s="2425"/>
      <c r="T12" s="2425"/>
      <c r="U12" s="2431"/>
      <c r="V12" s="756"/>
      <c r="W12" s="331"/>
      <c r="X12" s="2417" t="s">
        <v>165</v>
      </c>
      <c r="Y12" s="2417"/>
      <c r="Z12" s="2417"/>
      <c r="AA12" s="2417"/>
      <c r="AB12" s="2417"/>
      <c r="AC12" s="2417"/>
      <c r="AD12" s="2646"/>
      <c r="AE12" s="2646"/>
      <c r="AF12" s="2646"/>
      <c r="AG12" s="2646"/>
      <c r="AH12" s="2646"/>
      <c r="AI12" s="331" t="s">
        <v>144</v>
      </c>
      <c r="AJ12" s="2430"/>
      <c r="AK12" s="2425"/>
      <c r="AL12" s="2425"/>
      <c r="AM12" s="2425"/>
      <c r="AN12" s="2425"/>
      <c r="AO12" s="2425"/>
      <c r="AP12" s="2425"/>
      <c r="AQ12" s="2647"/>
      <c r="AR12" s="17"/>
      <c r="AT12" s="13" t="s">
        <v>355</v>
      </c>
      <c r="BG12" s="13" t="s">
        <v>356</v>
      </c>
    </row>
    <row r="13" spans="1:69" ht="14.1" customHeight="1">
      <c r="A13" s="303"/>
      <c r="B13" s="15"/>
      <c r="D13" s="754"/>
      <c r="E13" s="331"/>
      <c r="F13" s="2425"/>
      <c r="G13" s="2425"/>
      <c r="H13" s="2425"/>
      <c r="I13" s="2425"/>
      <c r="J13" s="2425"/>
      <c r="K13" s="2425"/>
      <c r="L13" s="2425"/>
      <c r="M13" s="2425"/>
      <c r="N13" s="2426"/>
      <c r="O13" s="2430"/>
      <c r="P13" s="2425"/>
      <c r="Q13" s="2425"/>
      <c r="R13" s="2425"/>
      <c r="S13" s="2425"/>
      <c r="T13" s="2425"/>
      <c r="U13" s="2431"/>
      <c r="V13" s="756"/>
      <c r="W13" s="331"/>
      <c r="X13" s="2648" t="s">
        <v>1415</v>
      </c>
      <c r="Y13" s="2648"/>
      <c r="Z13" s="2648"/>
      <c r="AA13" s="2648"/>
      <c r="AB13" s="2648"/>
      <c r="AC13" s="2648"/>
      <c r="AD13" s="2648"/>
      <c r="AE13" s="2648"/>
      <c r="AF13" s="2648"/>
      <c r="AG13" s="2648"/>
      <c r="AH13" s="2648"/>
      <c r="AI13" s="2648"/>
      <c r="AJ13" s="2430"/>
      <c r="AK13" s="2425"/>
      <c r="AL13" s="2425"/>
      <c r="AM13" s="2425"/>
      <c r="AN13" s="2425"/>
      <c r="AO13" s="2425"/>
      <c r="AP13" s="2425"/>
      <c r="AQ13" s="2647"/>
      <c r="AR13" s="17"/>
      <c r="AU13" s="13" t="s">
        <v>183</v>
      </c>
      <c r="BH13" s="13" t="s">
        <v>357</v>
      </c>
    </row>
    <row r="14" spans="1:69" ht="14.1" customHeight="1">
      <c r="A14" s="303"/>
      <c r="B14" s="15"/>
      <c r="D14" s="531"/>
      <c r="E14" s="757"/>
      <c r="F14" s="2423"/>
      <c r="G14" s="2423"/>
      <c r="H14" s="2423"/>
      <c r="I14" s="2423"/>
      <c r="J14" s="2423"/>
      <c r="K14" s="2423"/>
      <c r="L14" s="2423"/>
      <c r="M14" s="2423"/>
      <c r="N14" s="2424"/>
      <c r="O14" s="2427"/>
      <c r="P14" s="2428"/>
      <c r="Q14" s="2428"/>
      <c r="R14" s="2428"/>
      <c r="S14" s="2428"/>
      <c r="T14" s="2428"/>
      <c r="U14" s="2429"/>
      <c r="V14" s="758"/>
      <c r="W14" s="512"/>
      <c r="X14" s="1744" t="s">
        <v>167</v>
      </c>
      <c r="Y14" s="1744"/>
      <c r="Z14" s="1744"/>
      <c r="AA14" s="2613"/>
      <c r="AB14" s="2613"/>
      <c r="AC14" s="2613"/>
      <c r="AD14" s="2613"/>
      <c r="AE14" s="2613"/>
      <c r="AF14" s="2613"/>
      <c r="AG14" s="2613"/>
      <c r="AH14" s="2613"/>
      <c r="AI14" s="757" t="s">
        <v>144</v>
      </c>
      <c r="AJ14" s="2614"/>
      <c r="AK14" s="2613"/>
      <c r="AL14" s="2613"/>
      <c r="AM14" s="2613"/>
      <c r="AN14" s="2613"/>
      <c r="AO14" s="2613"/>
      <c r="AP14" s="2613"/>
      <c r="AQ14" s="2615"/>
      <c r="AR14" s="17"/>
      <c r="AU14" s="2087" t="s">
        <v>184</v>
      </c>
      <c r="AV14" s="2087"/>
      <c r="AW14" s="2087"/>
      <c r="AX14" s="2087"/>
      <c r="AY14" s="2087"/>
      <c r="AZ14" s="2087"/>
      <c r="BA14" s="2087"/>
      <c r="BB14" s="2087"/>
      <c r="BC14" s="2087"/>
      <c r="BD14" s="2087"/>
      <c r="BE14" s="2087"/>
      <c r="BH14" s="2087" t="s">
        <v>358</v>
      </c>
      <c r="BI14" s="2087"/>
      <c r="BJ14" s="2087"/>
      <c r="BK14" s="2087"/>
      <c r="BL14" s="2087"/>
      <c r="BM14" s="2087"/>
      <c r="BN14" s="2087"/>
      <c r="BO14" s="2087"/>
      <c r="BP14" s="2087"/>
      <c r="BQ14" s="2087"/>
    </row>
    <row r="15" spans="1:69" ht="13.5" customHeight="1">
      <c r="A15" s="303"/>
      <c r="B15" s="15"/>
      <c r="D15" s="303"/>
      <c r="E15" s="303"/>
      <c r="F15" s="303"/>
      <c r="G15" s="303"/>
      <c r="H15" s="303"/>
      <c r="I15" s="303"/>
      <c r="J15" s="303"/>
      <c r="K15" s="303"/>
      <c r="L15" s="303"/>
      <c r="M15" s="303"/>
      <c r="N15" s="303"/>
      <c r="O15" s="303"/>
      <c r="P15" s="303"/>
      <c r="Q15" s="303"/>
      <c r="R15" s="303"/>
      <c r="S15" s="303"/>
      <c r="T15" s="303"/>
      <c r="U15" s="303"/>
      <c r="V15" s="303"/>
      <c r="W15" s="303"/>
      <c r="X15" s="303"/>
      <c r="Y15" s="303"/>
      <c r="Z15" s="36"/>
      <c r="AA15" s="36"/>
      <c r="AB15" s="36"/>
      <c r="AC15" s="36"/>
      <c r="AH15" s="12"/>
      <c r="AP15" s="35"/>
      <c r="AR15" s="17"/>
      <c r="AU15" s="2087"/>
      <c r="AV15" s="2087"/>
      <c r="AW15" s="2087"/>
      <c r="AX15" s="2087"/>
      <c r="AY15" s="2087"/>
      <c r="AZ15" s="2087"/>
      <c r="BA15" s="2087"/>
      <c r="BB15" s="2087"/>
      <c r="BC15" s="2087"/>
      <c r="BD15" s="2087"/>
      <c r="BE15" s="2087"/>
      <c r="BH15" s="2087"/>
      <c r="BI15" s="2087"/>
      <c r="BJ15" s="2087"/>
      <c r="BK15" s="2087"/>
      <c r="BL15" s="2087"/>
      <c r="BM15" s="2087"/>
      <c r="BN15" s="2087"/>
      <c r="BO15" s="2087"/>
      <c r="BP15" s="2087"/>
      <c r="BQ15" s="2087"/>
    </row>
    <row r="16" spans="1:69" ht="14.1" customHeight="1">
      <c r="A16" s="303"/>
      <c r="B16" s="1708" t="s">
        <v>487</v>
      </c>
      <c r="C16" s="1709"/>
      <c r="D16" s="1710" t="s">
        <v>1384</v>
      </c>
      <c r="E16" s="1710"/>
      <c r="F16" s="1710"/>
      <c r="G16" s="1710"/>
      <c r="H16" s="1710"/>
      <c r="I16" s="1710"/>
      <c r="J16" s="1710"/>
      <c r="K16" s="1710"/>
      <c r="L16" s="1710"/>
      <c r="M16" s="1710"/>
      <c r="N16" s="1710"/>
      <c r="O16" s="1710"/>
      <c r="P16" s="1710"/>
      <c r="Q16" s="1710"/>
      <c r="R16" s="1710"/>
      <c r="S16" s="1710"/>
      <c r="T16" s="1710"/>
      <c r="U16" s="1710"/>
      <c r="V16" s="1710"/>
      <c r="W16" s="1710"/>
      <c r="X16" s="1710"/>
      <c r="Y16" s="1710"/>
      <c r="Z16" s="1710"/>
      <c r="AA16" s="1710"/>
      <c r="AB16" s="1710"/>
      <c r="AC16" s="1710"/>
      <c r="AD16" s="1710"/>
      <c r="AE16" s="1710"/>
      <c r="AF16" s="1710"/>
      <c r="AG16" s="1710"/>
      <c r="AH16" s="1710"/>
      <c r="AI16" s="1710"/>
      <c r="AJ16" s="1710"/>
      <c r="AK16" s="1710"/>
      <c r="AL16" s="1710"/>
      <c r="AM16" s="1710"/>
      <c r="AN16" s="1710"/>
      <c r="AO16" s="1710"/>
      <c r="AP16" s="1710"/>
      <c r="AQ16" s="1710"/>
      <c r="AR16" s="759"/>
      <c r="AT16" s="13" t="s">
        <v>354</v>
      </c>
      <c r="AU16" s="532"/>
      <c r="AV16" s="532"/>
      <c r="AW16" s="532"/>
      <c r="AX16" s="532"/>
      <c r="AY16" s="597"/>
      <c r="AZ16" s="597"/>
      <c r="BA16" s="532"/>
      <c r="BB16" s="532"/>
      <c r="BC16" s="532"/>
      <c r="BD16" s="532"/>
      <c r="BE16" s="532"/>
      <c r="BF16" s="532"/>
      <c r="BG16" s="532"/>
      <c r="BH16" s="532"/>
      <c r="BI16" s="532"/>
      <c r="BJ16" s="532"/>
      <c r="BK16" s="532"/>
      <c r="BL16" s="532"/>
    </row>
    <row r="17" spans="1:67" ht="14.1" customHeight="1">
      <c r="A17" s="303"/>
      <c r="B17" s="15"/>
      <c r="C17" s="278" t="s">
        <v>494</v>
      </c>
      <c r="D17" s="2636" t="s">
        <v>1604</v>
      </c>
      <c r="E17" s="2636"/>
      <c r="F17" s="2636"/>
      <c r="G17" s="2636"/>
      <c r="H17" s="2636"/>
      <c r="I17" s="2636"/>
      <c r="J17" s="2636"/>
      <c r="K17" s="2636"/>
      <c r="L17" s="2636"/>
      <c r="M17" s="2636"/>
      <c r="N17" s="2636"/>
      <c r="O17" s="2636"/>
      <c r="P17" s="2636"/>
      <c r="Q17" s="2636"/>
      <c r="R17" s="2636"/>
      <c r="S17" s="2636"/>
      <c r="T17" s="2636"/>
      <c r="U17" s="2636"/>
      <c r="V17" s="2636"/>
      <c r="W17" s="2636"/>
      <c r="X17" s="2636"/>
      <c r="Y17" s="2636"/>
      <c r="Z17" s="2636"/>
      <c r="AA17" s="2636"/>
      <c r="AB17" s="2636"/>
      <c r="AC17" s="2636"/>
      <c r="AD17" s="2636"/>
      <c r="AE17" s="2636"/>
      <c r="AF17" s="2636"/>
      <c r="AG17" s="2636"/>
      <c r="AH17" s="2636"/>
      <c r="AI17" s="2636"/>
      <c r="AJ17" s="2636"/>
      <c r="AK17" s="2636"/>
      <c r="AL17" s="2636"/>
      <c r="AM17" s="2636"/>
      <c r="AN17" s="2636"/>
      <c r="AO17" s="2636"/>
      <c r="AP17" s="2636"/>
      <c r="AQ17" s="2636"/>
      <c r="AR17" s="17"/>
      <c r="BE17" s="13" t="s">
        <v>348</v>
      </c>
    </row>
    <row r="18" spans="1:67" ht="14.1" customHeight="1">
      <c r="A18" s="303"/>
      <c r="B18" s="760"/>
      <c r="C18" s="761"/>
      <c r="D18" s="1761" t="s">
        <v>48</v>
      </c>
      <c r="E18" s="1896"/>
      <c r="F18" s="1896"/>
      <c r="G18" s="1896"/>
      <c r="H18" s="1762"/>
      <c r="I18" s="2068" t="s">
        <v>168</v>
      </c>
      <c r="J18" s="2069"/>
      <c r="K18" s="2070"/>
      <c r="L18" s="2142" t="s">
        <v>49</v>
      </c>
      <c r="M18" s="2143"/>
      <c r="N18" s="2143"/>
      <c r="O18" s="2143"/>
      <c r="P18" s="2143"/>
      <c r="Q18" s="2143"/>
      <c r="R18" s="2143"/>
      <c r="S18" s="2143"/>
      <c r="T18" s="2143"/>
      <c r="U18" s="2143"/>
      <c r="V18" s="2143"/>
      <c r="W18" s="2143"/>
      <c r="X18" s="2143"/>
      <c r="Y18" s="2144"/>
      <c r="Z18" s="2606" t="s">
        <v>1605</v>
      </c>
      <c r="AA18" s="2607"/>
      <c r="AB18" s="2608"/>
      <c r="AC18" s="2142" t="s">
        <v>1606</v>
      </c>
      <c r="AD18" s="2143"/>
      <c r="AE18" s="2143"/>
      <c r="AF18" s="2143"/>
      <c r="AG18" s="2143"/>
      <c r="AH18" s="2144"/>
      <c r="AI18" s="1959" t="s">
        <v>1607</v>
      </c>
      <c r="AJ18" s="1896"/>
      <c r="AK18" s="1896"/>
      <c r="AL18" s="1896"/>
      <c r="AM18" s="1896"/>
      <c r="AN18" s="1896"/>
      <c r="AO18" s="1896"/>
      <c r="AP18" s="1896"/>
      <c r="AQ18" s="1762"/>
      <c r="AR18" s="17"/>
      <c r="AT18" s="1918" t="s">
        <v>176</v>
      </c>
      <c r="AU18" s="1918"/>
      <c r="AV18" s="1918"/>
      <c r="AW18" s="1918"/>
      <c r="AX18" s="1918"/>
      <c r="AY18" s="1918"/>
      <c r="AZ18" s="1918"/>
      <c r="BA18" s="1918"/>
      <c r="BB18" s="1918"/>
      <c r="BC18" s="1918"/>
      <c r="BD18" s="652"/>
      <c r="BE18" s="653"/>
      <c r="BF18" s="1918" t="s">
        <v>176</v>
      </c>
      <c r="BG18" s="1918"/>
      <c r="BH18" s="1918"/>
      <c r="BI18" s="1918"/>
      <c r="BJ18" s="1918"/>
      <c r="BK18" s="1918"/>
      <c r="BL18" s="1918"/>
      <c r="BM18" s="1918"/>
      <c r="BN18" s="1918"/>
      <c r="BO18" s="1918"/>
    </row>
    <row r="19" spans="1:67" ht="14.1" customHeight="1">
      <c r="A19" s="303"/>
      <c r="B19" s="760"/>
      <c r="C19" s="278"/>
      <c r="D19" s="1897"/>
      <c r="E19" s="1728"/>
      <c r="F19" s="1728"/>
      <c r="G19" s="1728"/>
      <c r="H19" s="1898"/>
      <c r="I19" s="2071"/>
      <c r="J19" s="2072"/>
      <c r="K19" s="2073"/>
      <c r="L19" s="2653" t="s">
        <v>169</v>
      </c>
      <c r="M19" s="2599"/>
      <c r="N19" s="2599" t="s">
        <v>170</v>
      </c>
      <c r="O19" s="2599"/>
      <c r="P19" s="2599" t="s">
        <v>171</v>
      </c>
      <c r="Q19" s="2599"/>
      <c r="R19" s="2599" t="s">
        <v>172</v>
      </c>
      <c r="S19" s="2599"/>
      <c r="T19" s="2599" t="s">
        <v>173</v>
      </c>
      <c r="U19" s="2599"/>
      <c r="V19" s="2599" t="s">
        <v>174</v>
      </c>
      <c r="W19" s="2599"/>
      <c r="X19" s="2599" t="s">
        <v>121</v>
      </c>
      <c r="Y19" s="2600"/>
      <c r="Z19" s="2609"/>
      <c r="AA19" s="2610"/>
      <c r="AB19" s="2610"/>
      <c r="AC19" s="1761" t="s">
        <v>121</v>
      </c>
      <c r="AD19" s="1896"/>
      <c r="AE19" s="1896"/>
      <c r="AF19" s="762" t="s">
        <v>375</v>
      </c>
      <c r="AG19" s="2616" t="s">
        <v>376</v>
      </c>
      <c r="AH19" s="2617"/>
      <c r="AI19" s="2598"/>
      <c r="AJ19" s="1728"/>
      <c r="AK19" s="1728"/>
      <c r="AL19" s="1728"/>
      <c r="AM19" s="1728"/>
      <c r="AN19" s="1728"/>
      <c r="AO19" s="1728"/>
      <c r="AP19" s="1728"/>
      <c r="AQ19" s="1898"/>
      <c r="AR19" s="17"/>
      <c r="AT19" s="1943" t="s">
        <v>1112</v>
      </c>
      <c r="AU19" s="1944"/>
      <c r="AV19" s="1944"/>
      <c r="AW19" s="1945"/>
      <c r="AX19" s="2341"/>
      <c r="AY19" s="2342"/>
      <c r="AZ19" s="2342"/>
      <c r="BA19" s="1939" t="s">
        <v>180</v>
      </c>
      <c r="BB19" s="1939"/>
      <c r="BC19" s="1940"/>
      <c r="BD19" s="652"/>
      <c r="BE19" s="653"/>
      <c r="BF19" s="1943" t="s">
        <v>1112</v>
      </c>
      <c r="BG19" s="1944"/>
      <c r="BH19" s="1944"/>
      <c r="BI19" s="1945"/>
      <c r="BJ19" s="1935">
        <v>173</v>
      </c>
      <c r="BK19" s="1936"/>
      <c r="BL19" s="1936"/>
      <c r="BM19" s="1939" t="s">
        <v>180</v>
      </c>
      <c r="BN19" s="1939"/>
      <c r="BO19" s="1940"/>
    </row>
    <row r="20" spans="1:67" ht="14.1" customHeight="1">
      <c r="A20" s="303"/>
      <c r="B20" s="760"/>
      <c r="C20" s="278"/>
      <c r="D20" s="1897"/>
      <c r="E20" s="1728"/>
      <c r="F20" s="1728"/>
      <c r="G20" s="1728"/>
      <c r="H20" s="1898"/>
      <c r="I20" s="2071"/>
      <c r="J20" s="2072"/>
      <c r="K20" s="2073"/>
      <c r="L20" s="2654"/>
      <c r="M20" s="2601"/>
      <c r="N20" s="2601"/>
      <c r="O20" s="2601"/>
      <c r="P20" s="2601"/>
      <c r="Q20" s="2601"/>
      <c r="R20" s="2601"/>
      <c r="S20" s="2601"/>
      <c r="T20" s="2601"/>
      <c r="U20" s="2601"/>
      <c r="V20" s="2601"/>
      <c r="W20" s="2601"/>
      <c r="X20" s="2601"/>
      <c r="Y20" s="2602"/>
      <c r="Z20" s="2609"/>
      <c r="AA20" s="2610"/>
      <c r="AB20" s="2610"/>
      <c r="AC20" s="1897"/>
      <c r="AD20" s="1728"/>
      <c r="AE20" s="1728"/>
      <c r="AF20" s="658" t="s">
        <v>114</v>
      </c>
      <c r="AG20" s="2052" t="s">
        <v>115</v>
      </c>
      <c r="AH20" s="1898"/>
      <c r="AI20" s="2598"/>
      <c r="AJ20" s="1728"/>
      <c r="AK20" s="1728"/>
      <c r="AL20" s="1728"/>
      <c r="AM20" s="1728"/>
      <c r="AN20" s="1728"/>
      <c r="AO20" s="1728"/>
      <c r="AP20" s="1728"/>
      <c r="AQ20" s="1898"/>
      <c r="AR20" s="17"/>
      <c r="AT20" s="2092"/>
      <c r="AU20" s="2093"/>
      <c r="AV20" s="2093"/>
      <c r="AW20" s="2094"/>
      <c r="AX20" s="2343"/>
      <c r="AY20" s="2344"/>
      <c r="AZ20" s="2344"/>
      <c r="BA20" s="2097"/>
      <c r="BB20" s="2097"/>
      <c r="BC20" s="2098"/>
      <c r="BD20" s="652"/>
      <c r="BE20" s="653"/>
      <c r="BF20" s="2092"/>
      <c r="BG20" s="2093"/>
      <c r="BH20" s="2093"/>
      <c r="BI20" s="2094"/>
      <c r="BJ20" s="2095"/>
      <c r="BK20" s="2096"/>
      <c r="BL20" s="2096"/>
      <c r="BM20" s="2097"/>
      <c r="BN20" s="2097"/>
      <c r="BO20" s="2098"/>
    </row>
    <row r="21" spans="1:67" ht="14.1" customHeight="1">
      <c r="A21" s="303"/>
      <c r="B21" s="15"/>
      <c r="D21" s="1763"/>
      <c r="E21" s="1918"/>
      <c r="F21" s="1918"/>
      <c r="G21" s="1918"/>
      <c r="H21" s="1764"/>
      <c r="I21" s="2603"/>
      <c r="J21" s="2604"/>
      <c r="K21" s="2605"/>
      <c r="L21" s="2655"/>
      <c r="M21" s="2065"/>
      <c r="N21" s="2065"/>
      <c r="O21" s="2065"/>
      <c r="P21" s="2065"/>
      <c r="Q21" s="2065"/>
      <c r="R21" s="2065"/>
      <c r="S21" s="2065"/>
      <c r="T21" s="2065"/>
      <c r="U21" s="2065"/>
      <c r="V21" s="2065"/>
      <c r="W21" s="2065"/>
      <c r="X21" s="2065"/>
      <c r="Y21" s="2062"/>
      <c r="Z21" s="2611"/>
      <c r="AA21" s="2612"/>
      <c r="AB21" s="2612"/>
      <c r="AC21" s="1763"/>
      <c r="AD21" s="1918"/>
      <c r="AE21" s="1918"/>
      <c r="AF21" s="763"/>
      <c r="AG21" s="2618" t="s">
        <v>175</v>
      </c>
      <c r="AH21" s="2447"/>
      <c r="AI21" s="1763"/>
      <c r="AJ21" s="1918"/>
      <c r="AK21" s="1918"/>
      <c r="AL21" s="1918"/>
      <c r="AM21" s="1918"/>
      <c r="AN21" s="1918"/>
      <c r="AO21" s="1918"/>
      <c r="AP21" s="1918"/>
      <c r="AQ21" s="1764"/>
      <c r="AR21" s="17"/>
      <c r="AT21" s="2606" t="s">
        <v>1012</v>
      </c>
      <c r="AU21" s="2619"/>
      <c r="AV21" s="2619"/>
      <c r="AW21" s="2620"/>
      <c r="AX21" s="2623">
        <f>AX28</f>
        <v>0</v>
      </c>
      <c r="AY21" s="2624"/>
      <c r="AZ21" s="2624"/>
      <c r="BA21" s="1939" t="s">
        <v>180</v>
      </c>
      <c r="BB21" s="1939"/>
      <c r="BC21" s="1940"/>
      <c r="BD21" s="652"/>
      <c r="BE21" s="653"/>
      <c r="BF21" s="2606" t="s">
        <v>1012</v>
      </c>
      <c r="BG21" s="2619"/>
      <c r="BH21" s="2619"/>
      <c r="BI21" s="2620"/>
      <c r="BJ21" s="2623">
        <f>BJ28</f>
        <v>407</v>
      </c>
      <c r="BK21" s="2624"/>
      <c r="BL21" s="2624"/>
      <c r="BM21" s="1939" t="s">
        <v>180</v>
      </c>
      <c r="BN21" s="1939"/>
      <c r="BO21" s="1940"/>
    </row>
    <row r="22" spans="1:67" ht="12.6" customHeight="1" thickBot="1">
      <c r="A22" s="303"/>
      <c r="B22" s="2574"/>
      <c r="C22" s="2575"/>
      <c r="D22" s="764"/>
      <c r="E22" s="765"/>
      <c r="F22" s="765"/>
      <c r="G22" s="765"/>
      <c r="H22" s="766"/>
      <c r="I22" s="2576" t="s">
        <v>151</v>
      </c>
      <c r="J22" s="2577"/>
      <c r="K22" s="2578"/>
      <c r="L22" s="2579">
        <v>0</v>
      </c>
      <c r="M22" s="2565"/>
      <c r="N22" s="2564">
        <v>1</v>
      </c>
      <c r="O22" s="2565"/>
      <c r="P22" s="2564">
        <v>0</v>
      </c>
      <c r="Q22" s="2565"/>
      <c r="R22" s="2564">
        <v>0</v>
      </c>
      <c r="S22" s="2565"/>
      <c r="T22" s="2564">
        <v>0</v>
      </c>
      <c r="U22" s="2565"/>
      <c r="V22" s="2564">
        <v>0</v>
      </c>
      <c r="W22" s="2566"/>
      <c r="X22" s="2564">
        <f>SUM(L22:W22)</f>
        <v>1</v>
      </c>
      <c r="Y22" s="2567"/>
      <c r="Z22" s="2568" t="s">
        <v>113</v>
      </c>
      <c r="AA22" s="2569"/>
      <c r="AB22" s="2569"/>
      <c r="AC22" s="2570" t="s">
        <v>113</v>
      </c>
      <c r="AD22" s="2571"/>
      <c r="AE22" s="2571"/>
      <c r="AF22" s="767" t="s">
        <v>113</v>
      </c>
      <c r="AG22" s="2572" t="s">
        <v>179</v>
      </c>
      <c r="AH22" s="2573"/>
      <c r="AI22" s="768" t="s">
        <v>114</v>
      </c>
      <c r="AJ22" s="2627" t="s">
        <v>1046</v>
      </c>
      <c r="AK22" s="2627"/>
      <c r="AL22" s="2627"/>
      <c r="AM22" s="2627"/>
      <c r="AN22" s="2627"/>
      <c r="AO22" s="2627"/>
      <c r="AP22" s="2627"/>
      <c r="AQ22" s="2628"/>
      <c r="AR22" s="17"/>
      <c r="AT22" s="2609"/>
      <c r="AU22" s="2621"/>
      <c r="AV22" s="2621"/>
      <c r="AW22" s="2622"/>
      <c r="AX22" s="2625"/>
      <c r="AY22" s="2626"/>
      <c r="AZ22" s="2626"/>
      <c r="BA22" s="1941"/>
      <c r="BB22" s="1941"/>
      <c r="BC22" s="1942"/>
      <c r="BD22" s="652"/>
      <c r="BE22" s="653"/>
      <c r="BF22" s="2609"/>
      <c r="BG22" s="2621"/>
      <c r="BH22" s="2621"/>
      <c r="BI22" s="2622"/>
      <c r="BJ22" s="2625"/>
      <c r="BK22" s="2626"/>
      <c r="BL22" s="2626"/>
      <c r="BM22" s="1941"/>
      <c r="BN22" s="1941"/>
      <c r="BO22" s="1942"/>
    </row>
    <row r="23" spans="1:67" ht="12.6" customHeight="1">
      <c r="A23" s="303"/>
      <c r="B23" s="2574" t="s">
        <v>178</v>
      </c>
      <c r="C23" s="2575"/>
      <c r="D23" s="2580" t="s">
        <v>181</v>
      </c>
      <c r="E23" s="2581"/>
      <c r="F23" s="2581"/>
      <c r="G23" s="2581"/>
      <c r="H23" s="2582"/>
      <c r="I23" s="2586">
        <v>90.6</v>
      </c>
      <c r="J23" s="2587"/>
      <c r="K23" s="2588"/>
      <c r="L23" s="2592"/>
      <c r="M23" s="2593"/>
      <c r="N23" s="2593">
        <v>14</v>
      </c>
      <c r="O23" s="2593"/>
      <c r="P23" s="2593"/>
      <c r="Q23" s="2593"/>
      <c r="R23" s="2593"/>
      <c r="S23" s="2593"/>
      <c r="T23" s="2593"/>
      <c r="U23" s="2593"/>
      <c r="V23" s="2593"/>
      <c r="W23" s="2596"/>
      <c r="X23" s="2541">
        <f>SUM(L23:W24)</f>
        <v>14</v>
      </c>
      <c r="Y23" s="2542"/>
      <c r="Z23" s="2545">
        <f>IF(X23=0,"",ROUNDDOWN(L23/3,1)+ROUNDDOWN((N23+P23)/6,1)+ROUNDDOWN(R23/20,1)+ROUNDDOWN((T23+V23)/30,1))</f>
        <v>2.2999999999999998</v>
      </c>
      <c r="AA23" s="2546"/>
      <c r="AB23" s="2546"/>
      <c r="AC23" s="2549">
        <f>IF(AF23+AG24=0,"",AF23+AG24)</f>
        <v>3</v>
      </c>
      <c r="AD23" s="2550"/>
      <c r="AE23" s="2550"/>
      <c r="AF23" s="2553">
        <v>1</v>
      </c>
      <c r="AG23" s="2555">
        <v>2</v>
      </c>
      <c r="AH23" s="2556"/>
      <c r="AI23" s="769" t="s">
        <v>115</v>
      </c>
      <c r="AJ23" s="2557" t="s">
        <v>1045</v>
      </c>
      <c r="AK23" s="2557"/>
      <c r="AL23" s="2557"/>
      <c r="AM23" s="2557"/>
      <c r="AN23" s="2557"/>
      <c r="AO23" s="2557"/>
      <c r="AP23" s="2557"/>
      <c r="AQ23" s="2558"/>
      <c r="AR23" s="17"/>
      <c r="AT23" s="2120" t="s">
        <v>175</v>
      </c>
      <c r="AU23" s="2121"/>
      <c r="AV23" s="2121"/>
      <c r="AW23" s="2122"/>
      <c r="AX23" s="2537" t="str">
        <f>IF(ISERROR(AX21/AX19),"",(AX21/AX19))</f>
        <v/>
      </c>
      <c r="AY23" s="2538"/>
      <c r="AZ23" s="2538"/>
      <c r="BA23" s="2112" t="s">
        <v>113</v>
      </c>
      <c r="BB23" s="2112"/>
      <c r="BC23" s="2113"/>
      <c r="BD23" s="652"/>
      <c r="BE23" s="653"/>
      <c r="BF23" s="2120" t="s">
        <v>175</v>
      </c>
      <c r="BG23" s="2121"/>
      <c r="BH23" s="2121"/>
      <c r="BI23" s="2122"/>
      <c r="BJ23" s="2537">
        <f>IF(ISERROR(BJ21/BJ19),"",(BJ21/BJ19))</f>
        <v>2.352601156069364</v>
      </c>
      <c r="BK23" s="2538"/>
      <c r="BL23" s="2538"/>
      <c r="BM23" s="2112" t="s">
        <v>113</v>
      </c>
      <c r="BN23" s="2112"/>
      <c r="BO23" s="2113"/>
    </row>
    <row r="24" spans="1:67" ht="12.6" customHeight="1" thickBot="1">
      <c r="A24" s="303"/>
      <c r="B24" s="15"/>
      <c r="D24" s="2583"/>
      <c r="E24" s="2584"/>
      <c r="F24" s="2584"/>
      <c r="G24" s="2584"/>
      <c r="H24" s="2585"/>
      <c r="I24" s="2589"/>
      <c r="J24" s="2590"/>
      <c r="K24" s="2591"/>
      <c r="L24" s="2594"/>
      <c r="M24" s="2595"/>
      <c r="N24" s="2595"/>
      <c r="O24" s="2595"/>
      <c r="P24" s="2595"/>
      <c r="Q24" s="2595"/>
      <c r="R24" s="2595"/>
      <c r="S24" s="2595"/>
      <c r="T24" s="2595"/>
      <c r="U24" s="2595"/>
      <c r="V24" s="2595"/>
      <c r="W24" s="2597"/>
      <c r="X24" s="2543"/>
      <c r="Y24" s="2544"/>
      <c r="Z24" s="2547"/>
      <c r="AA24" s="2548"/>
      <c r="AB24" s="2548"/>
      <c r="AC24" s="2551"/>
      <c r="AD24" s="2552"/>
      <c r="AE24" s="2552"/>
      <c r="AF24" s="2554"/>
      <c r="AG24" s="2559">
        <v>2</v>
      </c>
      <c r="AH24" s="2560"/>
      <c r="AI24" s="2561" t="s">
        <v>625</v>
      </c>
      <c r="AJ24" s="2562"/>
      <c r="AK24" s="2562"/>
      <c r="AL24" s="2562"/>
      <c r="AM24" s="2562"/>
      <c r="AN24" s="2562"/>
      <c r="AO24" s="2562"/>
      <c r="AP24" s="2562"/>
      <c r="AQ24" s="2563"/>
      <c r="AR24" s="17"/>
      <c r="AT24" s="2123"/>
      <c r="AU24" s="2124"/>
      <c r="AV24" s="2124"/>
      <c r="AW24" s="2125"/>
      <c r="AX24" s="2539"/>
      <c r="AY24" s="2540"/>
      <c r="AZ24" s="2540"/>
      <c r="BA24" s="2114"/>
      <c r="BB24" s="2114"/>
      <c r="BC24" s="2115"/>
      <c r="BD24" s="652"/>
      <c r="BE24" s="653"/>
      <c r="BF24" s="2123"/>
      <c r="BG24" s="2124"/>
      <c r="BH24" s="2124"/>
      <c r="BI24" s="2125"/>
      <c r="BJ24" s="2539"/>
      <c r="BK24" s="2540"/>
      <c r="BL24" s="2540"/>
      <c r="BM24" s="2114"/>
      <c r="BN24" s="2114"/>
      <c r="BO24" s="2115"/>
    </row>
    <row r="25" spans="1:67" ht="17.25" customHeight="1" thickTop="1">
      <c r="A25" s="303"/>
      <c r="B25" s="760"/>
      <c r="C25" s="761"/>
      <c r="D25" s="2521"/>
      <c r="E25" s="2345"/>
      <c r="F25" s="2345"/>
      <c r="G25" s="2345"/>
      <c r="H25" s="2522"/>
      <c r="I25" s="2523"/>
      <c r="J25" s="2524"/>
      <c r="K25" s="2525"/>
      <c r="L25" s="2536">
        <v>0</v>
      </c>
      <c r="M25" s="2527"/>
      <c r="N25" s="2526">
        <v>0</v>
      </c>
      <c r="O25" s="2527"/>
      <c r="P25" s="2526">
        <v>0</v>
      </c>
      <c r="Q25" s="2527"/>
      <c r="R25" s="2526">
        <v>0</v>
      </c>
      <c r="S25" s="2527"/>
      <c r="T25" s="2526">
        <v>0</v>
      </c>
      <c r="U25" s="2527"/>
      <c r="V25" s="2526">
        <v>0</v>
      </c>
      <c r="W25" s="2527"/>
      <c r="X25" s="2385">
        <f>SUM(L25:W25)</f>
        <v>0</v>
      </c>
      <c r="Y25" s="2387"/>
      <c r="Z25" s="2528" t="str">
        <f>IF(X26=0,"",ROUNDDOWN(L26/3,1)+ROUNDDOWN((N26+P26)/6,1)+ROUNDDOWN(R26/20,1)+ROUNDDOWN((T26+V26)/30,1))</f>
        <v/>
      </c>
      <c r="AA25" s="2529"/>
      <c r="AB25" s="2530"/>
      <c r="AC25" s="2531" t="str">
        <f>IF(AF25+AG26=0,"",AF25+AG26)</f>
        <v/>
      </c>
      <c r="AD25" s="2532"/>
      <c r="AE25" s="2533"/>
      <c r="AF25" s="2439"/>
      <c r="AG25" s="2441"/>
      <c r="AH25" s="2442"/>
      <c r="AI25" s="740" t="s">
        <v>114</v>
      </c>
      <c r="AJ25" s="2459"/>
      <c r="AK25" s="2459"/>
      <c r="AL25" s="2459"/>
      <c r="AM25" s="2459"/>
      <c r="AN25" s="2459"/>
      <c r="AO25" s="2459"/>
      <c r="AP25" s="2459"/>
      <c r="AQ25" s="2460"/>
      <c r="AR25" s="17"/>
      <c r="AT25" s="2154" t="s">
        <v>1608</v>
      </c>
      <c r="AU25" s="2154"/>
      <c r="AV25" s="2154"/>
      <c r="AW25" s="2154"/>
      <c r="AX25" s="2154"/>
      <c r="AY25" s="2154"/>
      <c r="AZ25" s="2154"/>
      <c r="BA25" s="2154"/>
      <c r="BB25" s="2154"/>
      <c r="BC25" s="2154"/>
      <c r="BD25" s="652"/>
      <c r="BE25" s="653"/>
      <c r="BF25" s="2154" t="s">
        <v>1608</v>
      </c>
      <c r="BG25" s="2154"/>
      <c r="BH25" s="2154"/>
      <c r="BI25" s="2154"/>
      <c r="BJ25" s="2154"/>
      <c r="BK25" s="2154"/>
      <c r="BL25" s="2154"/>
      <c r="BM25" s="2154"/>
      <c r="BN25" s="2154"/>
      <c r="BO25" s="2154"/>
    </row>
    <row r="26" spans="1:67" ht="17.25" customHeight="1">
      <c r="A26" s="303"/>
      <c r="B26" s="15"/>
      <c r="D26" s="2319"/>
      <c r="E26" s="1715"/>
      <c r="F26" s="1715"/>
      <c r="G26" s="1715"/>
      <c r="H26" s="2499"/>
      <c r="I26" s="2503"/>
      <c r="J26" s="2504"/>
      <c r="K26" s="2505"/>
      <c r="L26" s="2514"/>
      <c r="M26" s="2515"/>
      <c r="N26" s="2516"/>
      <c r="O26" s="2515"/>
      <c r="P26" s="2516"/>
      <c r="Q26" s="2515"/>
      <c r="R26" s="2516"/>
      <c r="S26" s="2515"/>
      <c r="T26" s="2516"/>
      <c r="U26" s="2515"/>
      <c r="V26" s="2516"/>
      <c r="W26" s="2515"/>
      <c r="X26" s="2534">
        <f>SUM(L26:W26)</f>
        <v>0</v>
      </c>
      <c r="Y26" s="2535"/>
      <c r="Z26" s="2482"/>
      <c r="AA26" s="2483"/>
      <c r="AB26" s="2484"/>
      <c r="AC26" s="2488"/>
      <c r="AD26" s="2489"/>
      <c r="AE26" s="2490"/>
      <c r="AF26" s="2440"/>
      <c r="AG26" s="2461">
        <v>0</v>
      </c>
      <c r="AH26" s="2462"/>
      <c r="AI26" s="741" t="s">
        <v>115</v>
      </c>
      <c r="AJ26" s="2423"/>
      <c r="AK26" s="2423"/>
      <c r="AL26" s="2423"/>
      <c r="AM26" s="2423"/>
      <c r="AN26" s="2423"/>
      <c r="AO26" s="2423"/>
      <c r="AP26" s="2423"/>
      <c r="AQ26" s="2463"/>
      <c r="AR26" s="17"/>
      <c r="AT26" s="2155"/>
      <c r="AU26" s="2155"/>
      <c r="AV26" s="2155"/>
      <c r="AW26" s="2155"/>
      <c r="AX26" s="2155"/>
      <c r="AY26" s="2155"/>
      <c r="AZ26" s="2155"/>
      <c r="BA26" s="2155"/>
      <c r="BB26" s="2155"/>
      <c r="BC26" s="2155"/>
      <c r="BD26" s="652"/>
      <c r="BE26" s="653"/>
      <c r="BF26" s="2155"/>
      <c r="BG26" s="2155"/>
      <c r="BH26" s="2155"/>
      <c r="BI26" s="2155"/>
      <c r="BJ26" s="2155"/>
      <c r="BK26" s="2155"/>
      <c r="BL26" s="2155"/>
      <c r="BM26" s="2155"/>
      <c r="BN26" s="2155"/>
      <c r="BO26" s="2155"/>
    </row>
    <row r="27" spans="1:67" ht="17.25" customHeight="1" thickBot="1">
      <c r="A27" s="303"/>
      <c r="B27" s="760"/>
      <c r="C27" s="761"/>
      <c r="D27" s="2496"/>
      <c r="E27" s="2497"/>
      <c r="F27" s="2497"/>
      <c r="G27" s="2497"/>
      <c r="H27" s="2498"/>
      <c r="I27" s="2500"/>
      <c r="J27" s="2501"/>
      <c r="K27" s="2502"/>
      <c r="L27" s="2506">
        <v>0</v>
      </c>
      <c r="M27" s="2476"/>
      <c r="N27" s="2475">
        <v>0</v>
      </c>
      <c r="O27" s="2476"/>
      <c r="P27" s="2475">
        <v>0</v>
      </c>
      <c r="Q27" s="2476"/>
      <c r="R27" s="2475">
        <v>0</v>
      </c>
      <c r="S27" s="2476"/>
      <c r="T27" s="2475">
        <v>0</v>
      </c>
      <c r="U27" s="2476"/>
      <c r="V27" s="2475">
        <v>0</v>
      </c>
      <c r="W27" s="2476"/>
      <c r="X27" s="2477">
        <f>SUM(L27:W27)</f>
        <v>0</v>
      </c>
      <c r="Y27" s="2478"/>
      <c r="Z27" s="2479" t="str">
        <f>IF(X28=0,"",ROUNDDOWN(L28/3,1)+ROUNDDOWN((N28+P28)/6,1)+ROUNDDOWN(R28/20,1)+ROUNDDOWN((T28+V28)/30,1))</f>
        <v/>
      </c>
      <c r="AA27" s="2480"/>
      <c r="AB27" s="2481"/>
      <c r="AC27" s="2485" t="str">
        <f>IF(AF27+AG28=0,"",AF27+AG28)</f>
        <v/>
      </c>
      <c r="AD27" s="2486"/>
      <c r="AE27" s="2487"/>
      <c r="AF27" s="2491"/>
      <c r="AG27" s="2472"/>
      <c r="AH27" s="2473"/>
      <c r="AI27" s="742" t="s">
        <v>114</v>
      </c>
      <c r="AJ27" s="2433"/>
      <c r="AK27" s="2433"/>
      <c r="AL27" s="2433"/>
      <c r="AM27" s="2433"/>
      <c r="AN27" s="2433"/>
      <c r="AO27" s="2433"/>
      <c r="AP27" s="2433"/>
      <c r="AQ27" s="2474"/>
      <c r="AR27" s="17"/>
      <c r="AT27" s="2142"/>
      <c r="AU27" s="2143"/>
      <c r="AV27" s="2143"/>
      <c r="AW27" s="2144"/>
      <c r="AX27" s="2147" t="s">
        <v>374</v>
      </c>
      <c r="AY27" s="2148"/>
      <c r="AZ27" s="2148"/>
      <c r="BA27" s="2148"/>
      <c r="BB27" s="2148"/>
      <c r="BC27" s="2149"/>
      <c r="BD27" s="652"/>
      <c r="BE27" s="653"/>
      <c r="BF27" s="2142"/>
      <c r="BG27" s="2143"/>
      <c r="BH27" s="2143"/>
      <c r="BI27" s="2144"/>
      <c r="BJ27" s="2147" t="s">
        <v>374</v>
      </c>
      <c r="BK27" s="2148"/>
      <c r="BL27" s="2148"/>
      <c r="BM27" s="2148"/>
      <c r="BN27" s="2148"/>
      <c r="BO27" s="2149"/>
    </row>
    <row r="28" spans="1:67" ht="17.25" customHeight="1" thickBot="1">
      <c r="A28" s="303"/>
      <c r="B28" s="15"/>
      <c r="D28" s="2319"/>
      <c r="E28" s="1715"/>
      <c r="F28" s="1715"/>
      <c r="G28" s="1715"/>
      <c r="H28" s="2499"/>
      <c r="I28" s="2503"/>
      <c r="J28" s="2504"/>
      <c r="K28" s="2505"/>
      <c r="L28" s="2514"/>
      <c r="M28" s="2515"/>
      <c r="N28" s="2516"/>
      <c r="O28" s="2515"/>
      <c r="P28" s="2516"/>
      <c r="Q28" s="2515"/>
      <c r="R28" s="2516"/>
      <c r="S28" s="2515"/>
      <c r="T28" s="2516"/>
      <c r="U28" s="2515"/>
      <c r="V28" s="2516"/>
      <c r="W28" s="2515"/>
      <c r="X28" s="2494">
        <f>SUM(L28:W28)</f>
        <v>0</v>
      </c>
      <c r="Y28" s="2495"/>
      <c r="Z28" s="2482"/>
      <c r="AA28" s="2483"/>
      <c r="AB28" s="2484"/>
      <c r="AC28" s="2488"/>
      <c r="AD28" s="2489"/>
      <c r="AE28" s="2490"/>
      <c r="AF28" s="2440"/>
      <c r="AG28" s="2461">
        <v>0</v>
      </c>
      <c r="AH28" s="2462"/>
      <c r="AI28" s="741" t="s">
        <v>115</v>
      </c>
      <c r="AJ28" s="2423"/>
      <c r="AK28" s="2423"/>
      <c r="AL28" s="2423"/>
      <c r="AM28" s="2423"/>
      <c r="AN28" s="2423"/>
      <c r="AO28" s="2423"/>
      <c r="AP28" s="2423"/>
      <c r="AQ28" s="2463"/>
      <c r="AR28" s="17"/>
      <c r="AT28" s="2517">
        <f>COUNTA(AX29:AZ33)</f>
        <v>0</v>
      </c>
      <c r="AU28" s="2518"/>
      <c r="AV28" s="2518"/>
      <c r="AW28" s="2518"/>
      <c r="AX28" s="2519">
        <f>SUM(AX29:AZ42)</f>
        <v>0</v>
      </c>
      <c r="AY28" s="2519"/>
      <c r="AZ28" s="2520"/>
      <c r="BA28" s="659" t="s">
        <v>351</v>
      </c>
      <c r="BB28" s="660"/>
      <c r="BC28" s="661"/>
      <c r="BD28" s="652"/>
      <c r="BE28" s="653"/>
      <c r="BF28" s="2517">
        <f>COUNTA(BJ29:BL42)</f>
        <v>3</v>
      </c>
      <c r="BG28" s="2518"/>
      <c r="BH28" s="2518"/>
      <c r="BI28" s="2518"/>
      <c r="BJ28" s="2519">
        <f>SUM(BJ29:BL42)</f>
        <v>407</v>
      </c>
      <c r="BK28" s="2519"/>
      <c r="BL28" s="2520"/>
      <c r="BM28" s="659" t="s">
        <v>351</v>
      </c>
      <c r="BN28" s="660"/>
      <c r="BO28" s="661"/>
    </row>
    <row r="29" spans="1:67" ht="17.25" customHeight="1">
      <c r="A29" s="303"/>
      <c r="B29" s="760"/>
      <c r="C29" s="761"/>
      <c r="D29" s="2496"/>
      <c r="E29" s="2497"/>
      <c r="F29" s="2497"/>
      <c r="G29" s="2497"/>
      <c r="H29" s="2498"/>
      <c r="I29" s="2500"/>
      <c r="J29" s="2501"/>
      <c r="K29" s="2502"/>
      <c r="L29" s="2506">
        <v>0</v>
      </c>
      <c r="M29" s="2476"/>
      <c r="N29" s="2475">
        <v>0</v>
      </c>
      <c r="O29" s="2476"/>
      <c r="P29" s="2475">
        <v>0</v>
      </c>
      <c r="Q29" s="2476"/>
      <c r="R29" s="2475">
        <v>0</v>
      </c>
      <c r="S29" s="2476"/>
      <c r="T29" s="2475">
        <v>0</v>
      </c>
      <c r="U29" s="2476"/>
      <c r="V29" s="2475">
        <v>0</v>
      </c>
      <c r="W29" s="2476"/>
      <c r="X29" s="2477">
        <f>SUM(L29:W29)</f>
        <v>0</v>
      </c>
      <c r="Y29" s="2478"/>
      <c r="Z29" s="2479" t="str">
        <f>IF(X30=0,"",ROUNDDOWN(L30/3,1)+ROUNDDOWN((N30+P30)/6,1)+ROUNDDOWN(R30/20,1)+ROUNDDOWN((T30+V30)/30,1))</f>
        <v/>
      </c>
      <c r="AA29" s="2480"/>
      <c r="AB29" s="2481"/>
      <c r="AC29" s="2485" t="str">
        <f>IF(AF29+AG30=0,"",AF29+AG30)</f>
        <v/>
      </c>
      <c r="AD29" s="2486"/>
      <c r="AE29" s="2487"/>
      <c r="AF29" s="2491"/>
      <c r="AG29" s="2472"/>
      <c r="AH29" s="2473"/>
      <c r="AI29" s="742" t="s">
        <v>114</v>
      </c>
      <c r="AJ29" s="2433"/>
      <c r="AK29" s="2433"/>
      <c r="AL29" s="2433"/>
      <c r="AM29" s="2433"/>
      <c r="AN29" s="2433"/>
      <c r="AO29" s="2433"/>
      <c r="AP29" s="2433"/>
      <c r="AQ29" s="2474"/>
      <c r="AR29" s="17"/>
      <c r="AT29" s="2142">
        <v>1</v>
      </c>
      <c r="AU29" s="2143"/>
      <c r="AV29" s="2143"/>
      <c r="AW29" s="2144"/>
      <c r="AX29" s="2348"/>
      <c r="AY29" s="2349"/>
      <c r="AZ29" s="2349"/>
      <c r="BA29" s="569" t="s">
        <v>351</v>
      </c>
      <c r="BB29" s="513"/>
      <c r="BC29" s="662"/>
      <c r="BD29" s="652"/>
      <c r="BE29" s="653"/>
      <c r="BF29" s="2142">
        <v>1</v>
      </c>
      <c r="BG29" s="2143"/>
      <c r="BH29" s="2143"/>
      <c r="BI29" s="2144"/>
      <c r="BJ29" s="2145">
        <v>163</v>
      </c>
      <c r="BK29" s="2146"/>
      <c r="BL29" s="2146"/>
      <c r="BM29" s="569" t="s">
        <v>351</v>
      </c>
      <c r="BN29" s="513"/>
      <c r="BO29" s="662"/>
    </row>
    <row r="30" spans="1:67" ht="17.25" customHeight="1">
      <c r="A30" s="303"/>
      <c r="B30" s="15"/>
      <c r="D30" s="2319"/>
      <c r="E30" s="1715"/>
      <c r="F30" s="1715"/>
      <c r="G30" s="1715"/>
      <c r="H30" s="2499"/>
      <c r="I30" s="2503"/>
      <c r="J30" s="2504"/>
      <c r="K30" s="2505"/>
      <c r="L30" s="2514"/>
      <c r="M30" s="2515"/>
      <c r="N30" s="2516"/>
      <c r="O30" s="2515"/>
      <c r="P30" s="2492"/>
      <c r="Q30" s="2493"/>
      <c r="R30" s="2492"/>
      <c r="S30" s="2493"/>
      <c r="T30" s="2492"/>
      <c r="U30" s="2493"/>
      <c r="V30" s="2492"/>
      <c r="W30" s="2493"/>
      <c r="X30" s="2494">
        <f t="shared" ref="X30:X38" si="0">SUM(L30:W30)</f>
        <v>0</v>
      </c>
      <c r="Y30" s="2495"/>
      <c r="Z30" s="2482"/>
      <c r="AA30" s="2483"/>
      <c r="AB30" s="2484"/>
      <c r="AC30" s="2488"/>
      <c r="AD30" s="2489"/>
      <c r="AE30" s="2490"/>
      <c r="AF30" s="2440"/>
      <c r="AG30" s="2461">
        <v>0</v>
      </c>
      <c r="AH30" s="2462"/>
      <c r="AI30" s="741" t="s">
        <v>115</v>
      </c>
      <c r="AJ30" s="2423"/>
      <c r="AK30" s="2423"/>
      <c r="AL30" s="2423"/>
      <c r="AM30" s="2423"/>
      <c r="AN30" s="2423"/>
      <c r="AO30" s="2423"/>
      <c r="AP30" s="2423"/>
      <c r="AQ30" s="2463"/>
      <c r="AR30" s="17"/>
      <c r="AT30" s="2142">
        <v>2</v>
      </c>
      <c r="AU30" s="2143"/>
      <c r="AV30" s="2143"/>
      <c r="AW30" s="2144"/>
      <c r="AX30" s="2348"/>
      <c r="AY30" s="2349"/>
      <c r="AZ30" s="2349"/>
      <c r="BA30" s="569" t="s">
        <v>351</v>
      </c>
      <c r="BB30" s="663"/>
      <c r="BC30" s="664"/>
      <c r="BD30" s="652"/>
      <c r="BE30" s="653"/>
      <c r="BF30" s="2142">
        <v>2</v>
      </c>
      <c r="BG30" s="2143"/>
      <c r="BH30" s="2143"/>
      <c r="BI30" s="2144"/>
      <c r="BJ30" s="2145">
        <v>152</v>
      </c>
      <c r="BK30" s="2146"/>
      <c r="BL30" s="2146"/>
      <c r="BM30" s="569" t="s">
        <v>351</v>
      </c>
      <c r="BN30" s="663"/>
      <c r="BO30" s="664"/>
    </row>
    <row r="31" spans="1:67" ht="17.25" customHeight="1">
      <c r="A31" s="303"/>
      <c r="B31" s="760"/>
      <c r="C31" s="761"/>
      <c r="D31" s="2508"/>
      <c r="E31" s="2509"/>
      <c r="F31" s="2509"/>
      <c r="G31" s="2509"/>
      <c r="H31" s="2510"/>
      <c r="I31" s="2500"/>
      <c r="J31" s="2501"/>
      <c r="K31" s="2502"/>
      <c r="L31" s="2506">
        <v>0</v>
      </c>
      <c r="M31" s="2476"/>
      <c r="N31" s="2475">
        <v>0</v>
      </c>
      <c r="O31" s="2476"/>
      <c r="P31" s="2475">
        <v>0</v>
      </c>
      <c r="Q31" s="2476"/>
      <c r="R31" s="2475">
        <v>0</v>
      </c>
      <c r="S31" s="2476"/>
      <c r="T31" s="2475">
        <v>0</v>
      </c>
      <c r="U31" s="2476"/>
      <c r="V31" s="2475">
        <v>0</v>
      </c>
      <c r="W31" s="2476"/>
      <c r="X31" s="2477">
        <f t="shared" si="0"/>
        <v>0</v>
      </c>
      <c r="Y31" s="2478"/>
      <c r="Z31" s="2479" t="str">
        <f>IF(X32=0,"",ROUNDDOWN(L32/3,1)+ROUNDDOWN((N32+P32)/6,1)+ROUNDDOWN(R32/20,1)+ROUNDDOWN((T32+V32)/30,1))</f>
        <v/>
      </c>
      <c r="AA31" s="2480"/>
      <c r="AB31" s="2481"/>
      <c r="AC31" s="2485" t="str">
        <f>IF(AF31+AG32=0,"",AF31+AG32)</f>
        <v/>
      </c>
      <c r="AD31" s="2486"/>
      <c r="AE31" s="2487"/>
      <c r="AF31" s="2491"/>
      <c r="AG31" s="2472"/>
      <c r="AH31" s="2473"/>
      <c r="AI31" s="742" t="s">
        <v>114</v>
      </c>
      <c r="AJ31" s="2433"/>
      <c r="AK31" s="2433"/>
      <c r="AL31" s="2433"/>
      <c r="AM31" s="2433"/>
      <c r="AN31" s="2433"/>
      <c r="AO31" s="2433"/>
      <c r="AP31" s="2433"/>
      <c r="AQ31" s="2474"/>
      <c r="AR31" s="17"/>
      <c r="AT31" s="2142">
        <v>3</v>
      </c>
      <c r="AU31" s="2143"/>
      <c r="AV31" s="2143"/>
      <c r="AW31" s="2144"/>
      <c r="AX31" s="2348"/>
      <c r="AY31" s="2349"/>
      <c r="AZ31" s="2349"/>
      <c r="BA31" s="569" t="s">
        <v>351</v>
      </c>
      <c r="BB31" s="663"/>
      <c r="BC31" s="664"/>
      <c r="BD31" s="652"/>
      <c r="BE31" s="653"/>
      <c r="BF31" s="2142">
        <v>3</v>
      </c>
      <c r="BG31" s="2143"/>
      <c r="BH31" s="2143"/>
      <c r="BI31" s="2144"/>
      <c r="BJ31" s="2145">
        <v>92</v>
      </c>
      <c r="BK31" s="2146"/>
      <c r="BL31" s="2146"/>
      <c r="BM31" s="569" t="s">
        <v>351</v>
      </c>
      <c r="BN31" s="663"/>
      <c r="BO31" s="664"/>
    </row>
    <row r="32" spans="1:67" ht="17.25" customHeight="1">
      <c r="A32" s="303"/>
      <c r="B32" s="15"/>
      <c r="D32" s="2511"/>
      <c r="E32" s="2512"/>
      <c r="F32" s="2512"/>
      <c r="G32" s="2512"/>
      <c r="H32" s="2513"/>
      <c r="I32" s="2503"/>
      <c r="J32" s="2504"/>
      <c r="K32" s="2505"/>
      <c r="L32" s="2507"/>
      <c r="M32" s="2493"/>
      <c r="N32" s="2492"/>
      <c r="O32" s="2493"/>
      <c r="P32" s="2492"/>
      <c r="Q32" s="2493"/>
      <c r="R32" s="2492"/>
      <c r="S32" s="2493"/>
      <c r="T32" s="2492"/>
      <c r="U32" s="2493"/>
      <c r="V32" s="2492"/>
      <c r="W32" s="2493"/>
      <c r="X32" s="2494">
        <f t="shared" si="0"/>
        <v>0</v>
      </c>
      <c r="Y32" s="2495"/>
      <c r="Z32" s="2482"/>
      <c r="AA32" s="2483"/>
      <c r="AB32" s="2484"/>
      <c r="AC32" s="2488"/>
      <c r="AD32" s="2489"/>
      <c r="AE32" s="2490"/>
      <c r="AF32" s="2440"/>
      <c r="AG32" s="2461">
        <v>0</v>
      </c>
      <c r="AH32" s="2462"/>
      <c r="AI32" s="741" t="s">
        <v>115</v>
      </c>
      <c r="AJ32" s="2423"/>
      <c r="AK32" s="2423"/>
      <c r="AL32" s="2423"/>
      <c r="AM32" s="2423"/>
      <c r="AN32" s="2423"/>
      <c r="AO32" s="2423"/>
      <c r="AP32" s="2423"/>
      <c r="AQ32" s="2463"/>
      <c r="AR32" s="17"/>
      <c r="AT32" s="2142">
        <v>5</v>
      </c>
      <c r="AU32" s="2143"/>
      <c r="AV32" s="2143"/>
      <c r="AW32" s="2144"/>
      <c r="AX32" s="2348"/>
      <c r="AY32" s="2349"/>
      <c r="AZ32" s="2349"/>
      <c r="BA32" s="569" t="s">
        <v>351</v>
      </c>
      <c r="BB32" s="663"/>
      <c r="BC32" s="664"/>
      <c r="BD32" s="652"/>
      <c r="BE32" s="653"/>
      <c r="BF32" s="2142">
        <v>5</v>
      </c>
      <c r="BG32" s="2143"/>
      <c r="BH32" s="2143"/>
      <c r="BI32" s="2144"/>
      <c r="BJ32" s="2145"/>
      <c r="BK32" s="2146"/>
      <c r="BL32" s="2146"/>
      <c r="BM32" s="569" t="s">
        <v>351</v>
      </c>
      <c r="BN32" s="663"/>
      <c r="BO32" s="664"/>
    </row>
    <row r="33" spans="1:83" ht="17.25" customHeight="1">
      <c r="A33" s="303"/>
      <c r="B33" s="760"/>
      <c r="C33" s="761"/>
      <c r="D33" s="2496"/>
      <c r="E33" s="2497"/>
      <c r="F33" s="2497"/>
      <c r="G33" s="2497"/>
      <c r="H33" s="2498"/>
      <c r="I33" s="2500"/>
      <c r="J33" s="2501"/>
      <c r="K33" s="2502"/>
      <c r="L33" s="2506">
        <v>0</v>
      </c>
      <c r="M33" s="2476"/>
      <c r="N33" s="2475">
        <v>0</v>
      </c>
      <c r="O33" s="2476"/>
      <c r="P33" s="2475">
        <v>0</v>
      </c>
      <c r="Q33" s="2476"/>
      <c r="R33" s="2475">
        <v>0</v>
      </c>
      <c r="S33" s="2476"/>
      <c r="T33" s="2475">
        <v>0</v>
      </c>
      <c r="U33" s="2476"/>
      <c r="V33" s="2475">
        <v>0</v>
      </c>
      <c r="W33" s="2476"/>
      <c r="X33" s="2477">
        <f t="shared" si="0"/>
        <v>0</v>
      </c>
      <c r="Y33" s="2478"/>
      <c r="Z33" s="2479" t="str">
        <f>IF(X34=0,"",ROUNDDOWN(L34/3,1)+ROUNDDOWN((N34+P34)/6,1)+ROUNDDOWN(R34/20,1)+ROUNDDOWN((T34+V34)/30,1))</f>
        <v/>
      </c>
      <c r="AA33" s="2480"/>
      <c r="AB33" s="2481"/>
      <c r="AC33" s="2485" t="str">
        <f>IF(AF33+AG34=0,"",AF33+AG34)</f>
        <v/>
      </c>
      <c r="AD33" s="2486"/>
      <c r="AE33" s="2487"/>
      <c r="AF33" s="2491"/>
      <c r="AG33" s="2472"/>
      <c r="AH33" s="2473"/>
      <c r="AI33" s="742" t="s">
        <v>114</v>
      </c>
      <c r="AJ33" s="2433"/>
      <c r="AK33" s="2433"/>
      <c r="AL33" s="2433"/>
      <c r="AM33" s="2433"/>
      <c r="AN33" s="2433"/>
      <c r="AO33" s="2433"/>
      <c r="AP33" s="2433"/>
      <c r="AQ33" s="2474"/>
      <c r="AR33" s="17"/>
      <c r="AT33" s="2142">
        <v>6</v>
      </c>
      <c r="AU33" s="2143"/>
      <c r="AV33" s="2143"/>
      <c r="AW33" s="2144"/>
      <c r="AX33" s="2348"/>
      <c r="AY33" s="2349"/>
      <c r="AZ33" s="2349"/>
      <c r="BA33" s="569" t="s">
        <v>351</v>
      </c>
      <c r="BB33" s="513"/>
      <c r="BC33" s="662"/>
      <c r="BD33" s="665"/>
      <c r="BE33" s="666"/>
      <c r="BF33" s="2142">
        <v>6</v>
      </c>
      <c r="BG33" s="2143"/>
      <c r="BH33" s="2143"/>
      <c r="BI33" s="2144"/>
      <c r="BJ33" s="2145"/>
      <c r="BK33" s="2146"/>
      <c r="BL33" s="2146"/>
      <c r="BM33" s="569" t="s">
        <v>351</v>
      </c>
      <c r="BN33" s="513"/>
      <c r="BO33" s="662"/>
    </row>
    <row r="34" spans="1:83" ht="17.25" customHeight="1">
      <c r="A34" s="303"/>
      <c r="B34" s="15"/>
      <c r="D34" s="2319"/>
      <c r="E34" s="1715"/>
      <c r="F34" s="1715"/>
      <c r="G34" s="1715"/>
      <c r="H34" s="2499"/>
      <c r="I34" s="2503"/>
      <c r="J34" s="2504"/>
      <c r="K34" s="2505"/>
      <c r="L34" s="2507"/>
      <c r="M34" s="2493"/>
      <c r="N34" s="2492"/>
      <c r="O34" s="2493"/>
      <c r="P34" s="2492"/>
      <c r="Q34" s="2493"/>
      <c r="R34" s="2492"/>
      <c r="S34" s="2493"/>
      <c r="T34" s="2492"/>
      <c r="U34" s="2493"/>
      <c r="V34" s="2492"/>
      <c r="W34" s="2493"/>
      <c r="X34" s="2494">
        <f t="shared" si="0"/>
        <v>0</v>
      </c>
      <c r="Y34" s="2495"/>
      <c r="Z34" s="2482"/>
      <c r="AA34" s="2483"/>
      <c r="AB34" s="2484"/>
      <c r="AC34" s="2488"/>
      <c r="AD34" s="2489"/>
      <c r="AE34" s="2490"/>
      <c r="AF34" s="2440"/>
      <c r="AG34" s="2461">
        <v>0</v>
      </c>
      <c r="AH34" s="2462"/>
      <c r="AI34" s="741" t="s">
        <v>115</v>
      </c>
      <c r="AJ34" s="2423"/>
      <c r="AK34" s="2423"/>
      <c r="AL34" s="2423"/>
      <c r="AM34" s="2423"/>
      <c r="AN34" s="2423"/>
      <c r="AO34" s="2423"/>
      <c r="AP34" s="2423"/>
      <c r="AQ34" s="2463"/>
      <c r="AR34" s="17"/>
      <c r="AT34" s="2142">
        <v>7</v>
      </c>
      <c r="AU34" s="2143"/>
      <c r="AV34" s="2143"/>
      <c r="AW34" s="2144"/>
      <c r="AX34" s="2348"/>
      <c r="AY34" s="2349"/>
      <c r="AZ34" s="2349"/>
      <c r="BA34" s="569" t="s">
        <v>351</v>
      </c>
      <c r="BB34" s="663"/>
      <c r="BC34" s="664"/>
      <c r="BD34" s="652"/>
      <c r="BE34" s="653"/>
      <c r="BF34" s="2142">
        <v>7</v>
      </c>
      <c r="BG34" s="2143"/>
      <c r="BH34" s="2143"/>
      <c r="BI34" s="2144"/>
      <c r="BJ34" s="2145"/>
      <c r="BK34" s="2146"/>
      <c r="BL34" s="2146"/>
      <c r="BM34" s="569" t="s">
        <v>351</v>
      </c>
      <c r="BN34" s="663"/>
      <c r="BO34" s="664"/>
    </row>
    <row r="35" spans="1:83" ht="17.25" customHeight="1">
      <c r="A35" s="303"/>
      <c r="B35" s="760"/>
      <c r="C35" s="761"/>
      <c r="D35" s="2496"/>
      <c r="E35" s="2497"/>
      <c r="F35" s="2497"/>
      <c r="G35" s="2497"/>
      <c r="H35" s="2498"/>
      <c r="I35" s="2500"/>
      <c r="J35" s="2501"/>
      <c r="K35" s="2502"/>
      <c r="L35" s="2506">
        <v>0</v>
      </c>
      <c r="M35" s="2476"/>
      <c r="N35" s="2475">
        <v>0</v>
      </c>
      <c r="O35" s="2476"/>
      <c r="P35" s="2475">
        <v>0</v>
      </c>
      <c r="Q35" s="2476"/>
      <c r="R35" s="2475">
        <v>0</v>
      </c>
      <c r="S35" s="2476"/>
      <c r="T35" s="2475">
        <v>0</v>
      </c>
      <c r="U35" s="2476"/>
      <c r="V35" s="2475">
        <v>0</v>
      </c>
      <c r="W35" s="2476"/>
      <c r="X35" s="2477">
        <f t="shared" si="0"/>
        <v>0</v>
      </c>
      <c r="Y35" s="2478"/>
      <c r="Z35" s="2479" t="str">
        <f>IF(X36=0,"",ROUNDDOWN(L36/3,1)+ROUNDDOWN((N36+P36)/6,1)+ROUNDDOWN(R36/20,1)+ROUNDDOWN((T36+V36)/30,1))</f>
        <v/>
      </c>
      <c r="AA35" s="2480"/>
      <c r="AB35" s="2481"/>
      <c r="AC35" s="2485" t="str">
        <f>IF(AF35+AG36=0,"",AF35+AG36)</f>
        <v/>
      </c>
      <c r="AD35" s="2486"/>
      <c r="AE35" s="2487"/>
      <c r="AF35" s="2491"/>
      <c r="AG35" s="2472"/>
      <c r="AH35" s="2473"/>
      <c r="AI35" s="742" t="s">
        <v>114</v>
      </c>
      <c r="AJ35" s="2433"/>
      <c r="AK35" s="2433"/>
      <c r="AL35" s="2433"/>
      <c r="AM35" s="2433"/>
      <c r="AN35" s="2433"/>
      <c r="AO35" s="2433"/>
      <c r="AP35" s="2433"/>
      <c r="AQ35" s="2474"/>
      <c r="AR35" s="17"/>
      <c r="AT35" s="2142">
        <v>8</v>
      </c>
      <c r="AU35" s="2143"/>
      <c r="AV35" s="2143"/>
      <c r="AW35" s="2144"/>
      <c r="AX35" s="2348"/>
      <c r="AY35" s="2349"/>
      <c r="AZ35" s="2349"/>
      <c r="BA35" s="569" t="s">
        <v>351</v>
      </c>
      <c r="BB35" s="663"/>
      <c r="BC35" s="664"/>
      <c r="BD35" s="667"/>
      <c r="BE35" s="668"/>
      <c r="BF35" s="2142">
        <v>8</v>
      </c>
      <c r="BG35" s="2143"/>
      <c r="BH35" s="2143"/>
      <c r="BI35" s="2144"/>
      <c r="BJ35" s="2145"/>
      <c r="BK35" s="2146"/>
      <c r="BL35" s="2146"/>
      <c r="BM35" s="569" t="s">
        <v>351</v>
      </c>
      <c r="BN35" s="663"/>
      <c r="BO35" s="664"/>
    </row>
    <row r="36" spans="1:83" ht="17.25" customHeight="1">
      <c r="A36" s="303"/>
      <c r="B36" s="15"/>
      <c r="D36" s="2319"/>
      <c r="E36" s="1715"/>
      <c r="F36" s="1715"/>
      <c r="G36" s="1715"/>
      <c r="H36" s="2499"/>
      <c r="I36" s="2503"/>
      <c r="J36" s="2504"/>
      <c r="K36" s="2505"/>
      <c r="L36" s="2507"/>
      <c r="M36" s="2493"/>
      <c r="N36" s="2492"/>
      <c r="O36" s="2493"/>
      <c r="P36" s="2492"/>
      <c r="Q36" s="2493"/>
      <c r="R36" s="2492"/>
      <c r="S36" s="2493"/>
      <c r="T36" s="2492"/>
      <c r="U36" s="2493"/>
      <c r="V36" s="2492"/>
      <c r="W36" s="2493"/>
      <c r="X36" s="2494">
        <f t="shared" si="0"/>
        <v>0</v>
      </c>
      <c r="Y36" s="2495"/>
      <c r="Z36" s="2482"/>
      <c r="AA36" s="2483"/>
      <c r="AB36" s="2484"/>
      <c r="AC36" s="2488"/>
      <c r="AD36" s="2489"/>
      <c r="AE36" s="2490"/>
      <c r="AF36" s="2440"/>
      <c r="AG36" s="2461">
        <v>0</v>
      </c>
      <c r="AH36" s="2462"/>
      <c r="AI36" s="741" t="s">
        <v>115</v>
      </c>
      <c r="AJ36" s="2423"/>
      <c r="AK36" s="2423"/>
      <c r="AL36" s="2423"/>
      <c r="AM36" s="2423"/>
      <c r="AN36" s="2423"/>
      <c r="AO36" s="2423"/>
      <c r="AP36" s="2423"/>
      <c r="AQ36" s="2463"/>
      <c r="AR36" s="17"/>
      <c r="AT36" s="2142">
        <v>9</v>
      </c>
      <c r="AU36" s="2143"/>
      <c r="AV36" s="2143"/>
      <c r="AW36" s="2144"/>
      <c r="AX36" s="2348"/>
      <c r="AY36" s="2349"/>
      <c r="AZ36" s="2349"/>
      <c r="BA36" s="569" t="s">
        <v>351</v>
      </c>
      <c r="BB36" s="663"/>
      <c r="BC36" s="664"/>
      <c r="BD36" s="667"/>
      <c r="BE36" s="668"/>
      <c r="BF36" s="2142">
        <v>9</v>
      </c>
      <c r="BG36" s="2143"/>
      <c r="BH36" s="2143"/>
      <c r="BI36" s="2144"/>
      <c r="BJ36" s="2145"/>
      <c r="BK36" s="2146"/>
      <c r="BL36" s="2146"/>
      <c r="BM36" s="569" t="s">
        <v>351</v>
      </c>
      <c r="BN36" s="663"/>
      <c r="BO36" s="664"/>
    </row>
    <row r="37" spans="1:83" ht="17.25" customHeight="1">
      <c r="A37" s="303"/>
      <c r="B37" s="760"/>
      <c r="C37" s="761"/>
      <c r="D37" s="2496"/>
      <c r="E37" s="2497"/>
      <c r="F37" s="2497"/>
      <c r="G37" s="2497"/>
      <c r="H37" s="2498"/>
      <c r="I37" s="2500"/>
      <c r="J37" s="2501"/>
      <c r="K37" s="2502"/>
      <c r="L37" s="2506">
        <v>0</v>
      </c>
      <c r="M37" s="2476"/>
      <c r="N37" s="2475">
        <v>0</v>
      </c>
      <c r="O37" s="2476"/>
      <c r="P37" s="2475">
        <v>0</v>
      </c>
      <c r="Q37" s="2476"/>
      <c r="R37" s="2475">
        <v>0</v>
      </c>
      <c r="S37" s="2476"/>
      <c r="T37" s="2475">
        <v>0</v>
      </c>
      <c r="U37" s="2476"/>
      <c r="V37" s="2475">
        <v>0</v>
      </c>
      <c r="W37" s="2476"/>
      <c r="X37" s="2477">
        <f t="shared" si="0"/>
        <v>0</v>
      </c>
      <c r="Y37" s="2478"/>
      <c r="Z37" s="2479" t="str">
        <f>IF(X38=0,"",ROUNDDOWN(L38/3,1)+ROUNDDOWN((N38+P38)/6,1)+ROUNDDOWN(R38/20,1)+ROUNDDOWN((T38+V38)/30,1))</f>
        <v/>
      </c>
      <c r="AA37" s="2480"/>
      <c r="AB37" s="2481"/>
      <c r="AC37" s="2485" t="str">
        <f>IF(AF37+AG38=0,"",AF37+AG38)</f>
        <v/>
      </c>
      <c r="AD37" s="2486"/>
      <c r="AE37" s="2487"/>
      <c r="AF37" s="2491"/>
      <c r="AG37" s="2472"/>
      <c r="AH37" s="2473"/>
      <c r="AI37" s="742" t="s">
        <v>114</v>
      </c>
      <c r="AJ37" s="2433"/>
      <c r="AK37" s="2433"/>
      <c r="AL37" s="2433"/>
      <c r="AM37" s="2433"/>
      <c r="AN37" s="2433"/>
      <c r="AO37" s="2433"/>
      <c r="AP37" s="2433"/>
      <c r="AQ37" s="2474"/>
      <c r="AR37" s="17"/>
      <c r="AT37" s="2142">
        <v>10</v>
      </c>
      <c r="AU37" s="2143"/>
      <c r="AV37" s="2143"/>
      <c r="AW37" s="2144"/>
      <c r="AX37" s="2348"/>
      <c r="AY37" s="2349"/>
      <c r="AZ37" s="2349"/>
      <c r="BA37" s="569" t="s">
        <v>351</v>
      </c>
      <c r="BB37" s="663"/>
      <c r="BC37" s="664"/>
      <c r="BD37" s="667"/>
      <c r="BE37" s="668"/>
      <c r="BF37" s="2142">
        <v>10</v>
      </c>
      <c r="BG37" s="2143"/>
      <c r="BH37" s="2143"/>
      <c r="BI37" s="2144"/>
      <c r="BJ37" s="2145"/>
      <c r="BK37" s="2146"/>
      <c r="BL37" s="2146"/>
      <c r="BM37" s="569" t="s">
        <v>351</v>
      </c>
      <c r="BN37" s="663"/>
      <c r="BO37" s="664"/>
    </row>
    <row r="38" spans="1:83" ht="17.25" customHeight="1" thickBot="1">
      <c r="A38" s="303"/>
      <c r="B38" s="15"/>
      <c r="D38" s="2319"/>
      <c r="E38" s="1715"/>
      <c r="F38" s="1715"/>
      <c r="G38" s="1715"/>
      <c r="H38" s="2499"/>
      <c r="I38" s="2503"/>
      <c r="J38" s="2504"/>
      <c r="K38" s="2505"/>
      <c r="L38" s="2507"/>
      <c r="M38" s="2493"/>
      <c r="N38" s="2492"/>
      <c r="O38" s="2493"/>
      <c r="P38" s="2492"/>
      <c r="Q38" s="2493"/>
      <c r="R38" s="2492"/>
      <c r="S38" s="2493"/>
      <c r="T38" s="2492"/>
      <c r="U38" s="2493"/>
      <c r="V38" s="2492"/>
      <c r="W38" s="2493"/>
      <c r="X38" s="2494">
        <f t="shared" si="0"/>
        <v>0</v>
      </c>
      <c r="Y38" s="2495"/>
      <c r="Z38" s="2482"/>
      <c r="AA38" s="2483"/>
      <c r="AB38" s="2484"/>
      <c r="AC38" s="2488"/>
      <c r="AD38" s="2489"/>
      <c r="AE38" s="2490"/>
      <c r="AF38" s="2440"/>
      <c r="AG38" s="2461">
        <v>0</v>
      </c>
      <c r="AH38" s="2462"/>
      <c r="AI38" s="741" t="s">
        <v>115</v>
      </c>
      <c r="AJ38" s="2423"/>
      <c r="AK38" s="2423"/>
      <c r="AL38" s="2423"/>
      <c r="AM38" s="2423"/>
      <c r="AN38" s="2423"/>
      <c r="AO38" s="2423"/>
      <c r="AP38" s="2423"/>
      <c r="AQ38" s="2463"/>
      <c r="AR38" s="17"/>
      <c r="AT38" s="2142">
        <v>11</v>
      </c>
      <c r="AU38" s="2143"/>
      <c r="AV38" s="2143"/>
      <c r="AW38" s="2144"/>
      <c r="AX38" s="2348"/>
      <c r="AY38" s="2349"/>
      <c r="AZ38" s="2349"/>
      <c r="BA38" s="569" t="s">
        <v>351</v>
      </c>
      <c r="BB38" s="513"/>
      <c r="BC38" s="662"/>
      <c r="BD38" s="667"/>
      <c r="BE38" s="668"/>
      <c r="BF38" s="2142">
        <v>11</v>
      </c>
      <c r="BG38" s="2143"/>
      <c r="BH38" s="2143"/>
      <c r="BI38" s="2144"/>
      <c r="BJ38" s="2145"/>
      <c r="BK38" s="2146"/>
      <c r="BL38" s="2146"/>
      <c r="BM38" s="569" t="s">
        <v>351</v>
      </c>
      <c r="BN38" s="513"/>
      <c r="BO38" s="662"/>
    </row>
    <row r="39" spans="1:83" ht="17.25" customHeight="1" thickTop="1">
      <c r="A39" s="303"/>
      <c r="B39" s="760"/>
      <c r="C39" s="761"/>
      <c r="D39" s="2404" t="s">
        <v>121</v>
      </c>
      <c r="E39" s="1965"/>
      <c r="F39" s="1965"/>
      <c r="G39" s="1965"/>
      <c r="H39" s="2405"/>
      <c r="I39" s="2409" t="str">
        <f>IF(SUM(I25:K38)=0,"",SUM(I25:K38))</f>
        <v/>
      </c>
      <c r="J39" s="2410"/>
      <c r="K39" s="2411"/>
      <c r="L39" s="2415">
        <f>SUM(L25,L27,L29,L31,L33,L35,L37)</f>
        <v>0</v>
      </c>
      <c r="M39" s="2386"/>
      <c r="N39" s="2385">
        <f>SUM(N25,N27,N29,N31,N33,N35,N37)</f>
        <v>0</v>
      </c>
      <c r="O39" s="2386"/>
      <c r="P39" s="2385">
        <f>SUM(P25,P27,P29,P31,P33,P35,P37)</f>
        <v>0</v>
      </c>
      <c r="Q39" s="2386"/>
      <c r="R39" s="2385">
        <f>SUM(R25,R27,R29,R31,R33,R35,R37)</f>
        <v>0</v>
      </c>
      <c r="S39" s="2386"/>
      <c r="T39" s="2385">
        <f>SUM(T25,T27,T29,T31,T33,T35,T37)</f>
        <v>0</v>
      </c>
      <c r="U39" s="2386"/>
      <c r="V39" s="2385">
        <f>SUM(V25,V27,V29,V31,V33,V35,V37)</f>
        <v>0</v>
      </c>
      <c r="W39" s="2386"/>
      <c r="X39" s="2385">
        <f t="shared" ref="X39" si="1">SUM(L39:W39)</f>
        <v>0</v>
      </c>
      <c r="Y39" s="2387"/>
      <c r="Z39" s="2388">
        <f>ROUND(SUM(Z25:AB38),0)</f>
        <v>0</v>
      </c>
      <c r="AA39" s="2389"/>
      <c r="AB39" s="2390"/>
      <c r="AC39" s="2394" t="str">
        <f>IF(AF39+AG40=0,"",ROUND(AF39+AG40,0))</f>
        <v/>
      </c>
      <c r="AD39" s="2395"/>
      <c r="AE39" s="2396"/>
      <c r="AF39" s="2400">
        <f>SUM(AF25:AF38)</f>
        <v>0</v>
      </c>
      <c r="AG39" s="2464">
        <f>SUM(AG25,AG27,AG29,AG31,AG33,AG35,AG37)</f>
        <v>0</v>
      </c>
      <c r="AH39" s="2465"/>
      <c r="AI39" s="770"/>
      <c r="AJ39" s="2466"/>
      <c r="AK39" s="2466"/>
      <c r="AL39" s="2466"/>
      <c r="AM39" s="2466"/>
      <c r="AN39" s="2466"/>
      <c r="AO39" s="2466"/>
      <c r="AP39" s="2466"/>
      <c r="AQ39" s="2467"/>
      <c r="AR39" s="17"/>
      <c r="AT39" s="2142">
        <v>12</v>
      </c>
      <c r="AU39" s="2143"/>
      <c r="AV39" s="2143"/>
      <c r="AW39" s="2144"/>
      <c r="AX39" s="2348"/>
      <c r="AY39" s="2349"/>
      <c r="AZ39" s="2349"/>
      <c r="BA39" s="569" t="s">
        <v>351</v>
      </c>
      <c r="BB39" s="663"/>
      <c r="BC39" s="664"/>
      <c r="BD39" s="667"/>
      <c r="BE39" s="668"/>
      <c r="BF39" s="2142">
        <v>12</v>
      </c>
      <c r="BG39" s="2143"/>
      <c r="BH39" s="2143"/>
      <c r="BI39" s="2144"/>
      <c r="BJ39" s="2145"/>
      <c r="BK39" s="2146"/>
      <c r="BL39" s="2146"/>
      <c r="BM39" s="569" t="s">
        <v>351</v>
      </c>
      <c r="BN39" s="663"/>
      <c r="BO39" s="664"/>
    </row>
    <row r="40" spans="1:83" ht="17.25" customHeight="1" thickBot="1">
      <c r="A40" s="303"/>
      <c r="B40" s="15"/>
      <c r="D40" s="2406"/>
      <c r="E40" s="2407"/>
      <c r="F40" s="2407"/>
      <c r="G40" s="2407"/>
      <c r="H40" s="2408"/>
      <c r="I40" s="2412"/>
      <c r="J40" s="2413"/>
      <c r="K40" s="2414"/>
      <c r="L40" s="2416">
        <f>SUM(L24,L26,L28,L30,L32,L34,L36,L38)</f>
        <v>0</v>
      </c>
      <c r="M40" s="2403"/>
      <c r="N40" s="2402">
        <f>SUM(N24,N26,N28,N30,N32,N34,N36,N38)</f>
        <v>0</v>
      </c>
      <c r="O40" s="2403"/>
      <c r="P40" s="2402">
        <f t="shared" ref="P40" si="2">SUM(P24,P26,P28,P30,P32,P34,P36,P38)</f>
        <v>0</v>
      </c>
      <c r="Q40" s="2403"/>
      <c r="R40" s="2402">
        <f t="shared" ref="R40" si="3">SUM(R24,R26,R28,R30,R32,R34,R36,R38)</f>
        <v>0</v>
      </c>
      <c r="S40" s="2403"/>
      <c r="T40" s="2402">
        <f t="shared" ref="T40" si="4">SUM(T24,T26,T28,T30,T32,T34,T36,T38)</f>
        <v>0</v>
      </c>
      <c r="U40" s="2403"/>
      <c r="V40" s="2402">
        <f t="shared" ref="V40" si="5">SUM(V24,V26,V28,V30,V32,V34,V36,V38)</f>
        <v>0</v>
      </c>
      <c r="W40" s="2403"/>
      <c r="X40" s="2402">
        <f t="shared" ref="X40" si="6">SUM(X24,X26,X28,X30,X32,X34,X36,X38)</f>
        <v>0</v>
      </c>
      <c r="Y40" s="2403"/>
      <c r="Z40" s="2391"/>
      <c r="AA40" s="2392"/>
      <c r="AB40" s="2393"/>
      <c r="AC40" s="2397"/>
      <c r="AD40" s="2398"/>
      <c r="AE40" s="2399"/>
      <c r="AF40" s="2401"/>
      <c r="AG40" s="2468">
        <f>SUM(AG26,AG28,AG30,AG32,AG34,AG36,AG38)</f>
        <v>0</v>
      </c>
      <c r="AH40" s="2469"/>
      <c r="AI40" s="771"/>
      <c r="AJ40" s="2470"/>
      <c r="AK40" s="2470"/>
      <c r="AL40" s="2470"/>
      <c r="AM40" s="2470"/>
      <c r="AN40" s="2470"/>
      <c r="AO40" s="2470"/>
      <c r="AP40" s="2470"/>
      <c r="AQ40" s="2471"/>
      <c r="AR40" s="17"/>
      <c r="AT40" s="2142">
        <v>13</v>
      </c>
      <c r="AU40" s="2143"/>
      <c r="AV40" s="2143"/>
      <c r="AW40" s="2144"/>
      <c r="AX40" s="2348"/>
      <c r="AY40" s="2349"/>
      <c r="AZ40" s="2349"/>
      <c r="BA40" s="569" t="s">
        <v>351</v>
      </c>
      <c r="BB40" s="663"/>
      <c r="BC40" s="664"/>
      <c r="BD40" s="667"/>
      <c r="BE40" s="668"/>
      <c r="BF40" s="2142">
        <v>13</v>
      </c>
      <c r="BG40" s="2143"/>
      <c r="BH40" s="2143"/>
      <c r="BI40" s="2144"/>
      <c r="BJ40" s="2145"/>
      <c r="BK40" s="2146"/>
      <c r="BL40" s="2146"/>
      <c r="BM40" s="569" t="s">
        <v>351</v>
      </c>
      <c r="BN40" s="663"/>
      <c r="BO40" s="664"/>
    </row>
    <row r="41" spans="1:83" ht="17.25" customHeight="1" thickTop="1">
      <c r="A41" s="303"/>
      <c r="B41" s="760"/>
      <c r="C41" s="278"/>
      <c r="D41" s="2453" t="s">
        <v>1609</v>
      </c>
      <c r="E41" s="2453"/>
      <c r="F41" s="2453"/>
      <c r="G41" s="2453"/>
      <c r="H41" s="2453"/>
      <c r="I41" s="2453"/>
      <c r="J41" s="2453"/>
      <c r="K41" s="2453"/>
      <c r="L41" s="2453"/>
      <c r="M41" s="2453"/>
      <c r="N41" s="2453"/>
      <c r="O41" s="2453"/>
      <c r="P41" s="2453"/>
      <c r="Q41" s="2453"/>
      <c r="R41" s="2453"/>
      <c r="S41" s="2453"/>
      <c r="T41" s="2453"/>
      <c r="U41" s="2453"/>
      <c r="V41" s="2453"/>
      <c r="W41" s="2454"/>
      <c r="X41" s="2443" t="s">
        <v>1610</v>
      </c>
      <c r="Y41" s="2130"/>
      <c r="Z41" s="2130"/>
      <c r="AA41" s="2130"/>
      <c r="AB41" s="2444"/>
      <c r="AC41" s="2394" t="str">
        <f>IF(AF41+AG42=0,"",ROUND(AF41+AG42,0))</f>
        <v/>
      </c>
      <c r="AD41" s="2395"/>
      <c r="AE41" s="2396"/>
      <c r="AF41" s="2439"/>
      <c r="AG41" s="2441"/>
      <c r="AH41" s="2442"/>
      <c r="AI41" s="743" t="s">
        <v>114</v>
      </c>
      <c r="AJ41" s="2459"/>
      <c r="AK41" s="2459"/>
      <c r="AL41" s="2459"/>
      <c r="AM41" s="2459"/>
      <c r="AN41" s="2459"/>
      <c r="AO41" s="2459"/>
      <c r="AP41" s="2459"/>
      <c r="AQ41" s="2460"/>
      <c r="AR41" s="17"/>
      <c r="AT41" s="2142">
        <v>14</v>
      </c>
      <c r="AU41" s="2143"/>
      <c r="AV41" s="2143"/>
      <c r="AW41" s="2144"/>
      <c r="AX41" s="2348"/>
      <c r="AY41" s="2349"/>
      <c r="AZ41" s="2349"/>
      <c r="BA41" s="569" t="s">
        <v>351</v>
      </c>
      <c r="BB41" s="663"/>
      <c r="BC41" s="664"/>
      <c r="BD41" s="667"/>
      <c r="BE41" s="668"/>
      <c r="BF41" s="2142">
        <v>14</v>
      </c>
      <c r="BG41" s="2143"/>
      <c r="BH41" s="2143"/>
      <c r="BI41" s="2144"/>
      <c r="BJ41" s="2145"/>
      <c r="BK41" s="2146"/>
      <c r="BL41" s="2146"/>
      <c r="BM41" s="569" t="s">
        <v>351</v>
      </c>
      <c r="BN41" s="663"/>
      <c r="BO41" s="664"/>
    </row>
    <row r="42" spans="1:83" ht="17.25" customHeight="1" thickBot="1">
      <c r="A42" s="303"/>
      <c r="B42" s="15"/>
      <c r="D42" s="2455"/>
      <c r="E42" s="2455"/>
      <c r="F42" s="2455"/>
      <c r="G42" s="2455"/>
      <c r="H42" s="2455"/>
      <c r="I42" s="2455"/>
      <c r="J42" s="2455"/>
      <c r="K42" s="2455"/>
      <c r="L42" s="2455"/>
      <c r="M42" s="2455"/>
      <c r="N42" s="2455"/>
      <c r="O42" s="2455"/>
      <c r="P42" s="2455"/>
      <c r="Q42" s="2455"/>
      <c r="R42" s="2455"/>
      <c r="S42" s="2455"/>
      <c r="T42" s="2455"/>
      <c r="U42" s="2455"/>
      <c r="V42" s="2455"/>
      <c r="W42" s="2456"/>
      <c r="X42" s="2445"/>
      <c r="Y42" s="2446"/>
      <c r="Z42" s="2446"/>
      <c r="AA42" s="2446"/>
      <c r="AB42" s="2447"/>
      <c r="AC42" s="2436"/>
      <c r="AD42" s="2437"/>
      <c r="AE42" s="2438"/>
      <c r="AF42" s="2440"/>
      <c r="AG42" s="2461">
        <v>0</v>
      </c>
      <c r="AH42" s="2462"/>
      <c r="AI42" s="741" t="s">
        <v>115</v>
      </c>
      <c r="AJ42" s="2423"/>
      <c r="AK42" s="2423"/>
      <c r="AL42" s="2423"/>
      <c r="AM42" s="2423"/>
      <c r="AN42" s="2423"/>
      <c r="AO42" s="2423"/>
      <c r="AP42" s="2423"/>
      <c r="AQ42" s="2463"/>
      <c r="AR42" s="17"/>
      <c r="AT42" s="2142">
        <v>15</v>
      </c>
      <c r="AU42" s="2143"/>
      <c r="AV42" s="2143"/>
      <c r="AW42" s="2144"/>
      <c r="AX42" s="2348"/>
      <c r="AY42" s="2349"/>
      <c r="AZ42" s="2349"/>
      <c r="BA42" s="569" t="s">
        <v>351</v>
      </c>
      <c r="BB42" s="663"/>
      <c r="BC42" s="664"/>
      <c r="BD42" s="667"/>
      <c r="BE42" s="668"/>
      <c r="BF42" s="2142">
        <v>15</v>
      </c>
      <c r="BG42" s="2143"/>
      <c r="BH42" s="2143"/>
      <c r="BI42" s="2144"/>
      <c r="BJ42" s="2145"/>
      <c r="BK42" s="2146"/>
      <c r="BL42" s="2146"/>
      <c r="BM42" s="569" t="s">
        <v>351</v>
      </c>
      <c r="BN42" s="663"/>
      <c r="BO42" s="664"/>
    </row>
    <row r="43" spans="1:83" ht="17.25" customHeight="1" thickTop="1">
      <c r="A43" s="303"/>
      <c r="B43" s="760"/>
      <c r="C43" s="278"/>
      <c r="D43" s="2457" t="s">
        <v>156</v>
      </c>
      <c r="E43" s="2457"/>
      <c r="F43" s="2457"/>
      <c r="G43" s="2457"/>
      <c r="H43" s="2457"/>
      <c r="I43" s="2457"/>
      <c r="J43" s="2457"/>
      <c r="K43" s="2457"/>
      <c r="L43" s="2457"/>
      <c r="M43" s="2457"/>
      <c r="N43" s="2457"/>
      <c r="O43" s="2457"/>
      <c r="P43" s="2457"/>
      <c r="Q43" s="2457"/>
      <c r="R43" s="2457"/>
      <c r="S43" s="2457"/>
      <c r="T43" s="2457"/>
      <c r="U43" s="2457"/>
      <c r="V43" s="2457"/>
      <c r="W43" s="2458"/>
      <c r="X43" s="2443" t="s">
        <v>1488</v>
      </c>
      <c r="Y43" s="2448"/>
      <c r="Z43" s="2448"/>
      <c r="AA43" s="2448"/>
      <c r="AB43" s="2449"/>
      <c r="AC43" s="2394" t="str">
        <f>IF(AF43+AG44=0,"",ROUND(AF43+AG44,0))</f>
        <v/>
      </c>
      <c r="AD43" s="2395"/>
      <c r="AE43" s="2396"/>
      <c r="AF43" s="2439"/>
      <c r="AG43" s="2441"/>
      <c r="AH43" s="2442"/>
      <c r="AI43" s="743" t="s">
        <v>114</v>
      </c>
      <c r="AJ43" s="2459"/>
      <c r="AK43" s="2459"/>
      <c r="AL43" s="2459"/>
      <c r="AM43" s="2459"/>
      <c r="AN43" s="2459"/>
      <c r="AO43" s="2459"/>
      <c r="AP43" s="2459"/>
      <c r="AQ43" s="2460"/>
      <c r="AR43" s="17"/>
      <c r="BD43" s="652"/>
      <c r="BE43" s="653"/>
      <c r="BL43" s="391"/>
      <c r="BM43" s="298"/>
      <c r="BN43" s="298"/>
      <c r="BO43" s="298"/>
    </row>
    <row r="44" spans="1:83" ht="17.25" customHeight="1">
      <c r="A44" s="303"/>
      <c r="B44" s="15"/>
      <c r="D44" s="2435" t="s">
        <v>185</v>
      </c>
      <c r="E44" s="2435"/>
      <c r="F44" s="1871" t="s">
        <v>1385</v>
      </c>
      <c r="G44" s="1871"/>
      <c r="H44" s="1871"/>
      <c r="I44" s="1871"/>
      <c r="J44" s="1871"/>
      <c r="K44" s="1871"/>
      <c r="L44" s="1871"/>
      <c r="M44" s="1871"/>
      <c r="N44" s="1871"/>
      <c r="O44" s="1871"/>
      <c r="P44" s="1871"/>
      <c r="Q44" s="1871"/>
      <c r="R44" s="1871"/>
      <c r="S44" s="1871"/>
      <c r="T44" s="1871"/>
      <c r="U44" s="1871"/>
      <c r="V44" s="1871"/>
      <c r="W44" s="1871"/>
      <c r="X44" s="2450"/>
      <c r="Y44" s="2451"/>
      <c r="Z44" s="2451"/>
      <c r="AA44" s="2451"/>
      <c r="AB44" s="2452"/>
      <c r="AC44" s="2436"/>
      <c r="AD44" s="2437"/>
      <c r="AE44" s="2438"/>
      <c r="AF44" s="2440"/>
      <c r="AG44" s="2461">
        <v>0</v>
      </c>
      <c r="AH44" s="2462"/>
      <c r="AI44" s="741" t="s">
        <v>115</v>
      </c>
      <c r="AJ44" s="2423"/>
      <c r="AK44" s="2423"/>
      <c r="AL44" s="2423"/>
      <c r="AM44" s="2423"/>
      <c r="AN44" s="2423"/>
      <c r="AO44" s="2423"/>
      <c r="AP44" s="2423"/>
      <c r="AQ44" s="2463"/>
      <c r="AR44" s="17"/>
      <c r="AT44" s="320"/>
      <c r="AU44" s="320"/>
      <c r="AV44" s="320"/>
      <c r="AW44" s="320"/>
      <c r="AX44" s="320"/>
      <c r="AY44" s="320"/>
      <c r="AZ44" s="320"/>
      <c r="BA44" s="320"/>
      <c r="BB44" s="320"/>
      <c r="BC44" s="320"/>
      <c r="BD44" s="320"/>
      <c r="BE44" s="320"/>
      <c r="BF44" s="320"/>
      <c r="BG44" s="320"/>
      <c r="BH44" s="320"/>
      <c r="BI44" s="320"/>
      <c r="BJ44" s="320"/>
      <c r="BK44" s="320"/>
      <c r="BL44" s="320"/>
      <c r="BM44" s="320"/>
      <c r="BN44" s="320"/>
      <c r="BO44" s="320"/>
      <c r="BP44" s="320"/>
      <c r="BQ44" s="320"/>
      <c r="BR44" s="320"/>
      <c r="BS44" s="320"/>
      <c r="BT44" s="320"/>
      <c r="BU44" s="320"/>
      <c r="BV44" s="320"/>
      <c r="BW44" s="320"/>
      <c r="BX44" s="320"/>
      <c r="BY44" s="320"/>
      <c r="BZ44" s="320"/>
      <c r="CA44" s="320"/>
      <c r="CB44" s="320"/>
      <c r="CC44" s="320"/>
      <c r="CD44" s="320"/>
      <c r="CE44" s="320"/>
    </row>
    <row r="45" spans="1:83" ht="12.6" customHeight="1">
      <c r="A45" s="303"/>
      <c r="B45" s="15"/>
      <c r="F45" s="1871"/>
      <c r="G45" s="1871"/>
      <c r="H45" s="1871"/>
      <c r="I45" s="1871"/>
      <c r="J45" s="1871"/>
      <c r="K45" s="1871"/>
      <c r="L45" s="1871"/>
      <c r="M45" s="1871"/>
      <c r="N45" s="1871"/>
      <c r="O45" s="1871"/>
      <c r="P45" s="1871"/>
      <c r="Q45" s="1871"/>
      <c r="R45" s="1871"/>
      <c r="S45" s="1871"/>
      <c r="T45" s="1871"/>
      <c r="U45" s="1871"/>
      <c r="V45" s="1871"/>
      <c r="W45" s="1871"/>
      <c r="X45" s="182"/>
      <c r="Y45" s="182"/>
      <c r="Z45" s="182"/>
      <c r="AA45" s="182"/>
      <c r="AB45" s="182"/>
      <c r="AC45" s="182"/>
      <c r="AD45" s="182"/>
      <c r="AE45" s="182"/>
      <c r="AF45" s="182"/>
      <c r="AG45" s="182"/>
      <c r="AH45" s="182"/>
      <c r="AI45" s="182"/>
      <c r="AJ45" s="182"/>
      <c r="AK45" s="182"/>
      <c r="AL45" s="182"/>
      <c r="AM45" s="182"/>
      <c r="AN45" s="182"/>
      <c r="AO45" s="182"/>
      <c r="AP45" s="182"/>
      <c r="AQ45" s="182"/>
      <c r="AR45" s="17"/>
      <c r="BP45" s="4"/>
      <c r="BQ45" s="4"/>
      <c r="BR45" s="4"/>
      <c r="BS45" s="4"/>
      <c r="BT45" s="4"/>
      <c r="BU45" s="4"/>
      <c r="BV45" s="4"/>
      <c r="BW45" s="4"/>
      <c r="BX45" s="4"/>
      <c r="BY45" s="4"/>
      <c r="BZ45" s="4"/>
      <c r="CA45" s="4"/>
      <c r="CB45" s="4"/>
      <c r="CC45" s="4"/>
      <c r="CD45" s="4"/>
      <c r="CE45" s="320"/>
    </row>
    <row r="46" spans="1:83" ht="12.6" customHeight="1">
      <c r="A46" s="303"/>
      <c r="B46" s="15"/>
      <c r="D46" s="2435" t="s">
        <v>199</v>
      </c>
      <c r="E46" s="2435"/>
      <c r="F46" s="1871" t="s">
        <v>1611</v>
      </c>
      <c r="G46" s="1871"/>
      <c r="H46" s="1871"/>
      <c r="I46" s="1871"/>
      <c r="J46" s="1871"/>
      <c r="K46" s="1871"/>
      <c r="L46" s="1871"/>
      <c r="M46" s="1871"/>
      <c r="N46" s="1871"/>
      <c r="O46" s="1871"/>
      <c r="P46" s="1871"/>
      <c r="Q46" s="1871"/>
      <c r="R46" s="1871"/>
      <c r="S46" s="1871"/>
      <c r="T46" s="1871"/>
      <c r="U46" s="1871"/>
      <c r="V46" s="1871"/>
      <c r="W46" s="1871"/>
      <c r="X46" s="1871"/>
      <c r="Y46" s="1871"/>
      <c r="Z46" s="1871"/>
      <c r="AA46" s="1871"/>
      <c r="AB46" s="1871"/>
      <c r="AC46" s="1871"/>
      <c r="AD46" s="1871"/>
      <c r="AE46" s="1871"/>
      <c r="AF46" s="1871"/>
      <c r="AG46" s="1871"/>
      <c r="AH46" s="1871"/>
      <c r="AI46" s="1871"/>
      <c r="AJ46" s="1871"/>
      <c r="AK46" s="1871"/>
      <c r="AL46" s="1871"/>
      <c r="AM46" s="1871"/>
      <c r="AN46" s="1871"/>
      <c r="AO46" s="1871"/>
      <c r="AP46" s="1871"/>
      <c r="AQ46" s="4"/>
      <c r="AR46" s="49"/>
      <c r="BP46" s="772"/>
      <c r="BQ46" s="772"/>
      <c r="BR46" s="772"/>
      <c r="BS46" s="772"/>
      <c r="BT46" s="772"/>
      <c r="BU46" s="772"/>
      <c r="BV46" s="772"/>
      <c r="BW46" s="772"/>
      <c r="BX46" s="772"/>
      <c r="BY46" s="772"/>
      <c r="BZ46" s="772"/>
      <c r="CA46" s="772"/>
      <c r="CB46" s="772"/>
      <c r="CC46" s="772"/>
      <c r="CD46" s="772"/>
      <c r="CE46" s="320"/>
    </row>
    <row r="47" spans="1:83" ht="12.6" customHeight="1">
      <c r="A47" s="303"/>
      <c r="B47" s="15"/>
      <c r="D47" s="2637"/>
      <c r="E47" s="2637"/>
      <c r="F47" s="1871"/>
      <c r="G47" s="1871"/>
      <c r="H47" s="1871"/>
      <c r="I47" s="1871"/>
      <c r="J47" s="1871"/>
      <c r="K47" s="1871"/>
      <c r="L47" s="1871"/>
      <c r="M47" s="1871"/>
      <c r="N47" s="1871"/>
      <c r="O47" s="1871"/>
      <c r="P47" s="1871"/>
      <c r="Q47" s="1871"/>
      <c r="R47" s="1871"/>
      <c r="S47" s="1871"/>
      <c r="T47" s="1871"/>
      <c r="U47" s="1871"/>
      <c r="V47" s="1871"/>
      <c r="W47" s="1871"/>
      <c r="X47" s="1871"/>
      <c r="Y47" s="1871"/>
      <c r="Z47" s="1871"/>
      <c r="AA47" s="1871"/>
      <c r="AB47" s="1871"/>
      <c r="AC47" s="1871"/>
      <c r="AD47" s="1871"/>
      <c r="AE47" s="1871"/>
      <c r="AF47" s="1871"/>
      <c r="AG47" s="1871"/>
      <c r="AH47" s="1871"/>
      <c r="AI47" s="1871"/>
      <c r="AJ47" s="1871"/>
      <c r="AK47" s="1871"/>
      <c r="AL47" s="1871"/>
      <c r="AM47" s="1871"/>
      <c r="AN47" s="1871"/>
      <c r="AO47" s="1871"/>
      <c r="AP47" s="1871"/>
      <c r="AR47" s="49"/>
      <c r="BP47" s="320"/>
      <c r="BQ47" s="320"/>
      <c r="BR47" s="320"/>
      <c r="BS47" s="320"/>
      <c r="BT47" s="320"/>
      <c r="BU47" s="320"/>
      <c r="BV47" s="320"/>
      <c r="BW47" s="320"/>
      <c r="BX47" s="320"/>
      <c r="BY47" s="320"/>
      <c r="BZ47" s="320"/>
      <c r="CA47" s="320"/>
      <c r="CB47" s="320"/>
      <c r="CC47" s="320"/>
      <c r="CD47" s="320"/>
      <c r="CE47" s="320"/>
    </row>
    <row r="48" spans="1:83" ht="12.6" customHeight="1">
      <c r="A48" s="303"/>
      <c r="B48" s="15"/>
      <c r="D48" s="2435" t="s">
        <v>186</v>
      </c>
      <c r="E48" s="2435"/>
      <c r="F48" s="1871" t="s">
        <v>1612</v>
      </c>
      <c r="G48" s="1871"/>
      <c r="H48" s="1871"/>
      <c r="I48" s="1871"/>
      <c r="J48" s="1871"/>
      <c r="K48" s="1871"/>
      <c r="L48" s="1871"/>
      <c r="M48" s="1871"/>
      <c r="N48" s="1871"/>
      <c r="O48" s="1871"/>
      <c r="P48" s="1871"/>
      <c r="Q48" s="1871"/>
      <c r="R48" s="1871"/>
      <c r="S48" s="1871"/>
      <c r="T48" s="1871"/>
      <c r="U48" s="1871"/>
      <c r="V48" s="1871"/>
      <c r="W48" s="1871"/>
      <c r="X48" s="1871"/>
      <c r="Y48" s="1871"/>
      <c r="Z48" s="1871"/>
      <c r="AA48" s="1871"/>
      <c r="AB48" s="1871"/>
      <c r="AC48" s="1871"/>
      <c r="AD48" s="1871"/>
      <c r="AE48" s="1871"/>
      <c r="AF48" s="1871"/>
      <c r="AG48" s="1871"/>
      <c r="AH48" s="1871"/>
      <c r="AI48" s="1871"/>
      <c r="AJ48" s="1871"/>
      <c r="AK48" s="1871"/>
      <c r="AL48" s="1871"/>
      <c r="AM48" s="1871"/>
      <c r="AN48" s="1871"/>
      <c r="AO48" s="1871"/>
      <c r="AP48" s="1871"/>
      <c r="AR48" s="49"/>
      <c r="BP48" s="772"/>
      <c r="BQ48" s="772"/>
      <c r="BR48" s="772"/>
      <c r="BS48" s="772"/>
      <c r="BT48" s="772"/>
      <c r="BU48" s="772"/>
      <c r="BV48" s="772"/>
      <c r="BW48" s="772"/>
      <c r="BX48" s="772"/>
      <c r="BY48" s="772"/>
      <c r="BZ48" s="772"/>
      <c r="CA48" s="772"/>
      <c r="CB48" s="772"/>
      <c r="CC48" s="772"/>
      <c r="CD48" s="772"/>
      <c r="CE48" s="320"/>
    </row>
    <row r="49" spans="1:83" ht="12.6" customHeight="1">
      <c r="A49" s="303"/>
      <c r="B49" s="15"/>
      <c r="F49" s="1871"/>
      <c r="G49" s="1871"/>
      <c r="H49" s="1871"/>
      <c r="I49" s="1871"/>
      <c r="J49" s="1871"/>
      <c r="K49" s="1871"/>
      <c r="L49" s="1871"/>
      <c r="M49" s="1871"/>
      <c r="N49" s="1871"/>
      <c r="O49" s="1871"/>
      <c r="P49" s="1871"/>
      <c r="Q49" s="1871"/>
      <c r="R49" s="1871"/>
      <c r="S49" s="1871"/>
      <c r="T49" s="1871"/>
      <c r="U49" s="1871"/>
      <c r="V49" s="1871"/>
      <c r="W49" s="1871"/>
      <c r="X49" s="1871"/>
      <c r="Y49" s="1871"/>
      <c r="Z49" s="1871"/>
      <c r="AA49" s="1871"/>
      <c r="AB49" s="1871"/>
      <c r="AC49" s="1871"/>
      <c r="AD49" s="1871"/>
      <c r="AE49" s="1871"/>
      <c r="AF49" s="1871"/>
      <c r="AG49" s="1871"/>
      <c r="AH49" s="1871"/>
      <c r="AI49" s="1871"/>
      <c r="AJ49" s="1871"/>
      <c r="AK49" s="1871"/>
      <c r="AL49" s="1871"/>
      <c r="AM49" s="1871"/>
      <c r="AN49" s="1871"/>
      <c r="AO49" s="1871"/>
      <c r="AP49" s="1871"/>
      <c r="AR49" s="49"/>
      <c r="BP49" s="320"/>
      <c r="BQ49" s="320"/>
      <c r="BR49" s="320"/>
      <c r="BS49" s="320"/>
      <c r="BT49" s="320"/>
      <c r="BU49" s="320"/>
      <c r="BV49" s="320"/>
      <c r="BW49" s="320"/>
      <c r="BX49" s="320"/>
      <c r="BY49" s="320"/>
      <c r="BZ49" s="320"/>
      <c r="CA49" s="320"/>
      <c r="CB49" s="320"/>
      <c r="CC49" s="320"/>
      <c r="CD49" s="320"/>
      <c r="CE49" s="320"/>
    </row>
    <row r="50" spans="1:83" ht="12.6" customHeight="1">
      <c r="A50" s="303"/>
      <c r="B50" s="15"/>
      <c r="D50" s="2637" t="s">
        <v>1383</v>
      </c>
      <c r="E50" s="2637"/>
      <c r="F50" s="1871" t="s">
        <v>1569</v>
      </c>
      <c r="G50" s="1871"/>
      <c r="H50" s="1871"/>
      <c r="I50" s="1871"/>
      <c r="J50" s="1871"/>
      <c r="K50" s="1871"/>
      <c r="L50" s="1871"/>
      <c r="M50" s="1871"/>
      <c r="N50" s="1871"/>
      <c r="O50" s="1871"/>
      <c r="P50" s="1871"/>
      <c r="Q50" s="1871"/>
      <c r="R50" s="1871"/>
      <c r="S50" s="1871"/>
      <c r="T50" s="1871"/>
      <c r="U50" s="1871"/>
      <c r="V50" s="1871"/>
      <c r="W50" s="1871"/>
      <c r="X50" s="1871"/>
      <c r="Y50" s="1871"/>
      <c r="Z50" s="1871"/>
      <c r="AA50" s="1871"/>
      <c r="AB50" s="1871"/>
      <c r="AC50" s="1871"/>
      <c r="AD50" s="1871"/>
      <c r="AE50" s="1871"/>
      <c r="AF50" s="1871"/>
      <c r="AG50" s="1871"/>
      <c r="AH50" s="1871"/>
      <c r="AI50" s="1871"/>
      <c r="AJ50" s="1871"/>
      <c r="AK50" s="1871"/>
      <c r="AL50" s="1871"/>
      <c r="AM50" s="1871"/>
      <c r="AN50" s="1871"/>
      <c r="AO50" s="1871"/>
      <c r="AP50" s="1871"/>
      <c r="AR50" s="49"/>
      <c r="BP50" s="320"/>
      <c r="BQ50" s="320"/>
      <c r="BR50" s="320"/>
      <c r="BS50" s="320"/>
      <c r="BT50" s="320"/>
      <c r="BU50" s="320"/>
      <c r="BV50" s="320"/>
      <c r="BW50" s="320"/>
      <c r="BX50" s="320"/>
      <c r="BY50" s="320"/>
      <c r="BZ50" s="320"/>
      <c r="CA50" s="320"/>
      <c r="CB50" s="320"/>
      <c r="CC50" s="320"/>
      <c r="CD50" s="320"/>
      <c r="CE50" s="320"/>
    </row>
    <row r="51" spans="1:83" ht="13.5" customHeight="1">
      <c r="A51" s="303"/>
      <c r="B51" s="15"/>
      <c r="C51" s="391"/>
      <c r="D51" s="391"/>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298"/>
      <c r="AE51" s="298"/>
      <c r="AF51" s="298"/>
      <c r="AG51" s="298"/>
      <c r="AH51" s="12"/>
      <c r="AI51" s="13"/>
      <c r="AL51" s="13"/>
      <c r="AN51" s="13"/>
      <c r="AO51" s="13"/>
      <c r="AR51" s="17"/>
      <c r="AT51" s="320"/>
      <c r="AU51" s="320"/>
      <c r="AV51" s="320"/>
      <c r="AW51" s="320"/>
      <c r="AX51" s="320"/>
      <c r="AY51" s="320"/>
      <c r="AZ51" s="320"/>
      <c r="BA51" s="320"/>
      <c r="BB51" s="320"/>
      <c r="BC51" s="320"/>
      <c r="BD51" s="320"/>
      <c r="BE51" s="320"/>
      <c r="BF51" s="320"/>
      <c r="BG51" s="320"/>
      <c r="BH51" s="320"/>
      <c r="BI51" s="320"/>
      <c r="BJ51" s="320"/>
      <c r="BK51" s="320"/>
      <c r="BL51" s="320"/>
      <c r="BM51" s="320"/>
      <c r="BN51" s="320"/>
      <c r="BO51" s="320"/>
      <c r="BP51" s="320"/>
      <c r="BQ51" s="320"/>
      <c r="BR51" s="320"/>
      <c r="BS51" s="320"/>
      <c r="BT51" s="320"/>
      <c r="BU51" s="320"/>
      <c r="BV51" s="320"/>
      <c r="BW51" s="320"/>
      <c r="BX51" s="320"/>
      <c r="BY51" s="320"/>
      <c r="BZ51" s="320"/>
      <c r="CA51" s="320"/>
      <c r="CB51" s="320"/>
      <c r="CC51" s="320"/>
      <c r="CD51" s="320"/>
      <c r="CE51" s="320"/>
    </row>
    <row r="52" spans="1:83" ht="12.95" customHeight="1">
      <c r="A52" s="303"/>
      <c r="B52" s="15"/>
      <c r="C52" s="278" t="s">
        <v>492</v>
      </c>
      <c r="D52" s="1710" t="s">
        <v>1613</v>
      </c>
      <c r="E52" s="1710"/>
      <c r="F52" s="1710"/>
      <c r="G52" s="1710"/>
      <c r="H52" s="1710"/>
      <c r="I52" s="1710"/>
      <c r="J52" s="1710"/>
      <c r="K52" s="1710"/>
      <c r="L52" s="1710"/>
      <c r="M52" s="1710"/>
      <c r="N52" s="1710"/>
      <c r="O52" s="1710"/>
      <c r="P52" s="1710"/>
      <c r="Q52" s="1710"/>
      <c r="R52" s="1710"/>
      <c r="S52" s="1710"/>
      <c r="T52" s="1710"/>
      <c r="U52" s="1710"/>
      <c r="V52" s="1710"/>
      <c r="W52" s="1710"/>
      <c r="X52" s="1710"/>
      <c r="Y52" s="1710"/>
      <c r="Z52" s="1710"/>
      <c r="AA52" s="1710"/>
      <c r="AB52" s="1710"/>
      <c r="AC52" s="1710"/>
      <c r="AD52" s="1710"/>
      <c r="AE52" s="1710"/>
      <c r="AF52" s="1710"/>
      <c r="AG52" s="773"/>
      <c r="AH52" s="297" t="s">
        <v>131</v>
      </c>
      <c r="AI52" s="1871" t="s">
        <v>1149</v>
      </c>
      <c r="AJ52" s="1871"/>
      <c r="AK52" s="1871"/>
      <c r="AL52" s="1871"/>
      <c r="AM52" s="1871"/>
      <c r="AN52" s="1871"/>
      <c r="AO52" s="1871"/>
      <c r="AP52" s="1871"/>
      <c r="AQ52" s="1871"/>
      <c r="AR52" s="324"/>
      <c r="AT52" s="320"/>
      <c r="AU52" s="320"/>
      <c r="AV52" s="320"/>
      <c r="AW52" s="320"/>
      <c r="AX52" s="320"/>
      <c r="AY52" s="320"/>
      <c r="AZ52" s="320"/>
      <c r="BA52" s="320"/>
      <c r="BB52" s="320"/>
      <c r="BC52" s="320"/>
      <c r="BD52" s="320"/>
      <c r="BE52" s="320"/>
      <c r="BF52" s="320"/>
      <c r="BG52" s="320"/>
      <c r="BH52" s="320"/>
      <c r="BI52" s="320"/>
      <c r="BJ52" s="320"/>
      <c r="BK52" s="320"/>
      <c r="BL52" s="320"/>
      <c r="BM52" s="320"/>
      <c r="BN52" s="320"/>
      <c r="BO52" s="320"/>
      <c r="BP52" s="320"/>
      <c r="BQ52" s="320"/>
      <c r="BR52" s="320"/>
      <c r="BS52" s="320"/>
      <c r="BT52" s="320"/>
      <c r="BU52" s="320"/>
      <c r="BV52" s="320"/>
      <c r="BW52" s="320"/>
      <c r="BX52" s="320"/>
      <c r="BY52" s="320"/>
      <c r="BZ52" s="320"/>
      <c r="CA52" s="320"/>
      <c r="CB52" s="320"/>
      <c r="CC52" s="320"/>
      <c r="CD52" s="320"/>
      <c r="CE52" s="320"/>
    </row>
    <row r="53" spans="1:83" ht="12.6" customHeight="1">
      <c r="A53" s="303"/>
      <c r="B53" s="15"/>
      <c r="C53" s="278"/>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303"/>
      <c r="AE53" s="303"/>
      <c r="AF53" s="303"/>
      <c r="AG53" s="298"/>
      <c r="AH53" s="297"/>
      <c r="AI53" s="1871"/>
      <c r="AJ53" s="1871"/>
      <c r="AK53" s="1871"/>
      <c r="AL53" s="1871"/>
      <c r="AM53" s="1871"/>
      <c r="AN53" s="1871"/>
      <c r="AO53" s="1871"/>
      <c r="AP53" s="1871"/>
      <c r="AQ53" s="1871"/>
      <c r="AR53" s="324"/>
      <c r="AT53" s="320"/>
      <c r="AU53" s="320"/>
      <c r="AV53" s="320"/>
      <c r="AW53" s="320"/>
      <c r="AX53" s="320"/>
      <c r="AY53" s="320"/>
      <c r="AZ53" s="320"/>
      <c r="BA53" s="320"/>
      <c r="BB53" s="320"/>
      <c r="BC53" s="320"/>
      <c r="BD53" s="320"/>
      <c r="BE53" s="320"/>
      <c r="BF53" s="320"/>
      <c r="BG53" s="320"/>
      <c r="BH53" s="320"/>
      <c r="BI53" s="320"/>
      <c r="BJ53" s="320"/>
      <c r="BK53" s="320"/>
      <c r="BL53" s="320"/>
      <c r="BM53" s="320"/>
      <c r="BN53" s="320"/>
      <c r="BO53" s="320"/>
      <c r="BP53" s="320"/>
      <c r="BQ53" s="320"/>
      <c r="BR53" s="320"/>
      <c r="BS53" s="320"/>
      <c r="BT53" s="320"/>
      <c r="BU53" s="320"/>
      <c r="BV53" s="320"/>
      <c r="BW53" s="320"/>
      <c r="BX53" s="320"/>
      <c r="BY53" s="320"/>
      <c r="BZ53" s="320"/>
      <c r="CA53" s="320"/>
      <c r="CB53" s="320"/>
      <c r="CC53" s="320"/>
      <c r="CD53" s="320"/>
      <c r="CE53" s="320"/>
    </row>
    <row r="54" spans="1:83" ht="13.5" customHeight="1">
      <c r="A54" s="303"/>
      <c r="B54" s="15"/>
      <c r="D54" s="278"/>
      <c r="E54" s="304"/>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298"/>
      <c r="AE54" s="298"/>
      <c r="AF54" s="298"/>
      <c r="AG54" s="298"/>
      <c r="AH54" s="205"/>
      <c r="AI54" s="13"/>
      <c r="AL54" s="13"/>
      <c r="AN54" s="13"/>
      <c r="AO54" s="13"/>
      <c r="AR54" s="324"/>
      <c r="AT54" s="320"/>
      <c r="AU54" s="320"/>
      <c r="AV54" s="320"/>
      <c r="AW54" s="320"/>
      <c r="AX54" s="320"/>
      <c r="AY54" s="320"/>
      <c r="AZ54" s="320"/>
      <c r="BA54" s="320"/>
      <c r="BB54" s="320"/>
      <c r="BC54" s="320"/>
      <c r="BD54" s="320"/>
      <c r="BE54" s="320"/>
      <c r="BF54" s="320"/>
      <c r="BG54" s="320"/>
      <c r="BH54" s="320"/>
      <c r="BI54" s="320"/>
      <c r="BJ54" s="320"/>
      <c r="BK54" s="320"/>
      <c r="BL54" s="320"/>
      <c r="BM54" s="320"/>
      <c r="BN54" s="320"/>
      <c r="BO54" s="320"/>
      <c r="BP54" s="320"/>
      <c r="BQ54" s="320"/>
      <c r="BR54" s="320"/>
      <c r="BS54" s="320"/>
      <c r="BT54" s="320"/>
      <c r="BU54" s="320"/>
      <c r="BV54" s="320"/>
      <c r="BW54" s="320"/>
      <c r="BX54" s="320"/>
      <c r="BY54" s="320"/>
      <c r="BZ54" s="320"/>
      <c r="CA54" s="320"/>
      <c r="CB54" s="320"/>
      <c r="CC54" s="320"/>
      <c r="CD54" s="320"/>
      <c r="CE54" s="320"/>
    </row>
    <row r="55" spans="1:83" ht="12" customHeight="1">
      <c r="A55" s="303"/>
      <c r="B55" s="15"/>
      <c r="C55" s="561" t="s">
        <v>493</v>
      </c>
      <c r="D55" s="1872" t="s">
        <v>1614</v>
      </c>
      <c r="E55" s="1872"/>
      <c r="F55" s="1872"/>
      <c r="G55" s="1872"/>
      <c r="H55" s="1872"/>
      <c r="I55" s="1872"/>
      <c r="J55" s="1872"/>
      <c r="K55" s="1872"/>
      <c r="L55" s="1872"/>
      <c r="M55" s="1872"/>
      <c r="N55" s="1872"/>
      <c r="O55" s="1872"/>
      <c r="P55" s="1872"/>
      <c r="Q55" s="1872"/>
      <c r="R55" s="1872"/>
      <c r="S55" s="1872"/>
      <c r="T55" s="1872"/>
      <c r="U55" s="1872"/>
      <c r="V55" s="1872"/>
      <c r="W55" s="1872"/>
      <c r="X55" s="1872"/>
      <c r="Y55" s="1872"/>
      <c r="Z55" s="1872"/>
      <c r="AA55" s="1872"/>
      <c r="AB55" s="1872"/>
      <c r="AC55" s="1872"/>
      <c r="AD55" s="1872"/>
      <c r="AE55" s="1872"/>
      <c r="AF55" s="1872"/>
      <c r="AG55" s="774"/>
      <c r="AH55" s="205"/>
      <c r="AR55" s="324"/>
      <c r="AS55" s="775"/>
      <c r="AT55" s="320"/>
      <c r="AU55" s="320"/>
      <c r="AV55" s="320"/>
      <c r="AW55" s="320"/>
      <c r="AX55" s="320"/>
      <c r="AY55" s="320"/>
      <c r="AZ55" s="320"/>
      <c r="BA55" s="320"/>
      <c r="BB55" s="320"/>
      <c r="BC55" s="320"/>
      <c r="BD55" s="320"/>
      <c r="BE55" s="320"/>
      <c r="BF55" s="320"/>
      <c r="BG55" s="320"/>
      <c r="BH55" s="320"/>
      <c r="BI55" s="320"/>
      <c r="BJ55" s="320"/>
      <c r="BK55" s="320"/>
      <c r="BL55" s="320"/>
      <c r="BM55" s="320"/>
      <c r="BN55" s="320"/>
      <c r="BO55" s="320"/>
      <c r="BP55" s="320"/>
      <c r="BQ55" s="320"/>
      <c r="BR55" s="320"/>
      <c r="BS55" s="320"/>
      <c r="BT55" s="320"/>
      <c r="BU55" s="320"/>
      <c r="BV55" s="320"/>
      <c r="BW55" s="320"/>
      <c r="BX55" s="320"/>
      <c r="BY55" s="320"/>
      <c r="BZ55" s="320"/>
      <c r="CA55" s="320"/>
      <c r="CB55" s="320"/>
      <c r="CC55" s="320"/>
      <c r="CD55" s="320"/>
      <c r="CE55" s="320"/>
    </row>
    <row r="56" spans="1:83" ht="12" customHeight="1">
      <c r="A56" s="303"/>
      <c r="B56" s="15"/>
      <c r="D56" s="1872"/>
      <c r="E56" s="1872"/>
      <c r="F56" s="1872"/>
      <c r="G56" s="1872"/>
      <c r="H56" s="1872"/>
      <c r="I56" s="1872"/>
      <c r="J56" s="1872"/>
      <c r="K56" s="1872"/>
      <c r="L56" s="1872"/>
      <c r="M56" s="1872"/>
      <c r="N56" s="1872"/>
      <c r="O56" s="1872"/>
      <c r="P56" s="1872"/>
      <c r="Q56" s="1872"/>
      <c r="R56" s="1872"/>
      <c r="S56" s="1872"/>
      <c r="T56" s="1872"/>
      <c r="U56" s="1872"/>
      <c r="V56" s="1872"/>
      <c r="W56" s="1872"/>
      <c r="X56" s="1872"/>
      <c r="Y56" s="1872"/>
      <c r="Z56" s="1872"/>
      <c r="AA56" s="1872"/>
      <c r="AB56" s="1872"/>
      <c r="AC56" s="1872"/>
      <c r="AD56" s="1872"/>
      <c r="AE56" s="1872"/>
      <c r="AF56" s="1872"/>
      <c r="AG56" s="774"/>
      <c r="AH56" s="205"/>
      <c r="AR56" s="324"/>
      <c r="AS56" s="775"/>
      <c r="AT56" s="320"/>
      <c r="AU56" s="320"/>
      <c r="AV56" s="320"/>
      <c r="AW56" s="320"/>
      <c r="AX56" s="320"/>
      <c r="AY56" s="320"/>
      <c r="AZ56" s="320"/>
      <c r="BA56" s="320"/>
      <c r="BB56" s="320"/>
      <c r="BC56" s="320"/>
      <c r="BD56" s="320"/>
      <c r="BE56" s="320"/>
      <c r="BF56" s="320"/>
      <c r="BG56" s="320"/>
      <c r="BH56" s="320"/>
      <c r="BI56" s="320"/>
      <c r="BJ56" s="320"/>
      <c r="BK56" s="320"/>
      <c r="BL56" s="320"/>
      <c r="BM56" s="320"/>
      <c r="BN56" s="320"/>
      <c r="BO56" s="320"/>
      <c r="BP56" s="320"/>
      <c r="BQ56" s="320"/>
      <c r="BR56" s="320"/>
      <c r="BS56" s="320"/>
      <c r="BT56" s="320"/>
      <c r="BU56" s="320"/>
      <c r="BV56" s="320"/>
      <c r="BW56" s="320"/>
      <c r="BX56" s="320"/>
      <c r="BY56" s="320"/>
      <c r="BZ56" s="320"/>
      <c r="CA56" s="320"/>
      <c r="CB56" s="320"/>
      <c r="CC56" s="320"/>
      <c r="CD56" s="320"/>
      <c r="CE56" s="320"/>
    </row>
    <row r="57" spans="1:83" ht="12" customHeight="1">
      <c r="B57" s="18"/>
      <c r="AH57" s="12"/>
      <c r="AI57" s="311"/>
      <c r="AJ57" s="311"/>
      <c r="AK57" s="311"/>
      <c r="AL57" s="311"/>
      <c r="AM57" s="311"/>
      <c r="AN57" s="311"/>
      <c r="AO57" s="311"/>
      <c r="AP57" s="311"/>
      <c r="AQ57" s="311"/>
      <c r="AR57" s="17"/>
      <c r="AT57" s="320"/>
      <c r="AU57" s="320"/>
      <c r="AV57" s="320"/>
      <c r="AW57" s="320"/>
      <c r="AX57" s="320"/>
      <c r="AY57" s="320"/>
      <c r="AZ57" s="320"/>
      <c r="BA57" s="320"/>
      <c r="BB57" s="320"/>
      <c r="BC57" s="320"/>
      <c r="BD57" s="320"/>
      <c r="BE57" s="320"/>
      <c r="BF57" s="320"/>
      <c r="BG57" s="320"/>
      <c r="BH57" s="320"/>
      <c r="BI57" s="320"/>
      <c r="BJ57" s="320"/>
      <c r="BK57" s="320"/>
      <c r="BL57" s="320"/>
      <c r="BM57" s="320"/>
      <c r="BN57" s="320"/>
      <c r="BO57" s="320"/>
      <c r="BP57" s="320"/>
      <c r="BQ57" s="320"/>
      <c r="BR57" s="320"/>
      <c r="BS57" s="320"/>
      <c r="BT57" s="320"/>
      <c r="BU57" s="320"/>
      <c r="BV57" s="320"/>
      <c r="BW57" s="320"/>
      <c r="BX57" s="320"/>
      <c r="BY57" s="320"/>
      <c r="BZ57" s="320"/>
      <c r="CA57" s="320"/>
      <c r="CB57" s="320"/>
      <c r="CC57" s="320"/>
      <c r="CD57" s="320"/>
      <c r="CE57" s="320"/>
    </row>
    <row r="58" spans="1:83" ht="12" customHeight="1" thickBot="1">
      <c r="B58" s="170"/>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171"/>
      <c r="AI58" s="776"/>
      <c r="AJ58" s="8"/>
      <c r="AK58" s="8"/>
      <c r="AL58" s="776"/>
      <c r="AM58" s="8"/>
      <c r="AN58" s="777"/>
      <c r="AO58" s="778"/>
      <c r="AP58" s="8"/>
      <c r="AQ58" s="8"/>
      <c r="AR58" s="158"/>
      <c r="AT58" s="320"/>
      <c r="AU58" s="320"/>
      <c r="AV58" s="320"/>
      <c r="AW58" s="320"/>
      <c r="AX58" s="320"/>
      <c r="AY58" s="320"/>
      <c r="AZ58" s="320"/>
      <c r="BA58" s="320"/>
      <c r="BB58" s="320"/>
      <c r="BC58" s="320"/>
      <c r="BD58" s="320"/>
      <c r="BE58" s="320"/>
      <c r="BF58" s="320"/>
      <c r="BG58" s="320"/>
      <c r="BH58" s="320"/>
      <c r="BI58" s="320"/>
      <c r="BJ58" s="320"/>
      <c r="BK58" s="320"/>
      <c r="BL58" s="320"/>
      <c r="BM58" s="320"/>
      <c r="BN58" s="320"/>
      <c r="BO58" s="320"/>
      <c r="BP58" s="320"/>
      <c r="BQ58" s="320"/>
      <c r="BR58" s="320"/>
      <c r="BS58" s="320"/>
      <c r="BT58" s="320"/>
      <c r="BU58" s="320"/>
      <c r="BV58" s="320"/>
      <c r="BW58" s="320"/>
      <c r="BX58" s="320"/>
      <c r="BY58" s="320"/>
      <c r="BZ58" s="320"/>
      <c r="CA58" s="320"/>
      <c r="CB58" s="320"/>
      <c r="CC58" s="320"/>
      <c r="CD58" s="320"/>
      <c r="CE58" s="320"/>
    </row>
    <row r="59" spans="1:83" ht="12" customHeight="1">
      <c r="AT59" s="320"/>
      <c r="AU59" s="320"/>
      <c r="AV59" s="320"/>
      <c r="AW59" s="320"/>
      <c r="AX59" s="320"/>
      <c r="AY59" s="320"/>
      <c r="AZ59" s="320"/>
      <c r="BA59" s="320"/>
      <c r="BB59" s="320"/>
      <c r="BC59" s="320"/>
      <c r="BD59" s="320"/>
      <c r="BE59" s="320"/>
      <c r="BF59" s="320"/>
      <c r="BG59" s="320"/>
      <c r="BH59" s="320"/>
      <c r="BI59" s="320"/>
      <c r="BJ59" s="320"/>
      <c r="BK59" s="320"/>
      <c r="BL59" s="320"/>
      <c r="BM59" s="320"/>
      <c r="BN59" s="320"/>
      <c r="BO59" s="320"/>
      <c r="BP59" s="320"/>
      <c r="BQ59" s="320"/>
      <c r="BR59" s="320"/>
      <c r="BS59" s="320"/>
      <c r="BT59" s="320"/>
      <c r="BU59" s="320"/>
      <c r="BV59" s="320"/>
      <c r="BW59" s="320"/>
      <c r="BX59" s="320"/>
      <c r="BY59" s="320"/>
      <c r="BZ59" s="320"/>
      <c r="CA59" s="320"/>
      <c r="CB59" s="320"/>
      <c r="CC59" s="320"/>
      <c r="CD59" s="320"/>
      <c r="CE59" s="320"/>
    </row>
    <row r="60" spans="1:83" ht="12" customHeight="1">
      <c r="AT60" s="320"/>
      <c r="AU60" s="320"/>
      <c r="AV60" s="320"/>
      <c r="AW60" s="320"/>
      <c r="AX60" s="320"/>
      <c r="AY60" s="320"/>
      <c r="AZ60" s="320"/>
      <c r="BA60" s="320"/>
      <c r="BB60" s="320"/>
      <c r="BC60" s="320"/>
      <c r="BD60" s="320"/>
      <c r="BE60" s="320"/>
      <c r="BF60" s="320"/>
      <c r="BG60" s="320"/>
      <c r="BH60" s="320"/>
      <c r="BI60" s="320"/>
      <c r="BJ60" s="320"/>
      <c r="BK60" s="320"/>
      <c r="BL60" s="320"/>
      <c r="BM60" s="320"/>
      <c r="BN60" s="320"/>
      <c r="BO60" s="320"/>
      <c r="BP60" s="320"/>
      <c r="BQ60" s="320"/>
      <c r="BR60" s="320"/>
      <c r="BS60" s="320"/>
      <c r="BT60" s="320"/>
      <c r="BU60" s="320"/>
      <c r="BV60" s="320"/>
      <c r="BW60" s="320"/>
      <c r="BX60" s="320"/>
      <c r="BY60" s="320"/>
      <c r="BZ60" s="320"/>
      <c r="CA60" s="320"/>
      <c r="CB60" s="320"/>
      <c r="CC60" s="320"/>
      <c r="CD60" s="320"/>
      <c r="CE60" s="320"/>
    </row>
    <row r="61" spans="1:83" ht="6.95" customHeight="1">
      <c r="AT61" s="320"/>
      <c r="AU61" s="320"/>
      <c r="AV61" s="320"/>
      <c r="AW61" s="320"/>
      <c r="AX61" s="320"/>
      <c r="AY61" s="320"/>
      <c r="AZ61" s="320"/>
      <c r="BA61" s="320"/>
      <c r="BB61" s="320"/>
      <c r="BC61" s="320"/>
      <c r="BD61" s="320"/>
      <c r="BE61" s="320"/>
      <c r="BF61" s="320"/>
      <c r="BG61" s="320"/>
      <c r="BH61" s="320"/>
      <c r="BI61" s="320"/>
      <c r="BJ61" s="320"/>
      <c r="BK61" s="320"/>
      <c r="BL61" s="320"/>
      <c r="BM61" s="320"/>
      <c r="BN61" s="320"/>
      <c r="BO61" s="320"/>
      <c r="BP61" s="320"/>
      <c r="BQ61" s="320"/>
      <c r="BR61" s="320"/>
      <c r="BS61" s="320"/>
      <c r="BT61" s="320"/>
      <c r="BU61" s="320"/>
      <c r="BV61" s="320"/>
      <c r="BW61" s="320"/>
      <c r="BX61" s="320"/>
      <c r="BY61" s="320"/>
      <c r="BZ61" s="320"/>
      <c r="CA61" s="320"/>
      <c r="CB61" s="320"/>
      <c r="CC61" s="320"/>
      <c r="CD61" s="320"/>
      <c r="CE61" s="320"/>
    </row>
    <row r="62" spans="1:83" ht="14.1" customHeight="1">
      <c r="AT62" s="320"/>
      <c r="AU62" s="320"/>
      <c r="AV62" s="320"/>
      <c r="AW62" s="320"/>
      <c r="AX62" s="320"/>
      <c r="AY62" s="320"/>
      <c r="AZ62" s="320"/>
      <c r="BA62" s="320"/>
      <c r="BB62" s="320"/>
      <c r="BC62" s="320"/>
      <c r="BD62" s="320"/>
      <c r="BE62" s="320"/>
      <c r="BF62" s="320"/>
      <c r="BG62" s="320"/>
      <c r="BH62" s="320"/>
      <c r="BI62" s="320"/>
      <c r="BJ62" s="320"/>
      <c r="BK62" s="320"/>
      <c r="BL62" s="320"/>
      <c r="BM62" s="320"/>
      <c r="BN62" s="320"/>
      <c r="BO62" s="320"/>
      <c r="BP62" s="320"/>
      <c r="BQ62" s="320"/>
      <c r="BR62" s="320"/>
      <c r="BS62" s="320"/>
      <c r="BT62" s="320"/>
      <c r="BU62" s="320"/>
      <c r="BV62" s="320"/>
      <c r="BW62" s="320"/>
      <c r="BX62" s="320"/>
      <c r="BY62" s="320"/>
      <c r="BZ62" s="320"/>
      <c r="CA62" s="320"/>
      <c r="CB62" s="320"/>
      <c r="CC62" s="320"/>
      <c r="CD62" s="320"/>
      <c r="CE62" s="320"/>
    </row>
    <row r="63" spans="1:83" ht="14.1" customHeight="1">
      <c r="AI63" s="13"/>
      <c r="AL63" s="13"/>
      <c r="AT63" s="320"/>
      <c r="AU63" s="320"/>
      <c r="AV63" s="320"/>
      <c r="AW63" s="320"/>
      <c r="AX63" s="320"/>
      <c r="AY63" s="320"/>
      <c r="AZ63" s="320"/>
      <c r="BA63" s="320"/>
      <c r="BB63" s="320"/>
      <c r="BC63" s="320"/>
      <c r="BD63" s="320"/>
      <c r="BE63" s="320"/>
      <c r="BF63" s="320"/>
      <c r="BG63" s="320"/>
      <c r="BH63" s="320"/>
      <c r="BI63" s="320"/>
      <c r="BJ63" s="320"/>
      <c r="BK63" s="320"/>
      <c r="BL63" s="320"/>
      <c r="BM63" s="320"/>
      <c r="BN63" s="320"/>
      <c r="BO63" s="320"/>
      <c r="BP63" s="320"/>
      <c r="BQ63" s="320"/>
      <c r="BR63" s="320"/>
      <c r="BS63" s="320"/>
      <c r="BT63" s="320"/>
      <c r="BU63" s="320"/>
      <c r="BV63" s="320"/>
      <c r="BW63" s="320"/>
      <c r="BX63" s="320"/>
      <c r="BY63" s="320"/>
      <c r="BZ63" s="320"/>
      <c r="CA63" s="320"/>
      <c r="CB63" s="320"/>
      <c r="CC63" s="320"/>
      <c r="CD63" s="320"/>
      <c r="CE63" s="320"/>
    </row>
    <row r="64" spans="1:83" ht="14.1" customHeight="1">
      <c r="AI64" s="13"/>
      <c r="AL64" s="13"/>
    </row>
    <row r="65" spans="35:38" ht="14.1" customHeight="1">
      <c r="AI65" s="13"/>
      <c r="AL65" s="13"/>
    </row>
    <row r="66" spans="35:38" ht="14.1" customHeight="1">
      <c r="AI66" s="13"/>
      <c r="AL66" s="13"/>
    </row>
    <row r="67" spans="35:38" ht="14.1" customHeight="1">
      <c r="AI67" s="13"/>
      <c r="AL67" s="13"/>
    </row>
    <row r="68" spans="35:38" ht="14.1" customHeight="1">
      <c r="AI68" s="13"/>
      <c r="AL68" s="13"/>
    </row>
    <row r="69" spans="35:38" ht="14.1" customHeight="1">
      <c r="AI69" s="13"/>
      <c r="AL69" s="13"/>
    </row>
    <row r="70" spans="35:38">
      <c r="AI70" s="13"/>
      <c r="AL70" s="13"/>
    </row>
    <row r="71" spans="35:38">
      <c r="AI71" s="13"/>
      <c r="AL71" s="13"/>
    </row>
    <row r="72" spans="35:38">
      <c r="AI72" s="13"/>
      <c r="AL72" s="13"/>
    </row>
  </sheetData>
  <sheetProtection algorithmName="SHA-512" hashValue="AHrLh/mKkMWBzv28N+z0tnf/ULob5rL6AF8XhI3bkN3LI2MJU0jQTXN21Izghd/ijv9K4/Xh/RsccOrqDcSrWg==" saltValue="sCgQAsSDKBOBm14e7W3Hwg==" spinCount="100000" sheet="1" objects="1" scenarios="1" selectLockedCells="1"/>
  <mergeCells count="390">
    <mergeCell ref="D17:AQ17"/>
    <mergeCell ref="D50:E50"/>
    <mergeCell ref="AT5:BO5"/>
    <mergeCell ref="AT6:BO8"/>
    <mergeCell ref="D47:E47"/>
    <mergeCell ref="AJ11:AQ11"/>
    <mergeCell ref="X12:AC12"/>
    <mergeCell ref="AD12:AH12"/>
    <mergeCell ref="AJ12:AQ12"/>
    <mergeCell ref="X13:AI13"/>
    <mergeCell ref="AJ13:AQ13"/>
    <mergeCell ref="AU14:BE15"/>
    <mergeCell ref="X9:AI9"/>
    <mergeCell ref="AJ9:AQ9"/>
    <mergeCell ref="X10:AC10"/>
    <mergeCell ref="AD10:AH10"/>
    <mergeCell ref="AJ10:AQ10"/>
    <mergeCell ref="X11:AI11"/>
    <mergeCell ref="L19:M21"/>
    <mergeCell ref="N19:O21"/>
    <mergeCell ref="P19:Q21"/>
    <mergeCell ref="R19:S21"/>
    <mergeCell ref="T19:U21"/>
    <mergeCell ref="V19:W21"/>
    <mergeCell ref="B3:AG3"/>
    <mergeCell ref="AH3:AR3"/>
    <mergeCell ref="B4:C4"/>
    <mergeCell ref="D4:AF5"/>
    <mergeCell ref="D7:AF7"/>
    <mergeCell ref="V8:AI8"/>
    <mergeCell ref="AJ8:AQ8"/>
    <mergeCell ref="O8:U8"/>
    <mergeCell ref="D8:N8"/>
    <mergeCell ref="A1:AR1"/>
    <mergeCell ref="X19:Y21"/>
    <mergeCell ref="BH14:BQ15"/>
    <mergeCell ref="B16:C16"/>
    <mergeCell ref="D16:AQ16"/>
    <mergeCell ref="D18:H21"/>
    <mergeCell ref="I18:K21"/>
    <mergeCell ref="L18:Y18"/>
    <mergeCell ref="Z18:AB21"/>
    <mergeCell ref="AC18:AH18"/>
    <mergeCell ref="X14:Z14"/>
    <mergeCell ref="AA14:AH14"/>
    <mergeCell ref="AJ14:AQ14"/>
    <mergeCell ref="AC19:AE21"/>
    <mergeCell ref="AG19:AH19"/>
    <mergeCell ref="AG20:AH20"/>
    <mergeCell ref="AG21:AH21"/>
    <mergeCell ref="AT21:AW22"/>
    <mergeCell ref="AX21:AZ22"/>
    <mergeCell ref="BA21:BC22"/>
    <mergeCell ref="BF21:BI22"/>
    <mergeCell ref="BJ21:BL22"/>
    <mergeCell ref="BM21:BO22"/>
    <mergeCell ref="AJ22:AQ22"/>
    <mergeCell ref="AT19:AW20"/>
    <mergeCell ref="AX19:AZ20"/>
    <mergeCell ref="BA19:BC20"/>
    <mergeCell ref="BF19:BI20"/>
    <mergeCell ref="AI18:AQ21"/>
    <mergeCell ref="AT18:BC18"/>
    <mergeCell ref="BF18:BO18"/>
    <mergeCell ref="BJ19:BL20"/>
    <mergeCell ref="BM19:BO20"/>
    <mergeCell ref="B23:C23"/>
    <mergeCell ref="D23:H24"/>
    <mergeCell ref="I23:K24"/>
    <mergeCell ref="L23:M24"/>
    <mergeCell ref="N23:O24"/>
    <mergeCell ref="P23:Q24"/>
    <mergeCell ref="R23:S24"/>
    <mergeCell ref="T23:U24"/>
    <mergeCell ref="V23:W24"/>
    <mergeCell ref="T22:U22"/>
    <mergeCell ref="V22:W22"/>
    <mergeCell ref="X22:Y22"/>
    <mergeCell ref="Z22:AB22"/>
    <mergeCell ref="AC22:AE22"/>
    <mergeCell ref="AG22:AH22"/>
    <mergeCell ref="B22:C22"/>
    <mergeCell ref="I22:K22"/>
    <mergeCell ref="L22:M22"/>
    <mergeCell ref="N22:O22"/>
    <mergeCell ref="P22:Q22"/>
    <mergeCell ref="R22:S22"/>
    <mergeCell ref="AT23:AW24"/>
    <mergeCell ref="AX23:AZ24"/>
    <mergeCell ref="BA23:BC24"/>
    <mergeCell ref="BF23:BI24"/>
    <mergeCell ref="BJ23:BL24"/>
    <mergeCell ref="BM23:BO24"/>
    <mergeCell ref="X23:Y24"/>
    <mergeCell ref="Z23:AB24"/>
    <mergeCell ref="AC23:AE24"/>
    <mergeCell ref="AF23:AF24"/>
    <mergeCell ref="AG23:AH23"/>
    <mergeCell ref="AJ23:AQ23"/>
    <mergeCell ref="AG24:AH24"/>
    <mergeCell ref="AI24:AQ24"/>
    <mergeCell ref="AG25:AH25"/>
    <mergeCell ref="AJ25:AQ25"/>
    <mergeCell ref="AT25:BC26"/>
    <mergeCell ref="BF25:BO26"/>
    <mergeCell ref="L26:M26"/>
    <mergeCell ref="N26:O26"/>
    <mergeCell ref="P26:Q26"/>
    <mergeCell ref="R26:S26"/>
    <mergeCell ref="T26:U26"/>
    <mergeCell ref="V26:W26"/>
    <mergeCell ref="T25:U25"/>
    <mergeCell ref="V25:W25"/>
    <mergeCell ref="X25:Y25"/>
    <mergeCell ref="Z25:AB26"/>
    <mergeCell ref="AC25:AE26"/>
    <mergeCell ref="AF25:AF26"/>
    <mergeCell ref="X26:Y26"/>
    <mergeCell ref="L25:M25"/>
    <mergeCell ref="N25:O25"/>
    <mergeCell ref="P25:Q25"/>
    <mergeCell ref="R25:S25"/>
    <mergeCell ref="AG26:AH26"/>
    <mergeCell ref="AJ26:AQ26"/>
    <mergeCell ref="D27:H28"/>
    <mergeCell ref="I27:K28"/>
    <mergeCell ref="L27:M27"/>
    <mergeCell ref="N27:O27"/>
    <mergeCell ref="P27:Q27"/>
    <mergeCell ref="R27:S27"/>
    <mergeCell ref="T27:U27"/>
    <mergeCell ref="V27:W27"/>
    <mergeCell ref="D25:H26"/>
    <mergeCell ref="I25:K26"/>
    <mergeCell ref="AT27:AW27"/>
    <mergeCell ref="AX27:BC27"/>
    <mergeCell ref="BF27:BI27"/>
    <mergeCell ref="BJ27:BO27"/>
    <mergeCell ref="L28:M28"/>
    <mergeCell ref="N28:O28"/>
    <mergeCell ref="P28:Q28"/>
    <mergeCell ref="R28:S28"/>
    <mergeCell ref="T28:U28"/>
    <mergeCell ref="V28:W28"/>
    <mergeCell ref="X27:Y27"/>
    <mergeCell ref="Z27:AB28"/>
    <mergeCell ref="AC27:AE28"/>
    <mergeCell ref="AF27:AF28"/>
    <mergeCell ref="AG27:AH27"/>
    <mergeCell ref="AJ27:AQ27"/>
    <mergeCell ref="X28:Y28"/>
    <mergeCell ref="AG28:AH28"/>
    <mergeCell ref="AJ28:AQ28"/>
    <mergeCell ref="AT28:AW28"/>
    <mergeCell ref="AX28:AZ28"/>
    <mergeCell ref="BF28:BI28"/>
    <mergeCell ref="BJ28:BL28"/>
    <mergeCell ref="D29:H30"/>
    <mergeCell ref="I29:K30"/>
    <mergeCell ref="L29:M29"/>
    <mergeCell ref="N29:O29"/>
    <mergeCell ref="P29:Q29"/>
    <mergeCell ref="R29:S29"/>
    <mergeCell ref="AG29:AH29"/>
    <mergeCell ref="AJ29:AQ29"/>
    <mergeCell ref="AT29:AW29"/>
    <mergeCell ref="L30:M30"/>
    <mergeCell ref="N30:O30"/>
    <mergeCell ref="P30:Q30"/>
    <mergeCell ref="R30:S30"/>
    <mergeCell ref="AX29:AZ29"/>
    <mergeCell ref="BF29:BI29"/>
    <mergeCell ref="BJ29:BL29"/>
    <mergeCell ref="T29:U29"/>
    <mergeCell ref="V29:W29"/>
    <mergeCell ref="X29:Y29"/>
    <mergeCell ref="Z29:AB30"/>
    <mergeCell ref="AC29:AE30"/>
    <mergeCell ref="AF29:AF30"/>
    <mergeCell ref="X30:Y30"/>
    <mergeCell ref="AG30:AH30"/>
    <mergeCell ref="AJ30:AQ30"/>
    <mergeCell ref="AT30:AW30"/>
    <mergeCell ref="AX30:AZ30"/>
    <mergeCell ref="BF30:BI30"/>
    <mergeCell ref="BJ30:BL30"/>
    <mergeCell ref="T30:U30"/>
    <mergeCell ref="V30:W30"/>
    <mergeCell ref="D31:H32"/>
    <mergeCell ref="I31:K32"/>
    <mergeCell ref="L31:M31"/>
    <mergeCell ref="N31:O31"/>
    <mergeCell ref="P31:Q31"/>
    <mergeCell ref="R31:S31"/>
    <mergeCell ref="L32:M32"/>
    <mergeCell ref="N32:O32"/>
    <mergeCell ref="P32:Q32"/>
    <mergeCell ref="R32:S32"/>
    <mergeCell ref="T31:U31"/>
    <mergeCell ref="V31:W31"/>
    <mergeCell ref="X31:Y31"/>
    <mergeCell ref="Z31:AB32"/>
    <mergeCell ref="AC31:AE32"/>
    <mergeCell ref="AF31:AF32"/>
    <mergeCell ref="T32:U32"/>
    <mergeCell ref="V32:W32"/>
    <mergeCell ref="X32:Y32"/>
    <mergeCell ref="AG32:AH32"/>
    <mergeCell ref="AJ32:AQ32"/>
    <mergeCell ref="AT32:AW32"/>
    <mergeCell ref="AX32:AZ32"/>
    <mergeCell ref="BF32:BI32"/>
    <mergeCell ref="BJ32:BL32"/>
    <mergeCell ref="AG31:AH31"/>
    <mergeCell ref="AJ31:AQ31"/>
    <mergeCell ref="AT31:AW31"/>
    <mergeCell ref="AX31:AZ31"/>
    <mergeCell ref="BF31:BI31"/>
    <mergeCell ref="BJ31:BL31"/>
    <mergeCell ref="D33:H34"/>
    <mergeCell ref="I33:K34"/>
    <mergeCell ref="L33:M33"/>
    <mergeCell ref="N33:O33"/>
    <mergeCell ref="P33:Q33"/>
    <mergeCell ref="R33:S33"/>
    <mergeCell ref="L34:M34"/>
    <mergeCell ref="N34:O34"/>
    <mergeCell ref="P34:Q34"/>
    <mergeCell ref="R34:S34"/>
    <mergeCell ref="T33:U33"/>
    <mergeCell ref="V33:W33"/>
    <mergeCell ref="X33:Y33"/>
    <mergeCell ref="Z33:AB34"/>
    <mergeCell ref="AC33:AE34"/>
    <mergeCell ref="AF33:AF34"/>
    <mergeCell ref="T34:U34"/>
    <mergeCell ref="V34:W34"/>
    <mergeCell ref="X34:Y34"/>
    <mergeCell ref="AG34:AH34"/>
    <mergeCell ref="AJ34:AQ34"/>
    <mergeCell ref="AT34:AW34"/>
    <mergeCell ref="AX34:AZ34"/>
    <mergeCell ref="BF34:BI34"/>
    <mergeCell ref="BJ34:BL34"/>
    <mergeCell ref="AG33:AH33"/>
    <mergeCell ref="AJ33:AQ33"/>
    <mergeCell ref="AT33:AW33"/>
    <mergeCell ref="AX33:AZ33"/>
    <mergeCell ref="BF33:BI33"/>
    <mergeCell ref="BJ33:BL33"/>
    <mergeCell ref="D35:H36"/>
    <mergeCell ref="I35:K36"/>
    <mergeCell ref="L35:M35"/>
    <mergeCell ref="N35:O35"/>
    <mergeCell ref="P35:Q35"/>
    <mergeCell ref="R35:S35"/>
    <mergeCell ref="L36:M36"/>
    <mergeCell ref="N36:O36"/>
    <mergeCell ref="P36:Q36"/>
    <mergeCell ref="R36:S36"/>
    <mergeCell ref="T35:U35"/>
    <mergeCell ref="V35:W35"/>
    <mergeCell ref="X35:Y35"/>
    <mergeCell ref="Z35:AB36"/>
    <mergeCell ref="AC35:AE36"/>
    <mergeCell ref="AF35:AF36"/>
    <mergeCell ref="T36:U36"/>
    <mergeCell ref="V36:W36"/>
    <mergeCell ref="X36:Y36"/>
    <mergeCell ref="AG36:AH36"/>
    <mergeCell ref="AJ36:AQ36"/>
    <mergeCell ref="AT36:AW36"/>
    <mergeCell ref="AX36:AZ36"/>
    <mergeCell ref="BF36:BI36"/>
    <mergeCell ref="BJ36:BL36"/>
    <mergeCell ref="AG35:AH35"/>
    <mergeCell ref="AJ35:AQ35"/>
    <mergeCell ref="AT35:AW35"/>
    <mergeCell ref="AX35:AZ35"/>
    <mergeCell ref="BF35:BI35"/>
    <mergeCell ref="BJ35:BL35"/>
    <mergeCell ref="D37:H38"/>
    <mergeCell ref="I37:K38"/>
    <mergeCell ref="L37:M37"/>
    <mergeCell ref="N37:O37"/>
    <mergeCell ref="P37:Q37"/>
    <mergeCell ref="R37:S37"/>
    <mergeCell ref="L38:M38"/>
    <mergeCell ref="N38:O38"/>
    <mergeCell ref="P38:Q38"/>
    <mergeCell ref="R38:S38"/>
    <mergeCell ref="T37:U37"/>
    <mergeCell ref="V37:W37"/>
    <mergeCell ref="X37:Y37"/>
    <mergeCell ref="Z37:AB38"/>
    <mergeCell ref="AC37:AE38"/>
    <mergeCell ref="AF37:AF38"/>
    <mergeCell ref="T38:U38"/>
    <mergeCell ref="V38:W38"/>
    <mergeCell ref="X38:Y38"/>
    <mergeCell ref="AG38:AH38"/>
    <mergeCell ref="AJ38:AQ38"/>
    <mergeCell ref="AT38:AW38"/>
    <mergeCell ref="AX38:AZ38"/>
    <mergeCell ref="BF38:BI38"/>
    <mergeCell ref="BJ38:BL38"/>
    <mergeCell ref="AG37:AH37"/>
    <mergeCell ref="AJ37:AQ37"/>
    <mergeCell ref="AT37:AW37"/>
    <mergeCell ref="AX37:AZ37"/>
    <mergeCell ref="BF37:BI37"/>
    <mergeCell ref="BJ37:BL37"/>
    <mergeCell ref="AT40:AW40"/>
    <mergeCell ref="AX40:AZ40"/>
    <mergeCell ref="AT42:AW42"/>
    <mergeCell ref="AX42:AZ42"/>
    <mergeCell ref="BF40:BI40"/>
    <mergeCell ref="BJ40:BL40"/>
    <mergeCell ref="AG39:AH39"/>
    <mergeCell ref="AJ39:AQ39"/>
    <mergeCell ref="AT39:AW39"/>
    <mergeCell ref="AX39:AZ39"/>
    <mergeCell ref="BF39:BI39"/>
    <mergeCell ref="BJ39:BL39"/>
    <mergeCell ref="BF42:BI42"/>
    <mergeCell ref="BJ42:BL42"/>
    <mergeCell ref="AG41:AH41"/>
    <mergeCell ref="AJ41:AQ41"/>
    <mergeCell ref="AT41:AW41"/>
    <mergeCell ref="AX41:AZ41"/>
    <mergeCell ref="BF41:BI41"/>
    <mergeCell ref="BJ41:BL41"/>
    <mergeCell ref="AG42:AH42"/>
    <mergeCell ref="AJ42:AQ42"/>
    <mergeCell ref="AG40:AH40"/>
    <mergeCell ref="AJ40:AQ40"/>
    <mergeCell ref="D52:AF52"/>
    <mergeCell ref="D55:AF56"/>
    <mergeCell ref="AI52:AQ53"/>
    <mergeCell ref="D44:E44"/>
    <mergeCell ref="D46:E46"/>
    <mergeCell ref="AC41:AE42"/>
    <mergeCell ref="AF41:AF42"/>
    <mergeCell ref="AC43:AE44"/>
    <mergeCell ref="AF43:AF44"/>
    <mergeCell ref="D48:E48"/>
    <mergeCell ref="AG43:AH43"/>
    <mergeCell ref="X41:AB42"/>
    <mergeCell ref="X43:AB44"/>
    <mergeCell ref="D41:W42"/>
    <mergeCell ref="F44:W45"/>
    <mergeCell ref="D43:W43"/>
    <mergeCell ref="AJ43:AQ43"/>
    <mergeCell ref="AG44:AH44"/>
    <mergeCell ref="AJ44:AQ44"/>
    <mergeCell ref="F50:AP50"/>
    <mergeCell ref="F48:AP49"/>
    <mergeCell ref="F46:AP47"/>
    <mergeCell ref="F10:K10"/>
    <mergeCell ref="L10:M10"/>
    <mergeCell ref="F9:N9"/>
    <mergeCell ref="F11:N11"/>
    <mergeCell ref="F14:N14"/>
    <mergeCell ref="F13:N13"/>
    <mergeCell ref="F12:N12"/>
    <mergeCell ref="O14:U14"/>
    <mergeCell ref="O13:U13"/>
    <mergeCell ref="O12:U12"/>
    <mergeCell ref="O11:U11"/>
    <mergeCell ref="O10:U10"/>
    <mergeCell ref="O9:U9"/>
    <mergeCell ref="V39:W39"/>
    <mergeCell ref="X39:Y39"/>
    <mergeCell ref="Z39:AB40"/>
    <mergeCell ref="AC39:AE40"/>
    <mergeCell ref="AF39:AF40"/>
    <mergeCell ref="T40:U40"/>
    <mergeCell ref="V40:W40"/>
    <mergeCell ref="X40:Y40"/>
    <mergeCell ref="D39:H40"/>
    <mergeCell ref="I39:K40"/>
    <mergeCell ref="L39:M39"/>
    <mergeCell ref="N39:O39"/>
    <mergeCell ref="P39:Q39"/>
    <mergeCell ref="R39:S39"/>
    <mergeCell ref="L40:M40"/>
    <mergeCell ref="N40:O40"/>
    <mergeCell ref="P40:Q40"/>
    <mergeCell ref="R40:S40"/>
    <mergeCell ref="T39:U39"/>
  </mergeCells>
  <phoneticPr fontId="4"/>
  <conditionalFormatting sqref="D25 I25 AF25:AG25 AI25:AJ28 L25:L38 N25:N38 P25:P38 R25:R38 T25:T38 V25:V38 AG26 D27 I27 AF27:AG27 AG28 D29 I29 AF29:AG29 AI29:AQ38 AG30 D31 I31 AF31:AG31 AG32 D33 I33 AF33:AG33 AG34 D35 I35 AF35:AG35 AG36 D37 I37 AF37:AG37 AG38 AF43:AG43 AG44">
    <cfRule type="cellIs" dxfId="304" priority="7" operator="equal">
      <formula>0</formula>
    </cfRule>
  </conditionalFormatting>
  <conditionalFormatting sqref="F11:N14">
    <cfRule type="containsBlanks" dxfId="303" priority="1">
      <formula>LEN(TRIM(F11))=0</formula>
    </cfRule>
  </conditionalFormatting>
  <conditionalFormatting sqref="L10:M10">
    <cfRule type="containsBlanks" dxfId="302" priority="8">
      <formula>LEN(TRIM(L10))=0</formula>
    </cfRule>
  </conditionalFormatting>
  <conditionalFormatting sqref="O9:O14 AJ9:AQ14">
    <cfRule type="containsBlanks" dxfId="301" priority="6">
      <formula>LEN(TRIM(O9))=0</formula>
    </cfRule>
  </conditionalFormatting>
  <conditionalFormatting sqref="AA14:AH14">
    <cfRule type="containsBlanks" dxfId="300" priority="4">
      <formula>LEN(TRIM(AA14))=0</formula>
    </cfRule>
  </conditionalFormatting>
  <conditionalFormatting sqref="AD10:AH10 AD12:AH12">
    <cfRule type="containsBlanks" dxfId="299" priority="5">
      <formula>LEN(TRIM(AD10))=0</formula>
    </cfRule>
  </conditionalFormatting>
  <conditionalFormatting sqref="AF41:AG41 AI41:AQ44 AG42">
    <cfRule type="cellIs" dxfId="298" priority="2" operator="equal">
      <formula>0</formula>
    </cfRule>
  </conditionalFormatting>
  <dataValidations count="4">
    <dataValidation type="list" allowBlank="1" showInputMessage="1" showErrorMessage="1" sqref="AD12:AH12" xr:uid="{D039B9CF-19A1-4D64-B083-4D792B5D3A8E}">
      <formula1>"病児対応型,病後児対応型,,体調不良児対応型,訪問型"</formula1>
    </dataValidation>
    <dataValidation type="list" allowBlank="1" showInputMessage="1" showErrorMessage="1" sqref="AD10:AH10" xr:uid="{17014C0C-88E2-408D-A316-0CB1CB84E274}">
      <formula1>"一般型,余裕活用型"</formula1>
    </dataValidation>
    <dataValidation type="list" allowBlank="1" showInputMessage="1" showErrorMessage="1" sqref="L10" xr:uid="{A8DAAB58-7DB2-4AB3-B9CE-8FADF18CFCC5}">
      <formula1>"配置,兼務,嘱託"</formula1>
    </dataValidation>
    <dataValidation imeMode="off" allowBlank="1" showInputMessage="1" showErrorMessage="1" sqref="AX19:AZ20 AX29:AZ42 I25:W38 AF25:AH38 AF41:AH44" xr:uid="{692B4BB4-5AB6-4D18-99B9-999A9DFB549E}"/>
  </dataValidations>
  <printOptions horizontalCentered="1"/>
  <pageMargins left="0.70866141732283472" right="0.23622047244094491" top="0.39370078740157483" bottom="0.23622047244094491" header="0" footer="0"/>
  <pageSetup paperSize="9"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83713" r:id="rId4" name="Check Box 3">
              <controlPr defaultSize="0" autoFill="0" autoLine="0" autoPict="0">
                <anchor moveWithCells="1">
                  <from>
                    <xdr:col>21</xdr:col>
                    <xdr:colOff>0</xdr:colOff>
                    <xdr:row>10</xdr:row>
                    <xdr:rowOff>152400</xdr:rowOff>
                  </from>
                  <to>
                    <xdr:col>23</xdr:col>
                    <xdr:colOff>38100</xdr:colOff>
                    <xdr:row>12</xdr:row>
                    <xdr:rowOff>19050</xdr:rowOff>
                  </to>
                </anchor>
              </controlPr>
            </control>
          </mc:Choice>
        </mc:AlternateContent>
        <mc:AlternateContent xmlns:mc="http://schemas.openxmlformats.org/markup-compatibility/2006">
          <mc:Choice Requires="x14">
            <control shapeId="883714" r:id="rId5" name="Check Box 4">
              <controlPr defaultSize="0" autoFill="0" autoLine="0" autoPict="0">
                <anchor moveWithCells="1">
                  <from>
                    <xdr:col>21</xdr:col>
                    <xdr:colOff>0</xdr:colOff>
                    <xdr:row>9</xdr:row>
                    <xdr:rowOff>152400</xdr:rowOff>
                  </from>
                  <to>
                    <xdr:col>23</xdr:col>
                    <xdr:colOff>38100</xdr:colOff>
                    <xdr:row>11</xdr:row>
                    <xdr:rowOff>19050</xdr:rowOff>
                  </to>
                </anchor>
              </controlPr>
            </control>
          </mc:Choice>
        </mc:AlternateContent>
        <mc:AlternateContent xmlns:mc="http://schemas.openxmlformats.org/markup-compatibility/2006">
          <mc:Choice Requires="x14">
            <control shapeId="883715" r:id="rId6" name="Check Box 5">
              <controlPr defaultSize="0" autoFill="0" autoLine="0" autoPict="0">
                <anchor moveWithCells="1">
                  <from>
                    <xdr:col>21</xdr:col>
                    <xdr:colOff>0</xdr:colOff>
                    <xdr:row>8</xdr:row>
                    <xdr:rowOff>161925</xdr:rowOff>
                  </from>
                  <to>
                    <xdr:col>23</xdr:col>
                    <xdr:colOff>38100</xdr:colOff>
                    <xdr:row>10</xdr:row>
                    <xdr:rowOff>28575</xdr:rowOff>
                  </to>
                </anchor>
              </controlPr>
            </control>
          </mc:Choice>
        </mc:AlternateContent>
        <mc:AlternateContent xmlns:mc="http://schemas.openxmlformats.org/markup-compatibility/2006">
          <mc:Choice Requires="x14">
            <control shapeId="883716" r:id="rId7" name="Check Box 6">
              <controlPr defaultSize="0" autoFill="0" autoLine="0" autoPict="0">
                <anchor moveWithCells="1">
                  <from>
                    <xdr:col>21</xdr:col>
                    <xdr:colOff>0</xdr:colOff>
                    <xdr:row>7</xdr:row>
                    <xdr:rowOff>161925</xdr:rowOff>
                  </from>
                  <to>
                    <xdr:col>23</xdr:col>
                    <xdr:colOff>38100</xdr:colOff>
                    <xdr:row>9</xdr:row>
                    <xdr:rowOff>28575</xdr:rowOff>
                  </to>
                </anchor>
              </controlPr>
            </control>
          </mc:Choice>
        </mc:AlternateContent>
        <mc:AlternateContent xmlns:mc="http://schemas.openxmlformats.org/markup-compatibility/2006">
          <mc:Choice Requires="x14">
            <control shapeId="883717" r:id="rId8" name="Check Box 7">
              <controlPr defaultSize="0" autoFill="0" autoLine="0" autoPict="0">
                <anchor moveWithCells="1">
                  <from>
                    <xdr:col>21</xdr:col>
                    <xdr:colOff>0</xdr:colOff>
                    <xdr:row>11</xdr:row>
                    <xdr:rowOff>152400</xdr:rowOff>
                  </from>
                  <to>
                    <xdr:col>23</xdr:col>
                    <xdr:colOff>38100</xdr:colOff>
                    <xdr:row>13</xdr:row>
                    <xdr:rowOff>19050</xdr:rowOff>
                  </to>
                </anchor>
              </controlPr>
            </control>
          </mc:Choice>
        </mc:AlternateContent>
        <mc:AlternateContent xmlns:mc="http://schemas.openxmlformats.org/markup-compatibility/2006">
          <mc:Choice Requires="x14">
            <control shapeId="883718" r:id="rId9" name="Check Box 8">
              <controlPr defaultSize="0" autoFill="0" autoLine="0" autoPict="0">
                <anchor moveWithCells="1">
                  <from>
                    <xdr:col>21</xdr:col>
                    <xdr:colOff>0</xdr:colOff>
                    <xdr:row>12</xdr:row>
                    <xdr:rowOff>152400</xdr:rowOff>
                  </from>
                  <to>
                    <xdr:col>23</xdr:col>
                    <xdr:colOff>38100</xdr:colOff>
                    <xdr:row>14</xdr:row>
                    <xdr:rowOff>19050</xdr:rowOff>
                  </to>
                </anchor>
              </controlPr>
            </control>
          </mc:Choice>
        </mc:AlternateContent>
        <mc:AlternateContent xmlns:mc="http://schemas.openxmlformats.org/markup-compatibility/2006">
          <mc:Choice Requires="x14">
            <control shapeId="883719" r:id="rId10" name="Check Box 9">
              <controlPr defaultSize="0" autoFill="0" autoLine="0" autoPict="0">
                <anchor moveWithCells="1">
                  <from>
                    <xdr:col>3</xdr:col>
                    <xdr:colOff>0</xdr:colOff>
                    <xdr:row>10</xdr:row>
                    <xdr:rowOff>152400</xdr:rowOff>
                  </from>
                  <to>
                    <xdr:col>5</xdr:col>
                    <xdr:colOff>38100</xdr:colOff>
                    <xdr:row>12</xdr:row>
                    <xdr:rowOff>19050</xdr:rowOff>
                  </to>
                </anchor>
              </controlPr>
            </control>
          </mc:Choice>
        </mc:AlternateContent>
        <mc:AlternateContent xmlns:mc="http://schemas.openxmlformats.org/markup-compatibility/2006">
          <mc:Choice Requires="x14">
            <control shapeId="883720" r:id="rId11" name="Check Box 10">
              <controlPr defaultSize="0" autoFill="0" autoLine="0" autoPict="0">
                <anchor moveWithCells="1">
                  <from>
                    <xdr:col>3</xdr:col>
                    <xdr:colOff>0</xdr:colOff>
                    <xdr:row>9</xdr:row>
                    <xdr:rowOff>152400</xdr:rowOff>
                  </from>
                  <to>
                    <xdr:col>5</xdr:col>
                    <xdr:colOff>38100</xdr:colOff>
                    <xdr:row>11</xdr:row>
                    <xdr:rowOff>19050</xdr:rowOff>
                  </to>
                </anchor>
              </controlPr>
            </control>
          </mc:Choice>
        </mc:AlternateContent>
        <mc:AlternateContent xmlns:mc="http://schemas.openxmlformats.org/markup-compatibility/2006">
          <mc:Choice Requires="x14">
            <control shapeId="883723" r:id="rId12" name="Check Box 13">
              <controlPr defaultSize="0" autoFill="0" autoLine="0" autoPict="0">
                <anchor moveWithCells="1">
                  <from>
                    <xdr:col>3</xdr:col>
                    <xdr:colOff>0</xdr:colOff>
                    <xdr:row>11</xdr:row>
                    <xdr:rowOff>152400</xdr:rowOff>
                  </from>
                  <to>
                    <xdr:col>5</xdr:col>
                    <xdr:colOff>38100</xdr:colOff>
                    <xdr:row>13</xdr:row>
                    <xdr:rowOff>19050</xdr:rowOff>
                  </to>
                </anchor>
              </controlPr>
            </control>
          </mc:Choice>
        </mc:AlternateContent>
        <mc:AlternateContent xmlns:mc="http://schemas.openxmlformats.org/markup-compatibility/2006">
          <mc:Choice Requires="x14">
            <control shapeId="883724" r:id="rId13" name="Check Box 14">
              <controlPr defaultSize="0" autoFill="0" autoLine="0" autoPict="0">
                <anchor moveWithCells="1">
                  <from>
                    <xdr:col>3</xdr:col>
                    <xdr:colOff>0</xdr:colOff>
                    <xdr:row>12</xdr:row>
                    <xdr:rowOff>152400</xdr:rowOff>
                  </from>
                  <to>
                    <xdr:col>5</xdr:col>
                    <xdr:colOff>38100</xdr:colOff>
                    <xdr:row>14</xdr:row>
                    <xdr:rowOff>19050</xdr:rowOff>
                  </to>
                </anchor>
              </controlPr>
            </control>
          </mc:Choice>
        </mc:AlternateContent>
        <mc:AlternateContent xmlns:mc="http://schemas.openxmlformats.org/markup-compatibility/2006">
          <mc:Choice Requires="x14">
            <control shapeId="883727" r:id="rId14" name="Check Box 15">
              <controlPr defaultSize="0" autoFill="0" autoLine="0" autoPict="0">
                <anchor moveWithCells="1">
                  <from>
                    <xdr:col>26</xdr:col>
                    <xdr:colOff>104775</xdr:colOff>
                    <xdr:row>55</xdr:row>
                    <xdr:rowOff>57150</xdr:rowOff>
                  </from>
                  <to>
                    <xdr:col>30</xdr:col>
                    <xdr:colOff>47625</xdr:colOff>
                    <xdr:row>56</xdr:row>
                    <xdr:rowOff>76200</xdr:rowOff>
                  </to>
                </anchor>
              </controlPr>
            </control>
          </mc:Choice>
        </mc:AlternateContent>
        <mc:AlternateContent xmlns:mc="http://schemas.openxmlformats.org/markup-compatibility/2006">
          <mc:Choice Requires="x14">
            <control shapeId="883728" r:id="rId15" name="Check Box 16">
              <controlPr defaultSize="0" autoFill="0" autoLine="0" autoPict="0">
                <anchor moveWithCells="1">
                  <from>
                    <xdr:col>30</xdr:col>
                    <xdr:colOff>66675</xdr:colOff>
                    <xdr:row>55</xdr:row>
                    <xdr:rowOff>57150</xdr:rowOff>
                  </from>
                  <to>
                    <xdr:col>32</xdr:col>
                    <xdr:colOff>133350</xdr:colOff>
                    <xdr:row>56</xdr:row>
                    <xdr:rowOff>76200</xdr:rowOff>
                  </to>
                </anchor>
              </controlPr>
            </control>
          </mc:Choice>
        </mc:AlternateContent>
        <mc:AlternateContent xmlns:mc="http://schemas.openxmlformats.org/markup-compatibility/2006">
          <mc:Choice Requires="x14">
            <control shapeId="883729" r:id="rId16" name="Check Box 17">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883730" r:id="rId17" name="Check Box 18">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883738" r:id="rId18" name="Check Box 26">
              <controlPr defaultSize="0" autoFill="0" autoLine="0" autoPict="0">
                <anchor moveWithCells="1">
                  <from>
                    <xdr:col>26</xdr:col>
                    <xdr:colOff>104775</xdr:colOff>
                    <xdr:row>52</xdr:row>
                    <xdr:rowOff>0</xdr:rowOff>
                  </from>
                  <to>
                    <xdr:col>30</xdr:col>
                    <xdr:colOff>47625</xdr:colOff>
                    <xdr:row>53</xdr:row>
                    <xdr:rowOff>19050</xdr:rowOff>
                  </to>
                </anchor>
              </controlPr>
            </control>
          </mc:Choice>
        </mc:AlternateContent>
        <mc:AlternateContent xmlns:mc="http://schemas.openxmlformats.org/markup-compatibility/2006">
          <mc:Choice Requires="x14">
            <control shapeId="883739" r:id="rId19" name="Check Box 27">
              <controlPr defaultSize="0" autoFill="0" autoLine="0" autoPict="0">
                <anchor moveWithCells="1">
                  <from>
                    <xdr:col>30</xdr:col>
                    <xdr:colOff>66675</xdr:colOff>
                    <xdr:row>52</xdr:row>
                    <xdr:rowOff>0</xdr:rowOff>
                  </from>
                  <to>
                    <xdr:col>32</xdr:col>
                    <xdr:colOff>133350</xdr:colOff>
                    <xdr:row>53</xdr:row>
                    <xdr:rowOff>9525</xdr:rowOff>
                  </to>
                </anchor>
              </controlPr>
            </control>
          </mc:Choice>
        </mc:AlternateContent>
        <mc:AlternateContent xmlns:mc="http://schemas.openxmlformats.org/markup-compatibility/2006">
          <mc:Choice Requires="x14">
            <control shapeId="883721" r:id="rId20" name="Check Box 11">
              <controlPr defaultSize="0" autoFill="0" autoLine="0" autoPict="0">
                <anchor moveWithCells="1">
                  <from>
                    <xdr:col>3</xdr:col>
                    <xdr:colOff>0</xdr:colOff>
                    <xdr:row>8</xdr:row>
                    <xdr:rowOff>161925</xdr:rowOff>
                  </from>
                  <to>
                    <xdr:col>5</xdr:col>
                    <xdr:colOff>38100</xdr:colOff>
                    <xdr:row>10</xdr:row>
                    <xdr:rowOff>28575</xdr:rowOff>
                  </to>
                </anchor>
              </controlPr>
            </control>
          </mc:Choice>
        </mc:AlternateContent>
        <mc:AlternateContent xmlns:mc="http://schemas.openxmlformats.org/markup-compatibility/2006">
          <mc:Choice Requires="x14">
            <control shapeId="883722" r:id="rId21" name="Check Box 12">
              <controlPr defaultSize="0" autoFill="0" autoLine="0" autoPict="0">
                <anchor moveWithCells="1">
                  <from>
                    <xdr:col>3</xdr:col>
                    <xdr:colOff>0</xdr:colOff>
                    <xdr:row>7</xdr:row>
                    <xdr:rowOff>161925</xdr:rowOff>
                  </from>
                  <to>
                    <xdr:col>5</xdr:col>
                    <xdr:colOff>38100</xdr:colOff>
                    <xdr:row>9</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7" tint="0.59999389629810485"/>
  </sheetPr>
  <dimension ref="A1:BZ84"/>
  <sheetViews>
    <sheetView showGridLines="0" view="pageBreakPreview" zoomScaleNormal="100" zoomScaleSheetLayoutView="100" workbookViewId="0">
      <selection activeCell="AB20" sqref="AB20:AC20"/>
    </sheetView>
  </sheetViews>
  <sheetFormatPr defaultColWidth="8" defaultRowHeight="12"/>
  <cols>
    <col min="1" max="2" width="1.375" style="13" customWidth="1"/>
    <col min="3" max="38" width="2.375" style="13" customWidth="1"/>
    <col min="39" max="56" width="1.875" style="13" customWidth="1"/>
    <col min="57" max="57" width="1.875" style="278" customWidth="1"/>
    <col min="58" max="58" width="1.875" style="13" customWidth="1"/>
    <col min="59" max="59" width="2" style="13" customWidth="1"/>
    <col min="60" max="66" width="2.375" style="13" customWidth="1"/>
    <col min="67" max="84" width="2" style="13" customWidth="1"/>
    <col min="85" max="16384" width="8" style="13"/>
  </cols>
  <sheetData>
    <row r="1" spans="1:78" ht="14.1" customHeight="1">
      <c r="A1" s="1742" t="s">
        <v>1615</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515"/>
      <c r="AN1" s="525"/>
      <c r="AO1" s="525"/>
      <c r="AP1" s="525"/>
      <c r="AQ1" s="525"/>
      <c r="AR1" s="525"/>
      <c r="AS1" s="515"/>
      <c r="AT1" s="515"/>
      <c r="AU1" s="515"/>
      <c r="AV1" s="515"/>
      <c r="AW1" s="515"/>
      <c r="AX1" s="515"/>
      <c r="AY1" s="515"/>
      <c r="AZ1" s="515"/>
      <c r="BA1" s="515"/>
      <c r="BB1" s="515"/>
      <c r="BC1" s="515"/>
      <c r="BD1" s="515"/>
      <c r="BE1" s="515"/>
    </row>
    <row r="2" spans="1:78" ht="5.0999999999999996" customHeight="1" thickBot="1"/>
    <row r="3" spans="1:78" ht="14.1" customHeight="1">
      <c r="B3" s="1741" t="s">
        <v>187</v>
      </c>
      <c r="C3" s="1739"/>
      <c r="D3" s="1739"/>
      <c r="E3" s="1739"/>
      <c r="F3" s="1739"/>
      <c r="G3" s="1739"/>
      <c r="H3" s="1739"/>
      <c r="I3" s="1739"/>
      <c r="J3" s="1739"/>
      <c r="K3" s="1739"/>
      <c r="L3" s="1739"/>
      <c r="M3" s="1739"/>
      <c r="N3" s="1739"/>
      <c r="O3" s="1739"/>
      <c r="P3" s="1739"/>
      <c r="Q3" s="1739"/>
      <c r="R3" s="1739"/>
      <c r="S3" s="1739"/>
      <c r="T3" s="1739"/>
      <c r="U3" s="1739"/>
      <c r="V3" s="1739"/>
      <c r="W3" s="1739"/>
      <c r="X3" s="1739"/>
      <c r="Y3" s="2731"/>
      <c r="Z3" s="1738" t="s">
        <v>490</v>
      </c>
      <c r="AA3" s="1739"/>
      <c r="AB3" s="1739"/>
      <c r="AC3" s="1739"/>
      <c r="AD3" s="1739"/>
      <c r="AE3" s="1739"/>
      <c r="AF3" s="1739"/>
      <c r="AG3" s="1739"/>
      <c r="AH3" s="1739"/>
      <c r="AI3" s="1739"/>
      <c r="AJ3" s="1739"/>
      <c r="AK3" s="1739"/>
      <c r="AL3" s="1740"/>
      <c r="AM3" s="57"/>
      <c r="AN3" s="57"/>
      <c r="AO3" s="57"/>
      <c r="AP3" s="57"/>
      <c r="AQ3" s="57"/>
      <c r="AR3" s="57"/>
      <c r="AS3" s="57"/>
      <c r="AT3" s="57"/>
      <c r="AU3" s="57"/>
      <c r="AV3" s="57"/>
      <c r="AW3" s="57"/>
      <c r="AX3" s="57"/>
      <c r="AY3" s="57"/>
      <c r="AZ3" s="57"/>
      <c r="BA3" s="57"/>
      <c r="BB3" s="57"/>
      <c r="BC3" s="57"/>
      <c r="BD3" s="57"/>
      <c r="BE3" s="57"/>
    </row>
    <row r="4" spans="1:78" ht="14.1" customHeight="1">
      <c r="B4" s="2006">
        <v>4</v>
      </c>
      <c r="C4" s="2007"/>
      <c r="D4" s="1760" t="s">
        <v>496</v>
      </c>
      <c r="E4" s="1760"/>
      <c r="F4" s="1760"/>
      <c r="G4" s="1760"/>
      <c r="H4" s="1760"/>
      <c r="I4" s="1760"/>
      <c r="J4" s="1760"/>
      <c r="K4" s="1760"/>
      <c r="L4" s="1760"/>
      <c r="M4" s="1760"/>
      <c r="N4" s="1760"/>
      <c r="O4" s="1760"/>
      <c r="P4" s="1760"/>
      <c r="Q4" s="1760"/>
      <c r="R4" s="1760"/>
      <c r="S4" s="1760"/>
      <c r="T4" s="1760"/>
      <c r="U4" s="1760"/>
      <c r="V4" s="1760"/>
      <c r="W4" s="1760"/>
      <c r="X4" s="1760"/>
      <c r="Y4" s="3"/>
      <c r="Z4" s="21"/>
      <c r="AA4" s="303"/>
      <c r="AB4" s="303"/>
      <c r="AC4" s="303"/>
      <c r="AD4" s="304"/>
      <c r="AE4" s="304"/>
      <c r="AF4" s="304"/>
      <c r="AG4" s="304"/>
      <c r="AH4" s="304"/>
      <c r="AI4" s="304"/>
      <c r="AJ4" s="304"/>
      <c r="AK4" s="304"/>
      <c r="AL4" s="783"/>
      <c r="AM4" s="784"/>
      <c r="AN4" s="226"/>
      <c r="AO4" s="227"/>
      <c r="AP4" s="227"/>
      <c r="AQ4" s="227"/>
      <c r="AR4" s="227"/>
      <c r="AS4" s="227"/>
      <c r="AT4" s="227"/>
      <c r="AU4" s="227"/>
      <c r="AV4" s="227"/>
      <c r="AW4" s="227"/>
      <c r="AX4" s="227"/>
      <c r="AY4" s="227"/>
      <c r="AZ4" s="227"/>
      <c r="BA4" s="227"/>
      <c r="BB4" s="227"/>
      <c r="BC4" s="227"/>
      <c r="BD4" s="227"/>
      <c r="BE4" s="227"/>
      <c r="BF4" s="227"/>
      <c r="BG4" s="227"/>
      <c r="BH4" s="227"/>
    </row>
    <row r="5" spans="1:78" ht="14.1" customHeight="1">
      <c r="B5" s="1708" t="s">
        <v>476</v>
      </c>
      <c r="C5" s="1709"/>
      <c r="D5" s="1710" t="s">
        <v>855</v>
      </c>
      <c r="E5" s="1710"/>
      <c r="F5" s="1710"/>
      <c r="G5" s="1710"/>
      <c r="H5" s="1710"/>
      <c r="I5" s="1710"/>
      <c r="J5" s="1710"/>
      <c r="K5" s="1710"/>
      <c r="L5" s="1710"/>
      <c r="M5" s="1710"/>
      <c r="N5" s="1710"/>
      <c r="O5" s="1710"/>
      <c r="P5" s="1710"/>
      <c r="Q5" s="1710"/>
      <c r="R5" s="1710"/>
      <c r="S5" s="1710"/>
      <c r="T5" s="1710"/>
      <c r="U5" s="1710"/>
      <c r="V5" s="1710"/>
      <c r="W5" s="1710"/>
      <c r="X5" s="1710"/>
      <c r="Y5" s="1710"/>
      <c r="Z5" s="1710"/>
      <c r="AA5" s="1710"/>
      <c r="AB5" s="1710"/>
      <c r="AC5" s="1710"/>
      <c r="AD5" s="1710"/>
      <c r="AE5" s="1710"/>
      <c r="AF5" s="1710"/>
      <c r="AG5" s="1710"/>
      <c r="AH5" s="1710"/>
      <c r="AI5" s="1710"/>
      <c r="AJ5" s="1710"/>
      <c r="AK5" s="1710"/>
      <c r="AL5" s="17"/>
      <c r="AM5" s="784"/>
      <c r="AN5" s="227"/>
      <c r="AO5" s="227"/>
      <c r="AP5" s="227"/>
      <c r="AQ5" s="227"/>
      <c r="AR5" s="227"/>
      <c r="AS5" s="227"/>
      <c r="AT5" s="227"/>
      <c r="AU5" s="227"/>
      <c r="AV5" s="227"/>
      <c r="AW5" s="227"/>
      <c r="AX5" s="227"/>
      <c r="AY5" s="227"/>
      <c r="AZ5" s="227"/>
      <c r="BA5" s="227"/>
      <c r="BB5" s="227"/>
      <c r="BC5" s="227"/>
      <c r="BD5" s="227"/>
      <c r="BE5" s="227"/>
      <c r="BF5" s="227"/>
      <c r="BG5" s="227"/>
      <c r="BH5" s="227"/>
    </row>
    <row r="6" spans="1:78" ht="14.1" customHeight="1">
      <c r="B6" s="15"/>
      <c r="C6" s="785" t="s">
        <v>38</v>
      </c>
      <c r="D6" s="2716" t="s">
        <v>1366</v>
      </c>
      <c r="E6" s="2716"/>
      <c r="F6" s="2716"/>
      <c r="G6" s="2716"/>
      <c r="H6" s="2732" t="s">
        <v>1732</v>
      </c>
      <c r="I6" s="2732"/>
      <c r="J6" s="2732"/>
      <c r="K6" s="2732"/>
      <c r="L6" s="2732"/>
      <c r="M6" s="2732"/>
      <c r="N6" s="2732"/>
      <c r="O6" s="2732"/>
      <c r="P6" s="2732"/>
      <c r="Q6" s="2732"/>
      <c r="R6" s="2732"/>
      <c r="S6" s="2732"/>
      <c r="T6" s="2714"/>
      <c r="U6" s="2714"/>
      <c r="V6" s="2656" t="s">
        <v>198</v>
      </c>
      <c r="W6" s="2656"/>
      <c r="X6" s="2656"/>
      <c r="Y6" s="2656"/>
      <c r="Z6" s="2656"/>
      <c r="AA6" s="2656"/>
      <c r="AB6" s="2657"/>
      <c r="AC6" s="2657"/>
      <c r="AD6" s="1142" t="s">
        <v>1733</v>
      </c>
      <c r="AE6" s="572"/>
      <c r="AF6" s="786" t="s">
        <v>30</v>
      </c>
      <c r="AG6" s="572"/>
      <c r="AH6" s="1744" t="s">
        <v>189</v>
      </c>
      <c r="AI6" s="1744"/>
      <c r="AJ6" s="1744"/>
      <c r="AK6" s="522"/>
      <c r="AL6" s="324"/>
      <c r="AM6" s="787"/>
      <c r="AN6" s="227"/>
      <c r="AO6" s="227"/>
      <c r="AP6" s="227"/>
      <c r="AQ6" s="227"/>
      <c r="AR6" s="227"/>
      <c r="AS6" s="227"/>
      <c r="AT6" s="227"/>
      <c r="AU6" s="227"/>
      <c r="AV6" s="227"/>
      <c r="AW6" s="227"/>
      <c r="AX6" s="227"/>
      <c r="AY6" s="227"/>
      <c r="AZ6" s="227"/>
      <c r="BA6" s="227"/>
      <c r="BB6" s="227"/>
      <c r="BC6" s="227"/>
      <c r="BD6" s="227"/>
      <c r="BE6" s="227"/>
      <c r="BF6" s="227"/>
      <c r="BG6" s="227"/>
      <c r="BH6" s="227"/>
    </row>
    <row r="7" spans="1:78" ht="14.1" customHeight="1">
      <c r="B7" s="15"/>
      <c r="C7" s="2709"/>
      <c r="D7" s="2649"/>
      <c r="E7" s="2710"/>
      <c r="F7" s="2142" t="s">
        <v>497</v>
      </c>
      <c r="G7" s="2143"/>
      <c r="H7" s="2143"/>
      <c r="I7" s="2144"/>
      <c r="J7" s="2142" t="s">
        <v>498</v>
      </c>
      <c r="K7" s="2143"/>
      <c r="L7" s="2143"/>
      <c r="M7" s="2144"/>
      <c r="N7" s="2142" t="s">
        <v>499</v>
      </c>
      <c r="O7" s="2143"/>
      <c r="P7" s="2143"/>
      <c r="Q7" s="2144"/>
      <c r="R7" s="2142" t="s">
        <v>467</v>
      </c>
      <c r="S7" s="2143"/>
      <c r="T7" s="2143"/>
      <c r="U7" s="2144"/>
      <c r="V7" s="2142" t="s">
        <v>500</v>
      </c>
      <c r="W7" s="2143"/>
      <c r="X7" s="2143"/>
      <c r="Y7" s="2144"/>
      <c r="Z7" s="2142" t="s">
        <v>469</v>
      </c>
      <c r="AA7" s="2143"/>
      <c r="AB7" s="2143"/>
      <c r="AC7" s="2143"/>
      <c r="AD7" s="2142" t="s">
        <v>190</v>
      </c>
      <c r="AE7" s="2143"/>
      <c r="AF7" s="2143"/>
      <c r="AG7" s="2144"/>
      <c r="AH7" s="1761" t="s">
        <v>155</v>
      </c>
      <c r="AI7" s="1896"/>
      <c r="AJ7" s="1762"/>
      <c r="AK7" s="53"/>
      <c r="AL7" s="324"/>
      <c r="AM7" s="787"/>
      <c r="AN7" s="227"/>
      <c r="AO7" s="227"/>
      <c r="AP7" s="227"/>
      <c r="AQ7" s="227"/>
      <c r="AR7" s="227"/>
      <c r="AS7" s="227"/>
      <c r="AT7" s="227"/>
      <c r="AU7" s="227"/>
      <c r="AV7" s="227"/>
      <c r="AW7" s="227"/>
      <c r="AX7" s="227"/>
      <c r="AY7" s="227"/>
      <c r="AZ7" s="227"/>
      <c r="BA7" s="227"/>
      <c r="BB7" s="227"/>
      <c r="BC7" s="227"/>
      <c r="BD7" s="227"/>
      <c r="BE7" s="227"/>
      <c r="BF7" s="227"/>
      <c r="BG7" s="227"/>
      <c r="BH7" s="227"/>
      <c r="BI7" s="53"/>
      <c r="BJ7" s="53"/>
    </row>
    <row r="8" spans="1:78" ht="14.1" customHeight="1">
      <c r="B8" s="15"/>
      <c r="C8" s="2711"/>
      <c r="D8" s="2712"/>
      <c r="E8" s="2713"/>
      <c r="F8" s="2707" t="s">
        <v>1230</v>
      </c>
      <c r="G8" s="2708"/>
      <c r="H8" s="2674" t="s">
        <v>1231</v>
      </c>
      <c r="I8" s="2675"/>
      <c r="J8" s="2707" t="s">
        <v>1230</v>
      </c>
      <c r="K8" s="2708"/>
      <c r="L8" s="2674" t="s">
        <v>1231</v>
      </c>
      <c r="M8" s="2675"/>
      <c r="N8" s="2707" t="s">
        <v>1230</v>
      </c>
      <c r="O8" s="2708"/>
      <c r="P8" s="2674" t="s">
        <v>1231</v>
      </c>
      <c r="Q8" s="2675"/>
      <c r="R8" s="2707" t="s">
        <v>1230</v>
      </c>
      <c r="S8" s="2708"/>
      <c r="T8" s="2674" t="s">
        <v>1231</v>
      </c>
      <c r="U8" s="2675"/>
      <c r="V8" s="2707" t="s">
        <v>1230</v>
      </c>
      <c r="W8" s="2708"/>
      <c r="X8" s="2674" t="s">
        <v>1231</v>
      </c>
      <c r="Y8" s="2675"/>
      <c r="Z8" s="2707" t="s">
        <v>1230</v>
      </c>
      <c r="AA8" s="2708"/>
      <c r="AB8" s="2674" t="s">
        <v>1231</v>
      </c>
      <c r="AC8" s="2675"/>
      <c r="AD8" s="2707" t="s">
        <v>1230</v>
      </c>
      <c r="AE8" s="2708"/>
      <c r="AF8" s="2674" t="s">
        <v>1231</v>
      </c>
      <c r="AG8" s="2675"/>
      <c r="AH8" s="1763"/>
      <c r="AI8" s="1918"/>
      <c r="AJ8" s="1764"/>
      <c r="AK8" s="53"/>
      <c r="AL8" s="324"/>
      <c r="AM8" s="787"/>
      <c r="AN8" s="227"/>
      <c r="AO8" s="227"/>
      <c r="AP8" s="227"/>
      <c r="AQ8" s="227"/>
      <c r="AR8" s="227"/>
      <c r="AS8" s="227"/>
      <c r="AT8" s="227"/>
      <c r="AU8" s="227"/>
      <c r="AV8" s="227"/>
      <c r="AW8" s="227"/>
      <c r="AX8" s="227"/>
      <c r="AY8" s="227"/>
      <c r="AZ8" s="227"/>
      <c r="BA8" s="227"/>
      <c r="BB8" s="227"/>
      <c r="BC8" s="227"/>
      <c r="BD8" s="227"/>
      <c r="BE8" s="227"/>
      <c r="BF8" s="227"/>
      <c r="BG8" s="227"/>
      <c r="BH8" s="227"/>
      <c r="BI8" s="53"/>
      <c r="BJ8" s="53"/>
    </row>
    <row r="9" spans="1:78" ht="14.1" customHeight="1">
      <c r="B9" s="15"/>
      <c r="C9" s="2671">
        <v>4</v>
      </c>
      <c r="D9" s="2672"/>
      <c r="E9" s="2673"/>
      <c r="F9" s="2669"/>
      <c r="G9" s="2670"/>
      <c r="H9" s="2676"/>
      <c r="I9" s="2677"/>
      <c r="J9" s="2669"/>
      <c r="K9" s="2670"/>
      <c r="L9" s="2676"/>
      <c r="M9" s="2677"/>
      <c r="N9" s="2669"/>
      <c r="O9" s="2670"/>
      <c r="P9" s="2676"/>
      <c r="Q9" s="2677"/>
      <c r="R9" s="2669"/>
      <c r="S9" s="2670"/>
      <c r="T9" s="2676"/>
      <c r="U9" s="2677"/>
      <c r="V9" s="2669"/>
      <c r="W9" s="2670"/>
      <c r="X9" s="2676"/>
      <c r="Y9" s="2677"/>
      <c r="Z9" s="2669"/>
      <c r="AA9" s="2670"/>
      <c r="AB9" s="2676"/>
      <c r="AC9" s="2677"/>
      <c r="AD9" s="2702">
        <f t="shared" ref="AD9:AD20" si="0">SUM(F9,J9,N9,R9,V9,Z9)</f>
        <v>0</v>
      </c>
      <c r="AE9" s="2703"/>
      <c r="AF9" s="2704">
        <f t="shared" ref="AF9:AF20" si="1">SUM(H9,L9,P9,T9,X9,AB9)</f>
        <v>0</v>
      </c>
      <c r="AG9" s="2705"/>
      <c r="AH9" s="2702">
        <f t="shared" ref="AH9:AH20" si="2">SUM(AD9:AG9)</f>
        <v>0</v>
      </c>
      <c r="AI9" s="2706"/>
      <c r="AJ9" s="2705"/>
      <c r="AK9" s="788"/>
      <c r="AL9" s="324"/>
      <c r="AM9" s="787"/>
      <c r="AN9" s="227"/>
      <c r="AO9" s="227"/>
      <c r="AP9" s="227"/>
      <c r="AQ9" s="227"/>
      <c r="AR9" s="227"/>
      <c r="AS9" s="227"/>
      <c r="AT9" s="227"/>
      <c r="AU9" s="227"/>
      <c r="AV9" s="227"/>
      <c r="AW9" s="227"/>
      <c r="AX9" s="227"/>
      <c r="AY9" s="227"/>
      <c r="AZ9" s="227"/>
      <c r="BA9" s="227"/>
      <c r="BB9" s="227"/>
      <c r="BC9" s="227"/>
      <c r="BD9" s="227"/>
      <c r="BE9" s="227"/>
      <c r="BF9" s="227"/>
      <c r="BG9" s="227"/>
      <c r="BH9" s="227"/>
      <c r="BI9" s="53"/>
      <c r="BJ9" s="53"/>
    </row>
    <row r="10" spans="1:78" ht="13.5" customHeight="1">
      <c r="A10" s="303"/>
      <c r="B10" s="18"/>
      <c r="C10" s="2684">
        <v>5</v>
      </c>
      <c r="D10" s="2685"/>
      <c r="E10" s="2686"/>
      <c r="F10" s="2664"/>
      <c r="G10" s="2665"/>
      <c r="H10" s="2662"/>
      <c r="I10" s="2663"/>
      <c r="J10" s="2664"/>
      <c r="K10" s="2665"/>
      <c r="L10" s="2662"/>
      <c r="M10" s="2663"/>
      <c r="N10" s="2664"/>
      <c r="O10" s="2665"/>
      <c r="P10" s="2662"/>
      <c r="Q10" s="2663"/>
      <c r="R10" s="2664"/>
      <c r="S10" s="2665"/>
      <c r="T10" s="2662"/>
      <c r="U10" s="2663"/>
      <c r="V10" s="2664"/>
      <c r="W10" s="2665"/>
      <c r="X10" s="2662"/>
      <c r="Y10" s="2663"/>
      <c r="Z10" s="2664"/>
      <c r="AA10" s="2665"/>
      <c r="AB10" s="2662"/>
      <c r="AC10" s="2663"/>
      <c r="AD10" s="2697">
        <f t="shared" si="0"/>
        <v>0</v>
      </c>
      <c r="AE10" s="2698"/>
      <c r="AF10" s="2687">
        <f t="shared" si="1"/>
        <v>0</v>
      </c>
      <c r="AG10" s="2688"/>
      <c r="AH10" s="2697">
        <f t="shared" si="2"/>
        <v>0</v>
      </c>
      <c r="AI10" s="2701"/>
      <c r="AJ10" s="2688"/>
      <c r="AK10" s="788"/>
      <c r="AL10" s="324"/>
      <c r="AM10" s="78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53"/>
      <c r="BJ10" s="53"/>
    </row>
    <row r="11" spans="1:78" ht="14.1" customHeight="1">
      <c r="A11" s="303"/>
      <c r="B11" s="405"/>
      <c r="C11" s="2684">
        <v>6</v>
      </c>
      <c r="D11" s="2685"/>
      <c r="E11" s="2686"/>
      <c r="F11" s="2664"/>
      <c r="G11" s="2665"/>
      <c r="H11" s="2662"/>
      <c r="I11" s="2663"/>
      <c r="J11" s="2664"/>
      <c r="K11" s="2665"/>
      <c r="L11" s="2662"/>
      <c r="M11" s="2663"/>
      <c r="N11" s="2664"/>
      <c r="O11" s="2665"/>
      <c r="P11" s="2662"/>
      <c r="Q11" s="2663"/>
      <c r="R11" s="2664"/>
      <c r="S11" s="2665"/>
      <c r="T11" s="2662"/>
      <c r="U11" s="2663"/>
      <c r="V11" s="2664"/>
      <c r="W11" s="2665"/>
      <c r="X11" s="2662"/>
      <c r="Y11" s="2663"/>
      <c r="Z11" s="2664"/>
      <c r="AA11" s="2665"/>
      <c r="AB11" s="2662"/>
      <c r="AC11" s="2663"/>
      <c r="AD11" s="2697">
        <f t="shared" si="0"/>
        <v>0</v>
      </c>
      <c r="AE11" s="2698"/>
      <c r="AF11" s="2687">
        <f t="shared" si="1"/>
        <v>0</v>
      </c>
      <c r="AG11" s="2688"/>
      <c r="AH11" s="2697">
        <f t="shared" si="2"/>
        <v>0</v>
      </c>
      <c r="AI11" s="2701"/>
      <c r="AJ11" s="2688"/>
      <c r="AK11" s="788"/>
      <c r="AL11" s="17"/>
      <c r="AM11" s="18"/>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53"/>
      <c r="BJ11" s="53"/>
    </row>
    <row r="12" spans="1:78" ht="14.1" customHeight="1">
      <c r="A12" s="303"/>
      <c r="B12" s="15"/>
      <c r="C12" s="2684">
        <v>7</v>
      </c>
      <c r="D12" s="2685"/>
      <c r="E12" s="2686"/>
      <c r="F12" s="2664"/>
      <c r="G12" s="2665"/>
      <c r="H12" s="2662"/>
      <c r="I12" s="2663"/>
      <c r="J12" s="2664"/>
      <c r="K12" s="2665"/>
      <c r="L12" s="2662"/>
      <c r="M12" s="2663"/>
      <c r="N12" s="2664"/>
      <c r="O12" s="2665"/>
      <c r="P12" s="2662"/>
      <c r="Q12" s="2663"/>
      <c r="R12" s="2664"/>
      <c r="S12" s="2665"/>
      <c r="T12" s="2662"/>
      <c r="U12" s="2663"/>
      <c r="V12" s="2664"/>
      <c r="W12" s="2665"/>
      <c r="X12" s="2662"/>
      <c r="Y12" s="2663"/>
      <c r="Z12" s="2664"/>
      <c r="AA12" s="2665"/>
      <c r="AB12" s="2662"/>
      <c r="AC12" s="2663"/>
      <c r="AD12" s="2697">
        <f t="shared" si="0"/>
        <v>0</v>
      </c>
      <c r="AE12" s="2698"/>
      <c r="AF12" s="2687">
        <f t="shared" si="1"/>
        <v>0</v>
      </c>
      <c r="AG12" s="2688"/>
      <c r="AH12" s="2697">
        <f t="shared" si="2"/>
        <v>0</v>
      </c>
      <c r="AI12" s="2701"/>
      <c r="AJ12" s="2688"/>
      <c r="AK12" s="788"/>
      <c r="AL12" s="17"/>
      <c r="AM12" s="18"/>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53"/>
      <c r="BJ12" s="53"/>
    </row>
    <row r="13" spans="1:78" ht="12.95" customHeight="1">
      <c r="A13" s="303"/>
      <c r="B13" s="15"/>
      <c r="C13" s="2684">
        <v>8</v>
      </c>
      <c r="D13" s="2685"/>
      <c r="E13" s="2686"/>
      <c r="F13" s="2664"/>
      <c r="G13" s="2665"/>
      <c r="H13" s="2662"/>
      <c r="I13" s="2663"/>
      <c r="J13" s="2664"/>
      <c r="K13" s="2665"/>
      <c r="L13" s="2662"/>
      <c r="M13" s="2663"/>
      <c r="N13" s="2664"/>
      <c r="O13" s="2665"/>
      <c r="P13" s="2662"/>
      <c r="Q13" s="2663"/>
      <c r="R13" s="2664"/>
      <c r="S13" s="2665"/>
      <c r="T13" s="2662"/>
      <c r="U13" s="2663"/>
      <c r="V13" s="2664"/>
      <c r="W13" s="2665"/>
      <c r="X13" s="2662"/>
      <c r="Y13" s="2663"/>
      <c r="Z13" s="2664"/>
      <c r="AA13" s="2665"/>
      <c r="AB13" s="2662"/>
      <c r="AC13" s="2663"/>
      <c r="AD13" s="2697">
        <f t="shared" si="0"/>
        <v>0</v>
      </c>
      <c r="AE13" s="2698"/>
      <c r="AF13" s="2687">
        <f t="shared" si="1"/>
        <v>0</v>
      </c>
      <c r="AG13" s="2688"/>
      <c r="AH13" s="2697">
        <f t="shared" si="2"/>
        <v>0</v>
      </c>
      <c r="AI13" s="2701"/>
      <c r="AJ13" s="2688"/>
      <c r="AK13" s="788"/>
      <c r="AL13" s="17"/>
      <c r="AN13" s="227"/>
      <c r="AO13" s="227"/>
      <c r="AP13" s="227"/>
      <c r="AQ13" s="227"/>
      <c r="AR13" s="227"/>
      <c r="AS13" s="227"/>
      <c r="AU13" s="200"/>
      <c r="BE13" s="13"/>
    </row>
    <row r="14" spans="1:78" ht="12.95" customHeight="1">
      <c r="A14" s="303"/>
      <c r="B14" s="15"/>
      <c r="C14" s="2684">
        <v>9</v>
      </c>
      <c r="D14" s="2685"/>
      <c r="E14" s="2686"/>
      <c r="F14" s="2664"/>
      <c r="G14" s="2665"/>
      <c r="H14" s="2662"/>
      <c r="I14" s="2663"/>
      <c r="J14" s="2664"/>
      <c r="K14" s="2665"/>
      <c r="L14" s="2662"/>
      <c r="M14" s="2663"/>
      <c r="N14" s="2664"/>
      <c r="O14" s="2665"/>
      <c r="P14" s="2662"/>
      <c r="Q14" s="2663"/>
      <c r="R14" s="2664"/>
      <c r="S14" s="2665"/>
      <c r="T14" s="2662"/>
      <c r="U14" s="2663"/>
      <c r="V14" s="2664"/>
      <c r="W14" s="2665"/>
      <c r="X14" s="2662"/>
      <c r="Y14" s="2663"/>
      <c r="Z14" s="2664"/>
      <c r="AA14" s="2665"/>
      <c r="AB14" s="2662"/>
      <c r="AC14" s="2663"/>
      <c r="AD14" s="2697">
        <f t="shared" si="0"/>
        <v>0</v>
      </c>
      <c r="AE14" s="2698"/>
      <c r="AF14" s="2687">
        <f t="shared" si="1"/>
        <v>0</v>
      </c>
      <c r="AG14" s="2688"/>
      <c r="AH14" s="2697">
        <f t="shared" si="2"/>
        <v>0</v>
      </c>
      <c r="AI14" s="2701"/>
      <c r="AJ14" s="2688"/>
      <c r="AK14" s="788"/>
      <c r="AL14" s="17"/>
      <c r="AN14" s="227"/>
      <c r="AO14" s="227"/>
      <c r="AP14" s="227"/>
      <c r="AQ14" s="227"/>
      <c r="AR14" s="227"/>
      <c r="AS14" s="227"/>
      <c r="AT14" s="200"/>
      <c r="AU14" s="200"/>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row>
    <row r="15" spans="1:78" ht="12.95" customHeight="1">
      <c r="A15" s="303"/>
      <c r="B15" s="15"/>
      <c r="C15" s="2684">
        <v>10</v>
      </c>
      <c r="D15" s="2685"/>
      <c r="E15" s="2686"/>
      <c r="F15" s="2664"/>
      <c r="G15" s="2665"/>
      <c r="H15" s="2662"/>
      <c r="I15" s="2663"/>
      <c r="J15" s="2664"/>
      <c r="K15" s="2665"/>
      <c r="L15" s="2662"/>
      <c r="M15" s="2663"/>
      <c r="N15" s="2664"/>
      <c r="O15" s="2665"/>
      <c r="P15" s="2662"/>
      <c r="Q15" s="2663"/>
      <c r="R15" s="2664"/>
      <c r="S15" s="2665"/>
      <c r="T15" s="2662"/>
      <c r="U15" s="2663"/>
      <c r="V15" s="2664"/>
      <c r="W15" s="2665"/>
      <c r="X15" s="2662"/>
      <c r="Y15" s="2663"/>
      <c r="Z15" s="2664"/>
      <c r="AA15" s="2665"/>
      <c r="AB15" s="2662"/>
      <c r="AC15" s="2663"/>
      <c r="AD15" s="2697">
        <f t="shared" si="0"/>
        <v>0</v>
      </c>
      <c r="AE15" s="2698"/>
      <c r="AF15" s="2687">
        <f t="shared" si="1"/>
        <v>0</v>
      </c>
      <c r="AG15" s="2688"/>
      <c r="AH15" s="2697">
        <f t="shared" si="2"/>
        <v>0</v>
      </c>
      <c r="AI15" s="2701"/>
      <c r="AJ15" s="2688"/>
      <c r="AK15" s="788"/>
      <c r="AL15" s="17"/>
      <c r="AP15" s="53"/>
      <c r="AQ15" s="53"/>
      <c r="AR15" s="53"/>
      <c r="AS15" s="53"/>
      <c r="AT15" s="789"/>
      <c r="AU15" s="789"/>
      <c r="AV15" s="564"/>
      <c r="AW15" s="564"/>
      <c r="AX15" s="790"/>
      <c r="AY15" s="790"/>
      <c r="AZ15" s="564"/>
      <c r="BA15" s="564"/>
      <c r="BB15" s="790"/>
      <c r="BC15" s="790"/>
      <c r="BD15" s="564"/>
      <c r="BE15" s="564"/>
      <c r="BF15" s="790"/>
      <c r="BG15" s="790"/>
      <c r="BH15" s="564"/>
      <c r="BI15" s="564"/>
      <c r="BJ15" s="790"/>
      <c r="BK15" s="790"/>
      <c r="BL15" s="564"/>
      <c r="BM15" s="564"/>
      <c r="BN15" s="790"/>
      <c r="BO15" s="790"/>
      <c r="BP15" s="564"/>
      <c r="BQ15" s="564"/>
      <c r="BR15" s="790"/>
      <c r="BS15" s="790"/>
      <c r="BT15" s="788"/>
      <c r="BU15" s="788"/>
      <c r="BV15" s="788"/>
      <c r="BW15" s="788"/>
      <c r="BX15" s="788"/>
      <c r="BY15" s="788"/>
      <c r="BZ15" s="788"/>
    </row>
    <row r="16" spans="1:78" ht="12.95" customHeight="1">
      <c r="A16" s="303"/>
      <c r="B16" s="15"/>
      <c r="C16" s="2684">
        <v>11</v>
      </c>
      <c r="D16" s="2685"/>
      <c r="E16" s="2686"/>
      <c r="F16" s="2664"/>
      <c r="G16" s="2665"/>
      <c r="H16" s="2662"/>
      <c r="I16" s="2663"/>
      <c r="J16" s="2664"/>
      <c r="K16" s="2665"/>
      <c r="L16" s="2662"/>
      <c r="M16" s="2663"/>
      <c r="N16" s="2664"/>
      <c r="O16" s="2665"/>
      <c r="P16" s="2662"/>
      <c r="Q16" s="2663"/>
      <c r="R16" s="2664"/>
      <c r="S16" s="2665"/>
      <c r="T16" s="2662"/>
      <c r="U16" s="2663"/>
      <c r="V16" s="2664"/>
      <c r="W16" s="2665"/>
      <c r="X16" s="2662"/>
      <c r="Y16" s="2663"/>
      <c r="Z16" s="2664"/>
      <c r="AA16" s="2665"/>
      <c r="AB16" s="2662"/>
      <c r="AC16" s="2663"/>
      <c r="AD16" s="2697">
        <f t="shared" si="0"/>
        <v>0</v>
      </c>
      <c r="AE16" s="2698"/>
      <c r="AF16" s="2687">
        <f t="shared" si="1"/>
        <v>0</v>
      </c>
      <c r="AG16" s="2688"/>
      <c r="AH16" s="2697">
        <f t="shared" si="2"/>
        <v>0</v>
      </c>
      <c r="AI16" s="2701"/>
      <c r="AJ16" s="2688"/>
      <c r="AK16" s="788"/>
      <c r="AL16" s="17"/>
      <c r="AT16" s="789"/>
      <c r="AU16" s="789"/>
      <c r="AV16" s="564"/>
      <c r="AW16" s="564"/>
      <c r="AX16" s="790"/>
      <c r="AY16" s="790"/>
      <c r="AZ16" s="564"/>
      <c r="BA16" s="564"/>
      <c r="BB16" s="790"/>
      <c r="BC16" s="790"/>
      <c r="BD16" s="564"/>
      <c r="BE16" s="564"/>
      <c r="BF16" s="790"/>
      <c r="BG16" s="790"/>
      <c r="BH16" s="564"/>
      <c r="BI16" s="564"/>
      <c r="BJ16" s="790"/>
      <c r="BK16" s="790"/>
      <c r="BL16" s="564"/>
      <c r="BM16" s="564"/>
      <c r="BN16" s="790"/>
      <c r="BO16" s="790"/>
      <c r="BP16" s="564"/>
      <c r="BQ16" s="564"/>
      <c r="BR16" s="790"/>
      <c r="BS16" s="790"/>
      <c r="BT16" s="788"/>
      <c r="BU16" s="788"/>
      <c r="BV16" s="788"/>
      <c r="BW16" s="788"/>
      <c r="BX16" s="788"/>
      <c r="BY16" s="788"/>
      <c r="BZ16" s="788"/>
    </row>
    <row r="17" spans="1:78" ht="12.95" customHeight="1">
      <c r="A17" s="303"/>
      <c r="B17" s="15"/>
      <c r="C17" s="2684">
        <v>12</v>
      </c>
      <c r="D17" s="2685"/>
      <c r="E17" s="2715"/>
      <c r="F17" s="2664"/>
      <c r="G17" s="2665"/>
      <c r="H17" s="2662"/>
      <c r="I17" s="2663"/>
      <c r="J17" s="2664"/>
      <c r="K17" s="2665"/>
      <c r="L17" s="2662"/>
      <c r="M17" s="2663"/>
      <c r="N17" s="2664"/>
      <c r="O17" s="2665"/>
      <c r="P17" s="2662"/>
      <c r="Q17" s="2663"/>
      <c r="R17" s="2664"/>
      <c r="S17" s="2665"/>
      <c r="T17" s="2662"/>
      <c r="U17" s="2663"/>
      <c r="V17" s="2664"/>
      <c r="W17" s="2665"/>
      <c r="X17" s="2662"/>
      <c r="Y17" s="2663"/>
      <c r="Z17" s="2664"/>
      <c r="AA17" s="2665"/>
      <c r="AB17" s="2662"/>
      <c r="AC17" s="2663"/>
      <c r="AD17" s="2697">
        <f t="shared" si="0"/>
        <v>0</v>
      </c>
      <c r="AE17" s="2698"/>
      <c r="AF17" s="2687">
        <f t="shared" si="1"/>
        <v>0</v>
      </c>
      <c r="AG17" s="2688"/>
      <c r="AH17" s="2697">
        <f t="shared" si="2"/>
        <v>0</v>
      </c>
      <c r="AI17" s="2701"/>
      <c r="AJ17" s="2688"/>
      <c r="AK17" s="788"/>
      <c r="AL17" s="17"/>
      <c r="AT17" s="789"/>
      <c r="AU17" s="789"/>
      <c r="AV17" s="564"/>
      <c r="AW17" s="564"/>
      <c r="AX17" s="790"/>
      <c r="AY17" s="790"/>
      <c r="AZ17" s="564"/>
      <c r="BA17" s="564"/>
      <c r="BB17" s="790"/>
      <c r="BC17" s="790"/>
      <c r="BD17" s="564"/>
      <c r="BE17" s="564"/>
      <c r="BF17" s="790"/>
      <c r="BG17" s="790"/>
      <c r="BH17" s="564"/>
      <c r="BI17" s="564"/>
      <c r="BJ17" s="790"/>
      <c r="BK17" s="790"/>
      <c r="BL17" s="564"/>
      <c r="BM17" s="564"/>
      <c r="BN17" s="790"/>
      <c r="BO17" s="790"/>
      <c r="BP17" s="564"/>
      <c r="BQ17" s="564"/>
      <c r="BR17" s="790"/>
      <c r="BS17" s="790"/>
      <c r="BT17" s="788"/>
      <c r="BU17" s="788"/>
      <c r="BV17" s="788"/>
      <c r="BW17" s="788"/>
      <c r="BX17" s="788"/>
      <c r="BY17" s="788"/>
      <c r="BZ17" s="788"/>
    </row>
    <row r="18" spans="1:78" ht="12.95" customHeight="1">
      <c r="A18" s="303"/>
      <c r="B18" s="15"/>
      <c r="C18" s="2684">
        <v>1</v>
      </c>
      <c r="D18" s="2685"/>
      <c r="E18" s="2686"/>
      <c r="F18" s="2664"/>
      <c r="G18" s="2665"/>
      <c r="H18" s="2662"/>
      <c r="I18" s="2663"/>
      <c r="J18" s="2664"/>
      <c r="K18" s="2665"/>
      <c r="L18" s="2662"/>
      <c r="M18" s="2663"/>
      <c r="N18" s="2664"/>
      <c r="O18" s="2665"/>
      <c r="P18" s="2662"/>
      <c r="Q18" s="2663"/>
      <c r="R18" s="2664"/>
      <c r="S18" s="2665"/>
      <c r="T18" s="2662"/>
      <c r="U18" s="2663"/>
      <c r="V18" s="2664"/>
      <c r="W18" s="2665"/>
      <c r="X18" s="2662"/>
      <c r="Y18" s="2663"/>
      <c r="Z18" s="2664"/>
      <c r="AA18" s="2665"/>
      <c r="AB18" s="2662"/>
      <c r="AC18" s="2663"/>
      <c r="AD18" s="2697">
        <f t="shared" si="0"/>
        <v>0</v>
      </c>
      <c r="AE18" s="2698"/>
      <c r="AF18" s="2687">
        <f t="shared" si="1"/>
        <v>0</v>
      </c>
      <c r="AG18" s="2688"/>
      <c r="AH18" s="2697">
        <f t="shared" si="2"/>
        <v>0</v>
      </c>
      <c r="AI18" s="2701"/>
      <c r="AJ18" s="2688"/>
      <c r="AK18" s="788"/>
      <c r="AL18" s="17"/>
      <c r="AT18" s="789"/>
      <c r="AU18" s="789"/>
      <c r="AV18" s="564"/>
      <c r="AW18" s="564"/>
      <c r="AX18" s="790"/>
      <c r="AY18" s="790"/>
      <c r="AZ18" s="564"/>
      <c r="BA18" s="564"/>
      <c r="BB18" s="790"/>
      <c r="BC18" s="790"/>
      <c r="BD18" s="564"/>
      <c r="BE18" s="564"/>
      <c r="BF18" s="790"/>
      <c r="BG18" s="790"/>
      <c r="BH18" s="564"/>
      <c r="BI18" s="564"/>
      <c r="BJ18" s="790"/>
      <c r="BK18" s="790"/>
      <c r="BL18" s="564"/>
      <c r="BM18" s="564"/>
      <c r="BN18" s="790"/>
      <c r="BO18" s="790"/>
      <c r="BP18" s="564"/>
      <c r="BQ18" s="564"/>
      <c r="BR18" s="790"/>
      <c r="BS18" s="790"/>
      <c r="BT18" s="788"/>
      <c r="BU18" s="788"/>
      <c r="BV18" s="788"/>
      <c r="BW18" s="788"/>
      <c r="BX18" s="788"/>
      <c r="BY18" s="788"/>
      <c r="BZ18" s="788"/>
    </row>
    <row r="19" spans="1:78" ht="12.95" customHeight="1">
      <c r="A19" s="303"/>
      <c r="B19" s="15"/>
      <c r="C19" s="2684">
        <v>2</v>
      </c>
      <c r="D19" s="2685"/>
      <c r="E19" s="2686"/>
      <c r="F19" s="2664"/>
      <c r="G19" s="2665"/>
      <c r="H19" s="2662"/>
      <c r="I19" s="2663"/>
      <c r="J19" s="2664"/>
      <c r="K19" s="2665"/>
      <c r="L19" s="2662"/>
      <c r="M19" s="2663"/>
      <c r="N19" s="2664"/>
      <c r="O19" s="2665"/>
      <c r="P19" s="2662"/>
      <c r="Q19" s="2663"/>
      <c r="R19" s="2664"/>
      <c r="S19" s="2665"/>
      <c r="T19" s="2662"/>
      <c r="U19" s="2663"/>
      <c r="V19" s="2664"/>
      <c r="W19" s="2665"/>
      <c r="X19" s="2662"/>
      <c r="Y19" s="2663"/>
      <c r="Z19" s="2664"/>
      <c r="AA19" s="2665"/>
      <c r="AB19" s="2662"/>
      <c r="AC19" s="2663"/>
      <c r="AD19" s="2697">
        <f t="shared" si="0"/>
        <v>0</v>
      </c>
      <c r="AE19" s="2698"/>
      <c r="AF19" s="2687">
        <f t="shared" si="1"/>
        <v>0</v>
      </c>
      <c r="AG19" s="2688"/>
      <c r="AH19" s="2697">
        <f t="shared" si="2"/>
        <v>0</v>
      </c>
      <c r="AI19" s="2701"/>
      <c r="AJ19" s="2688"/>
      <c r="AK19" s="788"/>
      <c r="AL19" s="17"/>
      <c r="AT19" s="789"/>
      <c r="AU19" s="789"/>
      <c r="AV19" s="564"/>
      <c r="AW19" s="564"/>
      <c r="AX19" s="790"/>
      <c r="AY19" s="790"/>
      <c r="AZ19" s="564"/>
      <c r="BA19" s="564"/>
      <c r="BB19" s="790"/>
      <c r="BC19" s="790"/>
      <c r="BD19" s="564"/>
      <c r="BE19" s="564"/>
      <c r="BF19" s="790"/>
      <c r="BG19" s="790"/>
      <c r="BH19" s="564"/>
      <c r="BI19" s="564"/>
      <c r="BJ19" s="790"/>
      <c r="BK19" s="790"/>
      <c r="BL19" s="564"/>
      <c r="BM19" s="564"/>
      <c r="BN19" s="790"/>
      <c r="BO19" s="790"/>
      <c r="BP19" s="564"/>
      <c r="BQ19" s="564"/>
      <c r="BR19" s="790"/>
      <c r="BS19" s="790"/>
      <c r="BT19" s="788"/>
      <c r="BU19" s="788"/>
      <c r="BV19" s="788"/>
      <c r="BW19" s="788"/>
      <c r="BX19" s="788"/>
      <c r="BY19" s="788"/>
      <c r="BZ19" s="788"/>
    </row>
    <row r="20" spans="1:78" ht="12.95" customHeight="1">
      <c r="A20" s="303"/>
      <c r="B20" s="15"/>
      <c r="C20" s="2727">
        <v>3</v>
      </c>
      <c r="D20" s="2728"/>
      <c r="E20" s="2729"/>
      <c r="F20" s="2699"/>
      <c r="G20" s="2700"/>
      <c r="H20" s="2666"/>
      <c r="I20" s="2667"/>
      <c r="J20" s="2699"/>
      <c r="K20" s="2700"/>
      <c r="L20" s="2666"/>
      <c r="M20" s="2667"/>
      <c r="N20" s="2699"/>
      <c r="O20" s="2700"/>
      <c r="P20" s="2666"/>
      <c r="Q20" s="2667"/>
      <c r="R20" s="2699"/>
      <c r="S20" s="2700"/>
      <c r="T20" s="2666"/>
      <c r="U20" s="2667"/>
      <c r="V20" s="2699"/>
      <c r="W20" s="2700"/>
      <c r="X20" s="2666"/>
      <c r="Y20" s="2667"/>
      <c r="Z20" s="2699"/>
      <c r="AA20" s="2700"/>
      <c r="AB20" s="2666"/>
      <c r="AC20" s="2667"/>
      <c r="AD20" s="2724">
        <f t="shared" si="0"/>
        <v>0</v>
      </c>
      <c r="AE20" s="2734"/>
      <c r="AF20" s="2735">
        <f t="shared" si="1"/>
        <v>0</v>
      </c>
      <c r="AG20" s="2726"/>
      <c r="AH20" s="2724">
        <f t="shared" si="2"/>
        <v>0</v>
      </c>
      <c r="AI20" s="2725"/>
      <c r="AJ20" s="2726"/>
      <c r="AK20" s="788"/>
      <c r="AL20" s="17"/>
      <c r="AT20" s="789"/>
      <c r="AU20" s="789"/>
      <c r="AV20" s="564"/>
      <c r="AW20" s="564"/>
      <c r="AX20" s="790"/>
      <c r="AY20" s="790"/>
      <c r="AZ20" s="564"/>
      <c r="BA20" s="564"/>
      <c r="BB20" s="790"/>
      <c r="BC20" s="790"/>
      <c r="BD20" s="564"/>
      <c r="BE20" s="564"/>
      <c r="BF20" s="790"/>
      <c r="BG20" s="790"/>
      <c r="BH20" s="564"/>
      <c r="BI20" s="564"/>
      <c r="BJ20" s="790"/>
      <c r="BK20" s="790"/>
      <c r="BL20" s="564"/>
      <c r="BM20" s="564"/>
      <c r="BN20" s="790"/>
      <c r="BO20" s="790"/>
      <c r="BP20" s="564"/>
      <c r="BQ20" s="564"/>
      <c r="BR20" s="790"/>
      <c r="BS20" s="790"/>
      <c r="BT20" s="788"/>
      <c r="BU20" s="788"/>
      <c r="BV20" s="788"/>
      <c r="BW20" s="788"/>
      <c r="BX20" s="788"/>
      <c r="BY20" s="788"/>
      <c r="BZ20" s="788"/>
    </row>
    <row r="21" spans="1:78" ht="12.95" customHeight="1">
      <c r="A21" s="303"/>
      <c r="B21" s="15"/>
      <c r="C21" s="1959" t="s">
        <v>43</v>
      </c>
      <c r="D21" s="1960"/>
      <c r="E21" s="2689"/>
      <c r="F21" s="2680">
        <f>SUM(F9:G20)</f>
        <v>0</v>
      </c>
      <c r="G21" s="2681"/>
      <c r="H21" s="2693">
        <f>SUM(H9:I20)</f>
        <v>0</v>
      </c>
      <c r="I21" s="2694"/>
      <c r="J21" s="2680">
        <f>SUM(J9:K20)</f>
        <v>0</v>
      </c>
      <c r="K21" s="2681"/>
      <c r="L21" s="2693">
        <f>SUM(L9:M20)</f>
        <v>0</v>
      </c>
      <c r="M21" s="2694"/>
      <c r="N21" s="2680">
        <f>SUM(N9:O20)</f>
        <v>0</v>
      </c>
      <c r="O21" s="2681"/>
      <c r="P21" s="2693">
        <f>SUM(P9:Q20)</f>
        <v>0</v>
      </c>
      <c r="Q21" s="2694"/>
      <c r="R21" s="2680">
        <f>SUM(R9:S20)</f>
        <v>0</v>
      </c>
      <c r="S21" s="2681"/>
      <c r="T21" s="2693">
        <f>SUM(T9:U20)</f>
        <v>0</v>
      </c>
      <c r="U21" s="2694"/>
      <c r="V21" s="2680">
        <f>SUM(V9:W20)</f>
        <v>0</v>
      </c>
      <c r="W21" s="2681"/>
      <c r="X21" s="2693">
        <f>SUM(X9:Y20)</f>
        <v>0</v>
      </c>
      <c r="Y21" s="2694"/>
      <c r="Z21" s="2680">
        <f>SUM(Z9:AA20)</f>
        <v>0</v>
      </c>
      <c r="AA21" s="2681"/>
      <c r="AB21" s="2693">
        <f>SUM(AB9:AC20)</f>
        <v>0</v>
      </c>
      <c r="AC21" s="2694"/>
      <c r="AD21" s="791" t="s">
        <v>191</v>
      </c>
      <c r="AE21" s="792"/>
      <c r="AF21" s="2693">
        <f>SUM(AF9:AG20)</f>
        <v>0</v>
      </c>
      <c r="AG21" s="2694"/>
      <c r="AH21" s="2680">
        <f>AD22+AF21</f>
        <v>0</v>
      </c>
      <c r="AI21" s="2720"/>
      <c r="AJ21" s="2694"/>
      <c r="AK21" s="788"/>
      <c r="AL21" s="17"/>
      <c r="AT21" s="789"/>
      <c r="AU21" s="789"/>
      <c r="AV21" s="564"/>
      <c r="AW21" s="564"/>
      <c r="AX21" s="790"/>
      <c r="AY21" s="790"/>
      <c r="AZ21" s="564"/>
      <c r="BA21" s="564"/>
      <c r="BB21" s="790"/>
      <c r="BC21" s="790"/>
      <c r="BD21" s="564"/>
      <c r="BE21" s="564"/>
      <c r="BF21" s="790"/>
      <c r="BG21" s="790"/>
      <c r="BH21" s="564"/>
      <c r="BI21" s="564"/>
      <c r="BJ21" s="790"/>
      <c r="BK21" s="790"/>
      <c r="BL21" s="564"/>
      <c r="BM21" s="564"/>
      <c r="BN21" s="790"/>
      <c r="BO21" s="790"/>
      <c r="BP21" s="564"/>
      <c r="BQ21" s="564"/>
      <c r="BR21" s="790"/>
      <c r="BS21" s="790"/>
      <c r="BT21" s="788"/>
      <c r="BU21" s="788"/>
      <c r="BV21" s="788"/>
      <c r="BW21" s="788"/>
      <c r="BX21" s="788"/>
      <c r="BY21" s="788"/>
      <c r="BZ21" s="788"/>
    </row>
    <row r="22" spans="1:78" ht="12.95" customHeight="1">
      <c r="A22" s="303"/>
      <c r="B22" s="15"/>
      <c r="C22" s="2690"/>
      <c r="D22" s="2691"/>
      <c r="E22" s="2692"/>
      <c r="F22" s="2682"/>
      <c r="G22" s="2683"/>
      <c r="H22" s="2695"/>
      <c r="I22" s="2696"/>
      <c r="J22" s="2682"/>
      <c r="K22" s="2683"/>
      <c r="L22" s="2695"/>
      <c r="M22" s="2696"/>
      <c r="N22" s="2682"/>
      <c r="O22" s="2683"/>
      <c r="P22" s="2695"/>
      <c r="Q22" s="2696"/>
      <c r="R22" s="2682"/>
      <c r="S22" s="2683"/>
      <c r="T22" s="2695"/>
      <c r="U22" s="2696"/>
      <c r="V22" s="2682"/>
      <c r="W22" s="2683"/>
      <c r="X22" s="2695"/>
      <c r="Y22" s="2696"/>
      <c r="Z22" s="2682"/>
      <c r="AA22" s="2683"/>
      <c r="AB22" s="2695"/>
      <c r="AC22" s="2696"/>
      <c r="AD22" s="2737">
        <f>SUM(AD9:AE20)</f>
        <v>0</v>
      </c>
      <c r="AE22" s="2738"/>
      <c r="AF22" s="2695"/>
      <c r="AG22" s="2696"/>
      <c r="AH22" s="2682"/>
      <c r="AI22" s="2721"/>
      <c r="AJ22" s="2696"/>
      <c r="AK22" s="788"/>
      <c r="AL22" s="17"/>
      <c r="AT22" s="789"/>
      <c r="AU22" s="789"/>
      <c r="AV22" s="564"/>
      <c r="AW22" s="564"/>
      <c r="AX22" s="790"/>
      <c r="AY22" s="790"/>
      <c r="AZ22" s="564"/>
      <c r="BA22" s="564"/>
      <c r="BB22" s="790"/>
      <c r="BC22" s="790"/>
      <c r="BD22" s="564"/>
      <c r="BE22" s="564"/>
      <c r="BF22" s="790"/>
      <c r="BG22" s="790"/>
      <c r="BH22" s="564"/>
      <c r="BI22" s="564"/>
      <c r="BJ22" s="790"/>
      <c r="BK22" s="790"/>
      <c r="BL22" s="564"/>
      <c r="BM22" s="564"/>
      <c r="BN22" s="790"/>
      <c r="BO22" s="790"/>
      <c r="BP22" s="564"/>
      <c r="BQ22" s="564"/>
      <c r="BR22" s="790"/>
      <c r="BS22" s="790"/>
      <c r="BT22" s="788"/>
      <c r="BU22" s="788"/>
      <c r="BV22" s="788"/>
      <c r="BW22" s="788"/>
      <c r="BX22" s="788"/>
      <c r="BY22" s="788"/>
      <c r="BZ22" s="788"/>
    </row>
    <row r="23" spans="1:78" ht="12.95" customHeight="1">
      <c r="A23" s="303"/>
      <c r="B23" s="15"/>
      <c r="C23" s="2736" t="s">
        <v>192</v>
      </c>
      <c r="D23" s="2736"/>
      <c r="E23" s="2736"/>
      <c r="F23" s="2736"/>
      <c r="G23" s="2736"/>
      <c r="H23" s="793" t="s">
        <v>193</v>
      </c>
      <c r="I23" s="2723" t="s">
        <v>1386</v>
      </c>
      <c r="J23" s="2723"/>
      <c r="K23" s="2723"/>
      <c r="L23" s="2723"/>
      <c r="M23" s="2723"/>
      <c r="N23" s="2723"/>
      <c r="O23" s="2723"/>
      <c r="P23" s="2723" t="s">
        <v>1387</v>
      </c>
      <c r="Q23" s="2723"/>
      <c r="R23" s="2723"/>
      <c r="S23" s="2723"/>
      <c r="T23" s="2723"/>
      <c r="U23" s="2723"/>
      <c r="V23" s="2723"/>
      <c r="W23" s="2723"/>
      <c r="X23" s="2723"/>
      <c r="Y23" s="2723"/>
      <c r="Z23" s="2723"/>
      <c r="AA23" s="2723"/>
      <c r="AB23" s="2723"/>
      <c r="AC23" s="2723"/>
      <c r="AD23" s="2723"/>
      <c r="AE23" s="2723"/>
      <c r="AF23" s="2723"/>
      <c r="AG23" s="2723"/>
      <c r="AH23" s="2723"/>
      <c r="AI23" s="2723"/>
      <c r="AJ23" s="2723"/>
      <c r="AK23" s="794"/>
      <c r="AL23" s="17"/>
      <c r="AT23" s="789"/>
      <c r="AU23" s="795"/>
      <c r="AV23" s="564"/>
      <c r="AW23" s="564"/>
      <c r="AX23" s="790"/>
      <c r="AY23" s="790"/>
      <c r="AZ23" s="564"/>
      <c r="BA23" s="564"/>
      <c r="BB23" s="790"/>
      <c r="BC23" s="790"/>
      <c r="BD23" s="564"/>
      <c r="BE23" s="564"/>
      <c r="BF23" s="790"/>
      <c r="BG23" s="790"/>
      <c r="BH23" s="564"/>
      <c r="BI23" s="564"/>
      <c r="BJ23" s="790"/>
      <c r="BK23" s="790"/>
      <c r="BL23" s="564"/>
      <c r="BM23" s="564"/>
      <c r="BN23" s="790"/>
      <c r="BO23" s="790"/>
      <c r="BP23" s="564"/>
      <c r="BQ23" s="564"/>
      <c r="BR23" s="790"/>
      <c r="BS23" s="790"/>
      <c r="BT23" s="788"/>
      <c r="BU23" s="788"/>
      <c r="BV23" s="788"/>
      <c r="BW23" s="788"/>
      <c r="BX23" s="788"/>
      <c r="BY23" s="788"/>
      <c r="BZ23" s="788"/>
    </row>
    <row r="24" spans="1:78" ht="12.95" customHeight="1">
      <c r="A24" s="303"/>
      <c r="B24" s="15"/>
      <c r="H24" s="793" t="s">
        <v>193</v>
      </c>
      <c r="I24" s="1941" t="s">
        <v>194</v>
      </c>
      <c r="J24" s="1941"/>
      <c r="K24" s="1941"/>
      <c r="L24" s="1941"/>
      <c r="M24" s="1941"/>
      <c r="N24" s="1941"/>
      <c r="O24" s="1941"/>
      <c r="P24" s="1941"/>
      <c r="Q24" s="1941"/>
      <c r="R24" s="1941"/>
      <c r="S24" s="1941"/>
      <c r="T24" s="1941"/>
      <c r="U24" s="1941"/>
      <c r="V24" s="1941"/>
      <c r="W24" s="1941"/>
      <c r="X24" s="1941"/>
      <c r="Y24" s="1941"/>
      <c r="Z24" s="1941"/>
      <c r="AA24" s="1941"/>
      <c r="AB24" s="1941"/>
      <c r="AC24" s="1941"/>
      <c r="AD24" s="1941"/>
      <c r="AE24" s="1941"/>
      <c r="AF24" s="1941"/>
      <c r="AG24" s="1941"/>
      <c r="AH24" s="1941"/>
      <c r="AI24" s="1941"/>
      <c r="AJ24" s="1941"/>
      <c r="AK24" s="322"/>
      <c r="AL24" s="17"/>
      <c r="AT24" s="789"/>
      <c r="AU24" s="789"/>
      <c r="AV24" s="564"/>
      <c r="AW24" s="564"/>
      <c r="AX24" s="790"/>
      <c r="AY24" s="790"/>
      <c r="AZ24" s="564"/>
      <c r="BA24" s="564"/>
      <c r="BB24" s="790"/>
      <c r="BC24" s="790"/>
      <c r="BD24" s="564"/>
      <c r="BE24" s="564"/>
      <c r="BF24" s="790"/>
      <c r="BG24" s="790"/>
      <c r="BH24" s="564"/>
      <c r="BI24" s="564"/>
      <c r="BJ24" s="790"/>
      <c r="BK24" s="790"/>
      <c r="BL24" s="564"/>
      <c r="BM24" s="564"/>
      <c r="BN24" s="790"/>
      <c r="BO24" s="790"/>
      <c r="BP24" s="564"/>
      <c r="BQ24" s="564"/>
      <c r="BR24" s="790"/>
      <c r="BS24" s="790"/>
      <c r="BT24" s="788"/>
      <c r="BU24" s="788"/>
      <c r="BV24" s="788"/>
      <c r="BW24" s="788"/>
      <c r="BX24" s="788"/>
      <c r="BY24" s="788"/>
      <c r="BZ24" s="788"/>
    </row>
    <row r="25" spans="1:78" ht="12.95" customHeight="1">
      <c r="A25" s="303"/>
      <c r="B25" s="15"/>
      <c r="H25" s="391" t="s">
        <v>365</v>
      </c>
      <c r="I25" s="1941" t="s">
        <v>821</v>
      </c>
      <c r="J25" s="1941"/>
      <c r="K25" s="1941"/>
      <c r="L25" s="1941"/>
      <c r="M25" s="1941"/>
      <c r="N25" s="1941"/>
      <c r="O25" s="1941"/>
      <c r="P25" s="1941"/>
      <c r="Q25" s="1941"/>
      <c r="R25" s="1941"/>
      <c r="S25" s="1941"/>
      <c r="T25" s="1941"/>
      <c r="U25" s="1941"/>
      <c r="V25" s="1941"/>
      <c r="W25" s="1941"/>
      <c r="X25" s="1941"/>
      <c r="Y25" s="1941"/>
      <c r="Z25" s="1941"/>
      <c r="AA25" s="1941"/>
      <c r="AB25" s="1941"/>
      <c r="AC25" s="1941"/>
      <c r="AD25" s="1941"/>
      <c r="AE25" s="1941"/>
      <c r="AF25" s="1941"/>
      <c r="AG25" s="1941"/>
      <c r="AH25" s="1941"/>
      <c r="AI25" s="1941"/>
      <c r="AJ25" s="1941"/>
      <c r="AK25" s="322"/>
      <c r="AL25" s="17"/>
      <c r="AT25" s="789"/>
      <c r="AU25" s="789"/>
      <c r="AV25" s="564"/>
      <c r="AW25" s="564"/>
      <c r="AX25" s="790"/>
      <c r="AY25" s="790"/>
      <c r="AZ25" s="564"/>
      <c r="BA25" s="564"/>
      <c r="BB25" s="790"/>
      <c r="BC25" s="790"/>
      <c r="BD25" s="564"/>
      <c r="BE25" s="564"/>
      <c r="BF25" s="790"/>
      <c r="BG25" s="790"/>
      <c r="BH25" s="564"/>
      <c r="BI25" s="564"/>
      <c r="BJ25" s="790"/>
      <c r="BK25" s="790"/>
      <c r="BL25" s="564"/>
      <c r="BM25" s="564"/>
      <c r="BN25" s="790"/>
      <c r="BO25" s="790"/>
      <c r="BP25" s="564"/>
      <c r="BQ25" s="564"/>
      <c r="BR25" s="790"/>
      <c r="BS25" s="790"/>
      <c r="BT25" s="788"/>
      <c r="BU25" s="788"/>
      <c r="BV25" s="788"/>
      <c r="BW25" s="788"/>
      <c r="BX25" s="788"/>
      <c r="BY25" s="788"/>
      <c r="BZ25" s="788"/>
    </row>
    <row r="26" spans="1:78" ht="12" customHeight="1">
      <c r="A26" s="303"/>
      <c r="B26" s="15"/>
      <c r="C26" s="789"/>
      <c r="D26" s="789"/>
      <c r="E26" s="789"/>
      <c r="F26" s="564"/>
      <c r="G26" s="564"/>
      <c r="H26" s="790"/>
      <c r="I26" s="790"/>
      <c r="J26" s="564"/>
      <c r="K26" s="564"/>
      <c r="L26" s="790"/>
      <c r="M26" s="790"/>
      <c r="N26" s="564"/>
      <c r="O26" s="564"/>
      <c r="P26" s="790"/>
      <c r="Q26" s="790"/>
      <c r="R26" s="564"/>
      <c r="S26" s="564"/>
      <c r="T26" s="790"/>
      <c r="U26" s="790"/>
      <c r="V26" s="564"/>
      <c r="W26" s="564"/>
      <c r="X26" s="790"/>
      <c r="Y26" s="790"/>
      <c r="Z26" s="564"/>
      <c r="AA26" s="564"/>
      <c r="AB26" s="790"/>
      <c r="AC26" s="790"/>
      <c r="AD26" s="788"/>
      <c r="AE26" s="788"/>
      <c r="AF26" s="788"/>
      <c r="AG26" s="788"/>
      <c r="AH26" s="788"/>
      <c r="AI26" s="788"/>
      <c r="AJ26" s="788"/>
      <c r="AK26" s="788"/>
      <c r="AL26" s="17"/>
      <c r="AT26" s="789"/>
      <c r="AU26" s="789"/>
      <c r="AV26" s="564"/>
      <c r="AW26" s="564"/>
      <c r="AX26" s="790"/>
      <c r="AY26" s="790"/>
      <c r="AZ26" s="564"/>
      <c r="BA26" s="564"/>
      <c r="BB26" s="790"/>
      <c r="BC26" s="790"/>
      <c r="BD26" s="564"/>
      <c r="BE26" s="564"/>
      <c r="BF26" s="790"/>
      <c r="BG26" s="790"/>
      <c r="BH26" s="564"/>
      <c r="BI26" s="564"/>
      <c r="BJ26" s="790"/>
      <c r="BK26" s="790"/>
      <c r="BL26" s="564"/>
      <c r="BM26" s="564"/>
      <c r="BN26" s="790"/>
      <c r="BO26" s="790"/>
      <c r="BP26" s="564"/>
      <c r="BQ26" s="564"/>
      <c r="BR26" s="790"/>
      <c r="BS26" s="790"/>
      <c r="BT26" s="788"/>
      <c r="BU26" s="788"/>
      <c r="BV26" s="788"/>
      <c r="BW26" s="788"/>
      <c r="BX26" s="788"/>
      <c r="BY26" s="788"/>
      <c r="BZ26" s="788"/>
    </row>
    <row r="27" spans="1:78" ht="12.95" customHeight="1">
      <c r="A27" s="303"/>
      <c r="B27" s="15"/>
      <c r="C27" s="278" t="s">
        <v>501</v>
      </c>
      <c r="D27" s="1710" t="s">
        <v>1616</v>
      </c>
      <c r="E27" s="1710"/>
      <c r="F27" s="1710"/>
      <c r="G27" s="1710"/>
      <c r="H27" s="1710"/>
      <c r="I27" s="1710"/>
      <c r="J27" s="1710"/>
      <c r="K27" s="1710"/>
      <c r="L27" s="1710"/>
      <c r="M27" s="1710"/>
      <c r="N27" s="1710"/>
      <c r="O27" s="1710"/>
      <c r="P27" s="1710"/>
      <c r="Q27" s="1710"/>
      <c r="R27" s="1710"/>
      <c r="S27" s="1710"/>
      <c r="T27" s="1710"/>
      <c r="U27" s="1710"/>
      <c r="V27" s="1710"/>
      <c r="W27" s="1710"/>
      <c r="X27" s="1710"/>
      <c r="AK27" s="535"/>
      <c r="AL27" s="17"/>
      <c r="AT27" s="2"/>
      <c r="AU27" s="200"/>
      <c r="AV27" s="788"/>
      <c r="AW27" s="788"/>
      <c r="AX27" s="788"/>
      <c r="AY27" s="788"/>
      <c r="AZ27" s="788"/>
      <c r="BA27" s="788"/>
      <c r="BB27" s="788"/>
      <c r="BC27" s="788"/>
      <c r="BD27" s="788"/>
      <c r="BE27" s="788"/>
      <c r="BF27" s="788"/>
      <c r="BG27" s="788"/>
      <c r="BH27" s="788"/>
      <c r="BI27" s="788"/>
      <c r="BJ27" s="788"/>
      <c r="BK27" s="788"/>
      <c r="BL27" s="788"/>
      <c r="BM27" s="788"/>
      <c r="BN27" s="788"/>
      <c r="BO27" s="788"/>
      <c r="BP27" s="788"/>
      <c r="BQ27" s="788"/>
      <c r="BR27" s="788"/>
      <c r="BS27" s="788"/>
      <c r="BT27" s="796"/>
      <c r="BU27" s="797"/>
      <c r="BV27" s="788"/>
      <c r="BW27" s="788"/>
      <c r="BX27" s="788"/>
      <c r="BY27" s="788"/>
      <c r="BZ27" s="788"/>
    </row>
    <row r="28" spans="1:78" ht="12.95" customHeight="1">
      <c r="A28" s="303"/>
      <c r="B28" s="15"/>
      <c r="E28" s="2722" t="s">
        <v>1617</v>
      </c>
      <c r="F28" s="2037"/>
      <c r="G28" s="2037"/>
      <c r="H28" s="2037"/>
      <c r="I28" s="2037"/>
      <c r="J28" s="2037"/>
      <c r="K28" s="2037"/>
      <c r="L28" s="2037"/>
      <c r="M28" s="2037"/>
      <c r="N28" s="2037"/>
      <c r="O28" s="2037"/>
      <c r="P28" s="2717"/>
      <c r="Q28" s="2717"/>
      <c r="R28" s="13" t="s">
        <v>195</v>
      </c>
      <c r="S28" s="13" t="s">
        <v>153</v>
      </c>
      <c r="U28" s="1720" t="s">
        <v>509</v>
      </c>
      <c r="V28" s="1720"/>
      <c r="W28" s="1720"/>
      <c r="X28" s="1720"/>
      <c r="Y28" s="53" t="s">
        <v>131</v>
      </c>
      <c r="AA28" s="1710" t="s">
        <v>510</v>
      </c>
      <c r="AB28" s="1710"/>
      <c r="AC28" s="1710"/>
      <c r="AD28" s="1710"/>
      <c r="AE28" s="1710"/>
      <c r="AL28" s="17"/>
      <c r="AT28" s="200"/>
      <c r="AU28" s="200"/>
      <c r="AV28" s="788"/>
      <c r="AW28" s="788"/>
      <c r="AX28" s="788"/>
      <c r="AY28" s="788"/>
      <c r="AZ28" s="788"/>
      <c r="BA28" s="788"/>
      <c r="BB28" s="788"/>
      <c r="BC28" s="788"/>
      <c r="BD28" s="788"/>
      <c r="BE28" s="788"/>
      <c r="BF28" s="788"/>
      <c r="BG28" s="788"/>
      <c r="BH28" s="788"/>
      <c r="BI28" s="788"/>
      <c r="BJ28" s="788"/>
      <c r="BK28" s="788"/>
      <c r="BL28" s="788"/>
      <c r="BM28" s="788"/>
      <c r="BN28" s="788"/>
      <c r="BO28" s="788"/>
      <c r="BP28" s="788"/>
      <c r="BQ28" s="788"/>
      <c r="BR28" s="788"/>
      <c r="BS28" s="788"/>
      <c r="BT28" s="655"/>
      <c r="BU28" s="655"/>
      <c r="BV28" s="788"/>
      <c r="BW28" s="788"/>
      <c r="BX28" s="788"/>
      <c r="BY28" s="788"/>
      <c r="BZ28" s="788"/>
    </row>
    <row r="29" spans="1:78" ht="12" customHeight="1">
      <c r="A29" s="303"/>
      <c r="B29" s="15"/>
      <c r="AL29" s="17"/>
    </row>
    <row r="30" spans="1:78" ht="12.6" customHeight="1">
      <c r="A30" s="303"/>
      <c r="B30" s="15"/>
      <c r="C30" s="278" t="s">
        <v>502</v>
      </c>
      <c r="D30" s="2668" t="s">
        <v>503</v>
      </c>
      <c r="E30" s="2668"/>
      <c r="F30" s="2668"/>
      <c r="G30" s="2668"/>
      <c r="H30" s="2037" t="s">
        <v>196</v>
      </c>
      <c r="I30" s="2037"/>
      <c r="J30" s="2668" t="s">
        <v>197</v>
      </c>
      <c r="K30" s="2668"/>
      <c r="L30" s="2668"/>
      <c r="M30" s="2668"/>
      <c r="N30" s="2668"/>
      <c r="O30" s="2668"/>
      <c r="P30" s="2668"/>
      <c r="Q30" s="2668"/>
      <c r="R30" s="2714"/>
      <c r="S30" s="2714"/>
      <c r="T30" s="1720" t="s">
        <v>198</v>
      </c>
      <c r="U30" s="1720"/>
      <c r="V30" s="1720"/>
      <c r="W30" s="1720"/>
      <c r="X30" s="1720"/>
      <c r="Y30" s="1720"/>
      <c r="Z30" s="1720"/>
      <c r="AA30" s="2730"/>
      <c r="AB30" s="2730"/>
      <c r="AC30" s="2037" t="s">
        <v>188</v>
      </c>
      <c r="AD30" s="2037"/>
      <c r="AE30" s="780"/>
      <c r="AF30" s="798" t="s">
        <v>30</v>
      </c>
      <c r="AG30" s="572"/>
      <c r="AH30" s="1720" t="s">
        <v>189</v>
      </c>
      <c r="AI30" s="1720"/>
      <c r="AJ30" s="1720"/>
      <c r="AK30" s="522"/>
      <c r="AL30" s="799"/>
      <c r="AM30" s="800"/>
      <c r="AN30" s="800"/>
      <c r="AO30" s="800"/>
      <c r="AP30" s="801"/>
      <c r="BB30" s="801"/>
      <c r="BC30" s="801"/>
      <c r="BD30" s="801"/>
      <c r="BE30" s="802"/>
    </row>
    <row r="31" spans="1:78" ht="12" customHeight="1">
      <c r="A31" s="303"/>
      <c r="B31" s="15"/>
      <c r="H31" s="2446" t="s">
        <v>199</v>
      </c>
      <c r="I31" s="2446"/>
      <c r="J31" s="2668" t="s">
        <v>200</v>
      </c>
      <c r="K31" s="2668"/>
      <c r="L31" s="2668"/>
      <c r="M31" s="2668"/>
      <c r="N31" s="2668"/>
      <c r="O31" s="2668"/>
      <c r="P31" s="2668"/>
      <c r="Q31" s="2668"/>
      <c r="R31" s="2733"/>
      <c r="S31" s="2733"/>
      <c r="T31" s="1720" t="s">
        <v>405</v>
      </c>
      <c r="U31" s="1720"/>
      <c r="V31" s="1720"/>
      <c r="W31" s="1720"/>
      <c r="X31" s="1720"/>
      <c r="Y31" s="1720"/>
      <c r="Z31" s="1720"/>
      <c r="AA31" s="2733"/>
      <c r="AB31" s="2733"/>
      <c r="AC31" s="2037" t="s">
        <v>188</v>
      </c>
      <c r="AD31" s="2037"/>
      <c r="AE31" s="780"/>
      <c r="AF31" s="798" t="s">
        <v>30</v>
      </c>
      <c r="AG31" s="572"/>
      <c r="AH31" s="1720" t="s">
        <v>189</v>
      </c>
      <c r="AI31" s="1720"/>
      <c r="AJ31" s="1720"/>
      <c r="AK31" s="522"/>
      <c r="AL31" s="14"/>
      <c r="AM31" s="3"/>
      <c r="AN31" s="3"/>
      <c r="AO31" s="303"/>
      <c r="AP31" s="303"/>
    </row>
    <row r="32" spans="1:78" ht="12" customHeight="1">
      <c r="A32" s="303"/>
      <c r="B32" s="15"/>
      <c r="C32" s="2709"/>
      <c r="D32" s="2649"/>
      <c r="E32" s="2710"/>
      <c r="F32" s="2142" t="s">
        <v>497</v>
      </c>
      <c r="G32" s="2143"/>
      <c r="H32" s="2143"/>
      <c r="I32" s="2144"/>
      <c r="J32" s="2142" t="s">
        <v>498</v>
      </c>
      <c r="K32" s="2143"/>
      <c r="L32" s="2143"/>
      <c r="M32" s="2144"/>
      <c r="N32" s="2142" t="s">
        <v>504</v>
      </c>
      <c r="O32" s="2143"/>
      <c r="P32" s="2143"/>
      <c r="Q32" s="2144"/>
      <c r="R32" s="2142" t="s">
        <v>505</v>
      </c>
      <c r="S32" s="2143"/>
      <c r="T32" s="2143"/>
      <c r="U32" s="2144"/>
      <c r="V32" s="2142" t="s">
        <v>500</v>
      </c>
      <c r="W32" s="2143"/>
      <c r="X32" s="2143"/>
      <c r="Y32" s="2144"/>
      <c r="Z32" s="2142" t="s">
        <v>506</v>
      </c>
      <c r="AA32" s="2143"/>
      <c r="AB32" s="2143"/>
      <c r="AC32" s="2143"/>
      <c r="AD32" s="2142" t="s">
        <v>190</v>
      </c>
      <c r="AE32" s="2143"/>
      <c r="AF32" s="2143"/>
      <c r="AG32" s="2144"/>
      <c r="AH32" s="1761" t="s">
        <v>155</v>
      </c>
      <c r="AI32" s="1896"/>
      <c r="AJ32" s="1762"/>
      <c r="AK32" s="53"/>
      <c r="AL32" s="759"/>
      <c r="AM32" s="303"/>
      <c r="AN32" s="303"/>
      <c r="AO32" s="303"/>
      <c r="AP32" s="303"/>
      <c r="BB32" s="303"/>
      <c r="BC32" s="303"/>
      <c r="BD32" s="303"/>
    </row>
    <row r="33" spans="1:57" ht="14.1" customHeight="1">
      <c r="A33" s="303"/>
      <c r="B33" s="15"/>
      <c r="C33" s="2711"/>
      <c r="D33" s="2712"/>
      <c r="E33" s="2713"/>
      <c r="F33" s="2707" t="s">
        <v>1230</v>
      </c>
      <c r="G33" s="2708"/>
      <c r="H33" s="2674" t="s">
        <v>1231</v>
      </c>
      <c r="I33" s="2675"/>
      <c r="J33" s="2707" t="s">
        <v>1230</v>
      </c>
      <c r="K33" s="2708"/>
      <c r="L33" s="2674" t="s">
        <v>1231</v>
      </c>
      <c r="M33" s="2675"/>
      <c r="N33" s="2707" t="s">
        <v>1230</v>
      </c>
      <c r="O33" s="2708"/>
      <c r="P33" s="2674" t="s">
        <v>1231</v>
      </c>
      <c r="Q33" s="2675"/>
      <c r="R33" s="2707" t="s">
        <v>1230</v>
      </c>
      <c r="S33" s="2708"/>
      <c r="T33" s="2674" t="s">
        <v>1231</v>
      </c>
      <c r="U33" s="2675"/>
      <c r="V33" s="2707" t="s">
        <v>1230</v>
      </c>
      <c r="W33" s="2708"/>
      <c r="X33" s="2674" t="s">
        <v>1231</v>
      </c>
      <c r="Y33" s="2675"/>
      <c r="Z33" s="2707" t="s">
        <v>1230</v>
      </c>
      <c r="AA33" s="2708"/>
      <c r="AB33" s="2674" t="s">
        <v>1231</v>
      </c>
      <c r="AC33" s="2675"/>
      <c r="AD33" s="2707" t="s">
        <v>1230</v>
      </c>
      <c r="AE33" s="2708"/>
      <c r="AF33" s="2674" t="s">
        <v>1231</v>
      </c>
      <c r="AG33" s="2675"/>
      <c r="AH33" s="1763"/>
      <c r="AI33" s="1918"/>
      <c r="AJ33" s="1764"/>
      <c r="AK33" s="53"/>
      <c r="AL33" s="803"/>
      <c r="AO33" s="303"/>
      <c r="BE33" s="13"/>
    </row>
    <row r="34" spans="1:57" ht="14.1" customHeight="1">
      <c r="B34" s="18"/>
      <c r="C34" s="2671">
        <v>4</v>
      </c>
      <c r="D34" s="2672"/>
      <c r="E34" s="2673"/>
      <c r="F34" s="2669"/>
      <c r="G34" s="2670"/>
      <c r="H34" s="2676"/>
      <c r="I34" s="2677"/>
      <c r="J34" s="2669"/>
      <c r="K34" s="2670"/>
      <c r="L34" s="2676"/>
      <c r="M34" s="2677"/>
      <c r="N34" s="2669"/>
      <c r="O34" s="2670"/>
      <c r="P34" s="2676"/>
      <c r="Q34" s="2677"/>
      <c r="R34" s="2669"/>
      <c r="S34" s="2670"/>
      <c r="T34" s="2676"/>
      <c r="U34" s="2677"/>
      <c r="V34" s="2669"/>
      <c r="W34" s="2670"/>
      <c r="X34" s="2676"/>
      <c r="Y34" s="2677"/>
      <c r="Z34" s="2669"/>
      <c r="AA34" s="2670"/>
      <c r="AB34" s="2676"/>
      <c r="AC34" s="2677"/>
      <c r="AD34" s="2702">
        <f t="shared" ref="AD34:AD45" si="3">SUM(F34,J34,N34,R34,V34,Z34)</f>
        <v>0</v>
      </c>
      <c r="AE34" s="2703"/>
      <c r="AF34" s="2704">
        <f t="shared" ref="AF34:AF45" si="4">SUM(H34,L34,P34,T34,X34,AB34)</f>
        <v>0</v>
      </c>
      <c r="AG34" s="2705"/>
      <c r="AH34" s="2702">
        <f t="shared" ref="AH34:AH45" si="5">SUM(AD34:AG34)</f>
        <v>0</v>
      </c>
      <c r="AI34" s="2706"/>
      <c r="AJ34" s="2705"/>
      <c r="AK34" s="788"/>
      <c r="AL34" s="17"/>
    </row>
    <row r="35" spans="1:57" ht="14.1" customHeight="1">
      <c r="B35" s="18"/>
      <c r="C35" s="2684">
        <v>5</v>
      </c>
      <c r="D35" s="2685"/>
      <c r="E35" s="2686"/>
      <c r="F35" s="2664"/>
      <c r="G35" s="2665"/>
      <c r="H35" s="2662"/>
      <c r="I35" s="2663"/>
      <c r="J35" s="2664"/>
      <c r="K35" s="2665"/>
      <c r="L35" s="2662"/>
      <c r="M35" s="2663"/>
      <c r="N35" s="2664"/>
      <c r="O35" s="2665"/>
      <c r="P35" s="2662"/>
      <c r="Q35" s="2663"/>
      <c r="R35" s="2664"/>
      <c r="S35" s="2665"/>
      <c r="T35" s="2662"/>
      <c r="U35" s="2663"/>
      <c r="V35" s="2664"/>
      <c r="W35" s="2665"/>
      <c r="X35" s="2662"/>
      <c r="Y35" s="2663"/>
      <c r="Z35" s="2664"/>
      <c r="AA35" s="2665"/>
      <c r="AB35" s="2662"/>
      <c r="AC35" s="2663"/>
      <c r="AD35" s="2697">
        <f>SUM(F35,J35,N35,R35,V35,Z35)</f>
        <v>0</v>
      </c>
      <c r="AE35" s="2698"/>
      <c r="AF35" s="2687">
        <f t="shared" si="4"/>
        <v>0</v>
      </c>
      <c r="AG35" s="2688"/>
      <c r="AH35" s="2697">
        <f t="shared" si="5"/>
        <v>0</v>
      </c>
      <c r="AI35" s="2701"/>
      <c r="AJ35" s="2688"/>
      <c r="AK35" s="788"/>
      <c r="AL35" s="17"/>
    </row>
    <row r="36" spans="1:57" ht="12.6" customHeight="1">
      <c r="A36" s="303"/>
      <c r="B36" s="15"/>
      <c r="C36" s="2684">
        <v>6</v>
      </c>
      <c r="D36" s="2685"/>
      <c r="E36" s="2686"/>
      <c r="F36" s="2664"/>
      <c r="G36" s="2665"/>
      <c r="H36" s="2662"/>
      <c r="I36" s="2663"/>
      <c r="J36" s="2664"/>
      <c r="K36" s="2665"/>
      <c r="L36" s="2662"/>
      <c r="M36" s="2663"/>
      <c r="N36" s="2664"/>
      <c r="O36" s="2665"/>
      <c r="P36" s="2662"/>
      <c r="Q36" s="2663"/>
      <c r="R36" s="2664"/>
      <c r="S36" s="2665"/>
      <c r="T36" s="2662"/>
      <c r="U36" s="2663"/>
      <c r="V36" s="2664"/>
      <c r="W36" s="2665"/>
      <c r="X36" s="2662"/>
      <c r="Y36" s="2663"/>
      <c r="Z36" s="2664"/>
      <c r="AA36" s="2665"/>
      <c r="AB36" s="2662"/>
      <c r="AC36" s="2663"/>
      <c r="AD36" s="2697">
        <f t="shared" si="3"/>
        <v>0</v>
      </c>
      <c r="AE36" s="2698"/>
      <c r="AF36" s="2687">
        <f>SUM(H36,L36,P36,T36,X36,AB36)</f>
        <v>0</v>
      </c>
      <c r="AG36" s="2688"/>
      <c r="AH36" s="2697">
        <f>SUM(AD36:AG36)</f>
        <v>0</v>
      </c>
      <c r="AI36" s="2701"/>
      <c r="AJ36" s="2688"/>
      <c r="AK36" s="788"/>
      <c r="AL36" s="17"/>
      <c r="AM36" s="18"/>
      <c r="AR36" s="303"/>
    </row>
    <row r="37" spans="1:57" ht="12.6" customHeight="1">
      <c r="A37" s="303"/>
      <c r="B37" s="15"/>
      <c r="C37" s="2684">
        <v>7</v>
      </c>
      <c r="D37" s="2685"/>
      <c r="E37" s="2686"/>
      <c r="F37" s="2664"/>
      <c r="G37" s="2665"/>
      <c r="H37" s="2662"/>
      <c r="I37" s="2663"/>
      <c r="J37" s="2664"/>
      <c r="K37" s="2665"/>
      <c r="L37" s="2662"/>
      <c r="M37" s="2663"/>
      <c r="N37" s="2664"/>
      <c r="O37" s="2665"/>
      <c r="P37" s="2662"/>
      <c r="Q37" s="2663"/>
      <c r="R37" s="2664"/>
      <c r="S37" s="2665"/>
      <c r="T37" s="2662"/>
      <c r="U37" s="2663"/>
      <c r="V37" s="2664"/>
      <c r="W37" s="2665"/>
      <c r="X37" s="2662"/>
      <c r="Y37" s="2663"/>
      <c r="Z37" s="2664"/>
      <c r="AA37" s="2665"/>
      <c r="AB37" s="2662"/>
      <c r="AC37" s="2663"/>
      <c r="AD37" s="2697">
        <f t="shared" si="3"/>
        <v>0</v>
      </c>
      <c r="AE37" s="2698"/>
      <c r="AF37" s="2687">
        <f t="shared" si="4"/>
        <v>0</v>
      </c>
      <c r="AG37" s="2688"/>
      <c r="AH37" s="2697">
        <f t="shared" si="5"/>
        <v>0</v>
      </c>
      <c r="AI37" s="2701"/>
      <c r="AJ37" s="2688"/>
      <c r="AK37" s="788"/>
      <c r="AL37" s="17"/>
      <c r="AM37" s="18"/>
    </row>
    <row r="38" spans="1:57" ht="12.95" customHeight="1">
      <c r="A38" s="303"/>
      <c r="B38" s="15"/>
      <c r="C38" s="2684">
        <v>8</v>
      </c>
      <c r="D38" s="2685"/>
      <c r="E38" s="2686"/>
      <c r="F38" s="2664"/>
      <c r="G38" s="2665"/>
      <c r="H38" s="2662"/>
      <c r="I38" s="2663"/>
      <c r="J38" s="2664"/>
      <c r="K38" s="2665"/>
      <c r="L38" s="2662"/>
      <c r="M38" s="2663"/>
      <c r="N38" s="2664"/>
      <c r="O38" s="2665"/>
      <c r="P38" s="2662"/>
      <c r="Q38" s="2663"/>
      <c r="R38" s="2664"/>
      <c r="S38" s="2665"/>
      <c r="T38" s="2662"/>
      <c r="U38" s="2663"/>
      <c r="V38" s="2664"/>
      <c r="W38" s="2665"/>
      <c r="X38" s="2662"/>
      <c r="Y38" s="2663"/>
      <c r="Z38" s="2664"/>
      <c r="AA38" s="2665"/>
      <c r="AB38" s="2662"/>
      <c r="AC38" s="2663"/>
      <c r="AD38" s="2697">
        <f t="shared" si="3"/>
        <v>0</v>
      </c>
      <c r="AE38" s="2698"/>
      <c r="AF38" s="2687">
        <f t="shared" si="4"/>
        <v>0</v>
      </c>
      <c r="AG38" s="2688"/>
      <c r="AH38" s="2697">
        <f t="shared" si="5"/>
        <v>0</v>
      </c>
      <c r="AI38" s="2701"/>
      <c r="AJ38" s="2688"/>
      <c r="AK38" s="788"/>
      <c r="AL38" s="17"/>
      <c r="AM38" s="18"/>
    </row>
    <row r="39" spans="1:57" ht="12.95" customHeight="1">
      <c r="A39" s="303"/>
      <c r="B39" s="15"/>
      <c r="C39" s="2684">
        <v>9</v>
      </c>
      <c r="D39" s="2685"/>
      <c r="E39" s="2686"/>
      <c r="F39" s="2664"/>
      <c r="G39" s="2665"/>
      <c r="H39" s="2662"/>
      <c r="I39" s="2663"/>
      <c r="J39" s="2664"/>
      <c r="K39" s="2665"/>
      <c r="L39" s="2662"/>
      <c r="M39" s="2663"/>
      <c r="N39" s="2664"/>
      <c r="O39" s="2665"/>
      <c r="P39" s="2662"/>
      <c r="Q39" s="2663"/>
      <c r="R39" s="2664"/>
      <c r="S39" s="2665"/>
      <c r="T39" s="2662"/>
      <c r="U39" s="2663"/>
      <c r="V39" s="2664"/>
      <c r="W39" s="2665"/>
      <c r="X39" s="2662"/>
      <c r="Y39" s="2663"/>
      <c r="Z39" s="2664"/>
      <c r="AA39" s="2665"/>
      <c r="AB39" s="2662"/>
      <c r="AC39" s="2663"/>
      <c r="AD39" s="2697">
        <f t="shared" si="3"/>
        <v>0</v>
      </c>
      <c r="AE39" s="2698"/>
      <c r="AF39" s="2687">
        <f t="shared" si="4"/>
        <v>0</v>
      </c>
      <c r="AG39" s="2688"/>
      <c r="AH39" s="2697">
        <f t="shared" si="5"/>
        <v>0</v>
      </c>
      <c r="AI39" s="2701"/>
      <c r="AJ39" s="2688"/>
      <c r="AK39" s="788"/>
      <c r="AL39" s="17"/>
      <c r="AM39" s="18"/>
    </row>
    <row r="40" spans="1:57" ht="12.95" customHeight="1">
      <c r="A40" s="303"/>
      <c r="B40" s="15"/>
      <c r="C40" s="2684">
        <v>10</v>
      </c>
      <c r="D40" s="2685"/>
      <c r="E40" s="2686"/>
      <c r="F40" s="2664"/>
      <c r="G40" s="2665"/>
      <c r="H40" s="2662"/>
      <c r="I40" s="2663"/>
      <c r="J40" s="2664"/>
      <c r="K40" s="2665"/>
      <c r="L40" s="2662"/>
      <c r="M40" s="2663"/>
      <c r="N40" s="2664"/>
      <c r="O40" s="2665"/>
      <c r="P40" s="2662"/>
      <c r="Q40" s="2663"/>
      <c r="R40" s="2664"/>
      <c r="S40" s="2665"/>
      <c r="T40" s="2662"/>
      <c r="U40" s="2663"/>
      <c r="V40" s="2664"/>
      <c r="W40" s="2665"/>
      <c r="X40" s="2662"/>
      <c r="Y40" s="2663"/>
      <c r="Z40" s="2664"/>
      <c r="AA40" s="2665"/>
      <c r="AB40" s="2662"/>
      <c r="AC40" s="2663"/>
      <c r="AD40" s="2697">
        <f t="shared" si="3"/>
        <v>0</v>
      </c>
      <c r="AE40" s="2698"/>
      <c r="AF40" s="2687">
        <f t="shared" si="4"/>
        <v>0</v>
      </c>
      <c r="AG40" s="2688"/>
      <c r="AH40" s="2697">
        <f>SUM(AD40:AG40)</f>
        <v>0</v>
      </c>
      <c r="AI40" s="2701"/>
      <c r="AJ40" s="2688"/>
      <c r="AK40" s="788"/>
      <c r="AL40" s="17"/>
      <c r="AM40" s="18"/>
    </row>
    <row r="41" spans="1:57" ht="12.95" customHeight="1">
      <c r="A41" s="303"/>
      <c r="B41" s="15"/>
      <c r="C41" s="2684">
        <v>11</v>
      </c>
      <c r="D41" s="2685"/>
      <c r="E41" s="2686"/>
      <c r="F41" s="2664"/>
      <c r="G41" s="2665"/>
      <c r="H41" s="2662"/>
      <c r="I41" s="2663"/>
      <c r="J41" s="2664"/>
      <c r="K41" s="2665"/>
      <c r="L41" s="2662"/>
      <c r="M41" s="2663"/>
      <c r="N41" s="2664"/>
      <c r="O41" s="2665"/>
      <c r="P41" s="2662"/>
      <c r="Q41" s="2663"/>
      <c r="R41" s="2664"/>
      <c r="S41" s="2665"/>
      <c r="T41" s="2662"/>
      <c r="U41" s="2663"/>
      <c r="V41" s="2664"/>
      <c r="W41" s="2665"/>
      <c r="X41" s="2662"/>
      <c r="Y41" s="2663"/>
      <c r="Z41" s="2664"/>
      <c r="AA41" s="2665"/>
      <c r="AB41" s="2662"/>
      <c r="AC41" s="2663"/>
      <c r="AD41" s="2697">
        <f t="shared" si="3"/>
        <v>0</v>
      </c>
      <c r="AE41" s="2698"/>
      <c r="AF41" s="2687">
        <f t="shared" si="4"/>
        <v>0</v>
      </c>
      <c r="AG41" s="2688"/>
      <c r="AH41" s="2697">
        <f t="shared" si="5"/>
        <v>0</v>
      </c>
      <c r="AI41" s="2701"/>
      <c r="AJ41" s="2688"/>
      <c r="AK41" s="788"/>
      <c r="AL41" s="17"/>
      <c r="AM41" s="18"/>
    </row>
    <row r="42" spans="1:57" ht="12.95" customHeight="1">
      <c r="A42" s="303"/>
      <c r="B42" s="15"/>
      <c r="C42" s="2684">
        <v>12</v>
      </c>
      <c r="D42" s="2685"/>
      <c r="E42" s="2715"/>
      <c r="F42" s="2664"/>
      <c r="G42" s="2665"/>
      <c r="H42" s="2662"/>
      <c r="I42" s="2663"/>
      <c r="J42" s="2664"/>
      <c r="K42" s="2665"/>
      <c r="L42" s="2662"/>
      <c r="M42" s="2663"/>
      <c r="N42" s="2664"/>
      <c r="O42" s="2665"/>
      <c r="P42" s="2662"/>
      <c r="Q42" s="2663"/>
      <c r="R42" s="2664"/>
      <c r="S42" s="2665"/>
      <c r="T42" s="2662"/>
      <c r="U42" s="2663"/>
      <c r="V42" s="2664"/>
      <c r="W42" s="2665"/>
      <c r="X42" s="2662"/>
      <c r="Y42" s="2663"/>
      <c r="Z42" s="2664"/>
      <c r="AA42" s="2665"/>
      <c r="AB42" s="2662"/>
      <c r="AC42" s="2663"/>
      <c r="AD42" s="2697">
        <f t="shared" si="3"/>
        <v>0</v>
      </c>
      <c r="AE42" s="2698"/>
      <c r="AF42" s="2687">
        <f t="shared" si="4"/>
        <v>0</v>
      </c>
      <c r="AG42" s="2688"/>
      <c r="AH42" s="2697">
        <f t="shared" si="5"/>
        <v>0</v>
      </c>
      <c r="AI42" s="2701"/>
      <c r="AJ42" s="2688"/>
      <c r="AK42" s="788"/>
      <c r="AL42" s="17"/>
      <c r="AM42" s="18"/>
    </row>
    <row r="43" spans="1:57" ht="12.95" customHeight="1">
      <c r="A43" s="303"/>
      <c r="B43" s="15"/>
      <c r="C43" s="2684">
        <v>1</v>
      </c>
      <c r="D43" s="2685"/>
      <c r="E43" s="2686"/>
      <c r="F43" s="2664"/>
      <c r="G43" s="2665"/>
      <c r="H43" s="2662"/>
      <c r="I43" s="2663"/>
      <c r="J43" s="2664"/>
      <c r="K43" s="2665"/>
      <c r="L43" s="2662"/>
      <c r="M43" s="2663"/>
      <c r="N43" s="2664"/>
      <c r="O43" s="2665"/>
      <c r="P43" s="2662"/>
      <c r="Q43" s="2663"/>
      <c r="R43" s="2664"/>
      <c r="S43" s="2665"/>
      <c r="T43" s="2662"/>
      <c r="U43" s="2663"/>
      <c r="V43" s="2664"/>
      <c r="W43" s="2665"/>
      <c r="X43" s="2662"/>
      <c r="Y43" s="2663"/>
      <c r="Z43" s="2664"/>
      <c r="AA43" s="2665"/>
      <c r="AB43" s="2662"/>
      <c r="AC43" s="2663"/>
      <c r="AD43" s="2697">
        <f t="shared" si="3"/>
        <v>0</v>
      </c>
      <c r="AE43" s="2698"/>
      <c r="AF43" s="2687">
        <f t="shared" si="4"/>
        <v>0</v>
      </c>
      <c r="AG43" s="2688"/>
      <c r="AH43" s="2697">
        <f t="shared" si="5"/>
        <v>0</v>
      </c>
      <c r="AI43" s="2701"/>
      <c r="AJ43" s="2688"/>
      <c r="AK43" s="788"/>
      <c r="AL43" s="17"/>
      <c r="AM43" s="18"/>
    </row>
    <row r="44" spans="1:57" ht="12.95" customHeight="1">
      <c r="A44" s="303"/>
      <c r="B44" s="15"/>
      <c r="C44" s="2684">
        <v>2</v>
      </c>
      <c r="D44" s="2685"/>
      <c r="E44" s="2686"/>
      <c r="F44" s="2664"/>
      <c r="G44" s="2665"/>
      <c r="H44" s="2662"/>
      <c r="I44" s="2663"/>
      <c r="J44" s="2664"/>
      <c r="K44" s="2665"/>
      <c r="L44" s="2662"/>
      <c r="M44" s="2663"/>
      <c r="N44" s="2664"/>
      <c r="O44" s="2665"/>
      <c r="P44" s="2662"/>
      <c r="Q44" s="2663"/>
      <c r="R44" s="2664"/>
      <c r="S44" s="2665"/>
      <c r="T44" s="2662"/>
      <c r="U44" s="2663"/>
      <c r="V44" s="2664"/>
      <c r="W44" s="2665"/>
      <c r="X44" s="2662"/>
      <c r="Y44" s="2663"/>
      <c r="Z44" s="2664"/>
      <c r="AA44" s="2665"/>
      <c r="AB44" s="2662"/>
      <c r="AC44" s="2663"/>
      <c r="AD44" s="2697">
        <f t="shared" si="3"/>
        <v>0</v>
      </c>
      <c r="AE44" s="2698"/>
      <c r="AF44" s="2687">
        <f t="shared" si="4"/>
        <v>0</v>
      </c>
      <c r="AG44" s="2688"/>
      <c r="AH44" s="2697">
        <f t="shared" si="5"/>
        <v>0</v>
      </c>
      <c r="AI44" s="2701"/>
      <c r="AJ44" s="2688"/>
      <c r="AK44" s="788"/>
      <c r="AL44" s="17"/>
      <c r="AM44" s="18"/>
    </row>
    <row r="45" spans="1:57" ht="12.95" customHeight="1">
      <c r="A45" s="303"/>
      <c r="B45" s="15"/>
      <c r="C45" s="2727">
        <v>3</v>
      </c>
      <c r="D45" s="2728"/>
      <c r="E45" s="2729"/>
      <c r="F45" s="2699"/>
      <c r="G45" s="2700"/>
      <c r="H45" s="2666"/>
      <c r="I45" s="2667"/>
      <c r="J45" s="2699"/>
      <c r="K45" s="2700"/>
      <c r="L45" s="2666"/>
      <c r="M45" s="2667"/>
      <c r="N45" s="2699"/>
      <c r="O45" s="2700"/>
      <c r="P45" s="2666"/>
      <c r="Q45" s="2667"/>
      <c r="R45" s="2699"/>
      <c r="S45" s="2700"/>
      <c r="T45" s="2666"/>
      <c r="U45" s="2667"/>
      <c r="V45" s="2699"/>
      <c r="W45" s="2700"/>
      <c r="X45" s="2666"/>
      <c r="Y45" s="2667"/>
      <c r="Z45" s="2699"/>
      <c r="AA45" s="2700"/>
      <c r="AB45" s="2666"/>
      <c r="AC45" s="2667"/>
      <c r="AD45" s="2724">
        <f t="shared" si="3"/>
        <v>0</v>
      </c>
      <c r="AE45" s="2734"/>
      <c r="AF45" s="2735">
        <f t="shared" si="4"/>
        <v>0</v>
      </c>
      <c r="AG45" s="2726"/>
      <c r="AH45" s="2724">
        <f t="shared" si="5"/>
        <v>0</v>
      </c>
      <c r="AI45" s="2725"/>
      <c r="AJ45" s="2726"/>
      <c r="AK45" s="788"/>
      <c r="AL45" s="17"/>
      <c r="AM45" s="18"/>
    </row>
    <row r="46" spans="1:57" ht="12.95" customHeight="1">
      <c r="A46" s="303"/>
      <c r="B46" s="15"/>
      <c r="C46" s="1959" t="s">
        <v>406</v>
      </c>
      <c r="D46" s="1960"/>
      <c r="E46" s="2689"/>
      <c r="F46" s="2680">
        <f>SUM(F34:G45)</f>
        <v>0</v>
      </c>
      <c r="G46" s="2681"/>
      <c r="H46" s="2658">
        <f>SUM(H34:I45)</f>
        <v>0</v>
      </c>
      <c r="I46" s="2659"/>
      <c r="J46" s="2680">
        <f>SUM(J34:K45)</f>
        <v>0</v>
      </c>
      <c r="K46" s="2681"/>
      <c r="L46" s="2658">
        <f>SUM(L34:M45)</f>
        <v>0</v>
      </c>
      <c r="M46" s="2659"/>
      <c r="N46" s="2680">
        <f>SUM(N34:O45)</f>
        <v>0</v>
      </c>
      <c r="O46" s="2681"/>
      <c r="P46" s="2658">
        <f>SUM(P34:Q45)</f>
        <v>0</v>
      </c>
      <c r="Q46" s="2659"/>
      <c r="R46" s="2680">
        <f>SUM(R34:S45)</f>
        <v>0</v>
      </c>
      <c r="S46" s="2681"/>
      <c r="T46" s="2658">
        <f>SUM(T34:U45)</f>
        <v>0</v>
      </c>
      <c r="U46" s="2659"/>
      <c r="V46" s="2680">
        <f>SUM(V34:W45)</f>
        <v>0</v>
      </c>
      <c r="W46" s="2681"/>
      <c r="X46" s="2658">
        <f>SUM(X34:Y45)</f>
        <v>0</v>
      </c>
      <c r="Y46" s="2659"/>
      <c r="Z46" s="2680">
        <f>SUM(Z34:AA45)</f>
        <v>0</v>
      </c>
      <c r="AA46" s="2681"/>
      <c r="AB46" s="2658">
        <f>SUM(AB34:AC45)</f>
        <v>0</v>
      </c>
      <c r="AC46" s="2659"/>
      <c r="AD46" s="791" t="s">
        <v>221</v>
      </c>
      <c r="AE46" s="792"/>
      <c r="AF46" s="2739">
        <f>SUM(AF34:AG45)</f>
        <v>0</v>
      </c>
      <c r="AG46" s="2740"/>
      <c r="AH46" s="2680">
        <f>AD47+AF46</f>
        <v>0</v>
      </c>
      <c r="AI46" s="2720"/>
      <c r="AJ46" s="2694"/>
      <c r="AK46" s="788"/>
      <c r="AL46" s="17"/>
      <c r="AM46" s="18"/>
    </row>
    <row r="47" spans="1:57" ht="12.95" customHeight="1">
      <c r="A47" s="303"/>
      <c r="B47" s="15"/>
      <c r="C47" s="2690"/>
      <c r="D47" s="2691"/>
      <c r="E47" s="2692"/>
      <c r="F47" s="2682"/>
      <c r="G47" s="2683"/>
      <c r="H47" s="2660"/>
      <c r="I47" s="2661"/>
      <c r="J47" s="2682"/>
      <c r="K47" s="2683"/>
      <c r="L47" s="2660"/>
      <c r="M47" s="2661"/>
      <c r="N47" s="2682"/>
      <c r="O47" s="2683"/>
      <c r="P47" s="2660"/>
      <c r="Q47" s="2661"/>
      <c r="R47" s="2682"/>
      <c r="S47" s="2683"/>
      <c r="T47" s="2660"/>
      <c r="U47" s="2661"/>
      <c r="V47" s="2682"/>
      <c r="W47" s="2683"/>
      <c r="X47" s="2660"/>
      <c r="Y47" s="2661"/>
      <c r="Z47" s="2682"/>
      <c r="AA47" s="2683"/>
      <c r="AB47" s="2660"/>
      <c r="AC47" s="2661"/>
      <c r="AD47" s="2737">
        <f>SUM(AD34:AE45)</f>
        <v>0</v>
      </c>
      <c r="AE47" s="2738"/>
      <c r="AF47" s="2741"/>
      <c r="AG47" s="2742"/>
      <c r="AH47" s="2682"/>
      <c r="AI47" s="2721"/>
      <c r="AJ47" s="2696"/>
      <c r="AK47" s="788"/>
      <c r="AL47" s="17"/>
      <c r="AM47" s="18"/>
    </row>
    <row r="48" spans="1:57" ht="12" customHeight="1">
      <c r="A48" s="303"/>
      <c r="B48" s="15"/>
      <c r="C48" s="2719" t="s">
        <v>192</v>
      </c>
      <c r="D48" s="2719"/>
      <c r="E48" s="2719"/>
      <c r="F48" s="2719"/>
      <c r="G48" s="2719"/>
      <c r="H48" s="793" t="s">
        <v>193</v>
      </c>
      <c r="I48" s="2678" t="s">
        <v>1388</v>
      </c>
      <c r="J48" s="2678"/>
      <c r="K48" s="2678"/>
      <c r="L48" s="2678"/>
      <c r="M48" s="2678"/>
      <c r="N48" s="2678"/>
      <c r="O48" s="2678"/>
      <c r="P48" s="2718" t="s">
        <v>1387</v>
      </c>
      <c r="Q48" s="2718"/>
      <c r="R48" s="2718"/>
      <c r="S48" s="2718"/>
      <c r="T48" s="2718"/>
      <c r="U48" s="2718"/>
      <c r="V48" s="2718"/>
      <c r="W48" s="2718"/>
      <c r="X48" s="2718"/>
      <c r="Y48" s="2718"/>
      <c r="Z48" s="2718"/>
      <c r="AA48" s="2718"/>
      <c r="AB48" s="2718"/>
      <c r="AC48" s="2718"/>
      <c r="AD48" s="2718"/>
      <c r="AE48" s="2718"/>
      <c r="AF48" s="2718"/>
      <c r="AG48" s="2718"/>
      <c r="AH48" s="2718"/>
      <c r="AI48" s="2718"/>
      <c r="AJ48" s="2718"/>
      <c r="AK48" s="804"/>
      <c r="AL48" s="17"/>
      <c r="AM48" s="18"/>
    </row>
    <row r="49" spans="1:68" ht="12" customHeight="1">
      <c r="A49" s="303"/>
      <c r="B49" s="15"/>
      <c r="H49" s="793" t="s">
        <v>193</v>
      </c>
      <c r="I49" s="2679" t="s">
        <v>201</v>
      </c>
      <c r="J49" s="2679"/>
      <c r="K49" s="2679"/>
      <c r="L49" s="2679"/>
      <c r="M49" s="2679"/>
      <c r="N49" s="2679"/>
      <c r="O49" s="2679"/>
      <c r="P49" s="2679"/>
      <c r="Q49" s="2679"/>
      <c r="R49" s="2679"/>
      <c r="S49" s="2679"/>
      <c r="T49" s="2679"/>
      <c r="U49" s="2679"/>
      <c r="V49" s="2679"/>
      <c r="W49" s="2679"/>
      <c r="X49" s="2679"/>
      <c r="Y49" s="2679"/>
      <c r="Z49" s="2679"/>
      <c r="AA49" s="2679"/>
      <c r="AB49" s="2679"/>
      <c r="AC49" s="2679"/>
      <c r="AD49" s="2679"/>
      <c r="AE49" s="2679"/>
      <c r="AF49" s="2679"/>
      <c r="AG49" s="2679"/>
      <c r="AH49" s="2679"/>
      <c r="AI49" s="2679"/>
      <c r="AJ49" s="2679"/>
      <c r="AK49" s="437"/>
      <c r="AL49" s="17"/>
      <c r="AM49" s="18"/>
    </row>
    <row r="50" spans="1:68" ht="12" customHeight="1">
      <c r="A50" s="303"/>
      <c r="B50" s="15"/>
      <c r="H50" s="793" t="s">
        <v>193</v>
      </c>
      <c r="I50" s="2679" t="s">
        <v>224</v>
      </c>
      <c r="J50" s="2679"/>
      <c r="K50" s="2679"/>
      <c r="L50" s="2679"/>
      <c r="M50" s="2679"/>
      <c r="N50" s="2679"/>
      <c r="O50" s="2679"/>
      <c r="P50" s="2679"/>
      <c r="Q50" s="2679"/>
      <c r="R50" s="2679"/>
      <c r="S50" s="2679"/>
      <c r="T50" s="2679"/>
      <c r="U50" s="2679"/>
      <c r="V50" s="2679"/>
      <c r="W50" s="2679"/>
      <c r="X50" s="2679"/>
      <c r="Y50" s="2679"/>
      <c r="Z50" s="2679"/>
      <c r="AA50" s="2679"/>
      <c r="AB50" s="2679"/>
      <c r="AC50" s="2679"/>
      <c r="AD50" s="2679"/>
      <c r="AE50" s="2679"/>
      <c r="AF50" s="2679"/>
      <c r="AG50" s="2679"/>
      <c r="AH50" s="2679"/>
      <c r="AI50" s="2679"/>
      <c r="AJ50" s="2679"/>
      <c r="AK50" s="437"/>
      <c r="AL50" s="17"/>
      <c r="AM50" s="18"/>
    </row>
    <row r="51" spans="1:68" ht="12" customHeight="1">
      <c r="A51" s="303"/>
      <c r="B51" s="15"/>
      <c r="H51" s="793"/>
      <c r="I51" s="805"/>
      <c r="J51" s="805"/>
      <c r="K51" s="805"/>
      <c r="L51" s="805"/>
      <c r="M51" s="805"/>
      <c r="N51" s="805"/>
      <c r="O51" s="805"/>
      <c r="P51" s="805"/>
      <c r="Q51" s="805"/>
      <c r="R51" s="805"/>
      <c r="S51" s="805"/>
      <c r="T51" s="805"/>
      <c r="U51" s="805"/>
      <c r="V51" s="805"/>
      <c r="W51" s="805"/>
      <c r="X51" s="805"/>
      <c r="Y51" s="805"/>
      <c r="Z51" s="805"/>
      <c r="AA51" s="805"/>
      <c r="AB51" s="805"/>
      <c r="AC51" s="805"/>
      <c r="AD51" s="805"/>
      <c r="AE51" s="805"/>
      <c r="AF51" s="805"/>
      <c r="AG51" s="805"/>
      <c r="AH51" s="805"/>
      <c r="AI51" s="805"/>
      <c r="AJ51" s="805"/>
      <c r="AK51" s="804"/>
      <c r="AL51" s="17"/>
      <c r="AM51" s="18"/>
    </row>
    <row r="52" spans="1:68" ht="14.1" customHeight="1">
      <c r="A52" s="303"/>
      <c r="B52" s="15"/>
      <c r="C52" s="278" t="s">
        <v>465</v>
      </c>
      <c r="D52" s="2743" t="s">
        <v>1390</v>
      </c>
      <c r="E52" s="2743"/>
      <c r="F52" s="2743"/>
      <c r="G52" s="2743"/>
      <c r="H52" s="2743"/>
      <c r="I52" s="2743"/>
      <c r="J52" s="2743"/>
      <c r="K52" s="2743"/>
      <c r="L52" s="2743"/>
      <c r="M52" s="2743"/>
      <c r="N52" s="2743"/>
      <c r="O52" s="2743"/>
      <c r="P52" s="2743"/>
      <c r="Q52" s="2743"/>
      <c r="R52" s="2743"/>
      <c r="S52" s="2743"/>
      <c r="T52" s="2743"/>
      <c r="U52" s="2743"/>
      <c r="V52" s="2743"/>
      <c r="W52" s="2743"/>
      <c r="X52" s="2743"/>
      <c r="Y52" s="2743"/>
      <c r="Z52" s="2743"/>
      <c r="AA52" s="2743"/>
      <c r="AB52" s="2743"/>
      <c r="AC52" s="2743"/>
      <c r="AD52" s="2743"/>
      <c r="AE52" s="2743"/>
      <c r="AF52" s="2743"/>
      <c r="AG52" s="2743"/>
      <c r="AH52" s="2743"/>
      <c r="AI52" s="2743"/>
      <c r="AJ52" s="2743"/>
      <c r="AK52" s="806"/>
      <c r="AL52" s="17"/>
      <c r="AM52" s="18"/>
      <c r="AR52" s="807"/>
      <c r="AS52" s="807"/>
      <c r="AT52" s="807"/>
      <c r="AU52" s="807"/>
      <c r="AV52" s="807"/>
      <c r="AW52" s="807"/>
      <c r="AX52" s="807"/>
      <c r="AY52" s="807"/>
      <c r="AZ52" s="807"/>
      <c r="BA52" s="807"/>
      <c r="BB52" s="807"/>
      <c r="BC52" s="807"/>
      <c r="BD52" s="807"/>
      <c r="BE52" s="807"/>
      <c r="BF52" s="807"/>
      <c r="BG52" s="807"/>
      <c r="BH52" s="807"/>
      <c r="BI52" s="807"/>
      <c r="BJ52" s="807"/>
      <c r="BK52" s="807"/>
      <c r="BL52" s="807"/>
      <c r="BM52" s="807"/>
      <c r="BN52" s="807"/>
      <c r="BO52" s="807"/>
      <c r="BP52" s="807"/>
    </row>
    <row r="53" spans="1:68" ht="14.1" customHeight="1">
      <c r="A53" s="303"/>
      <c r="B53" s="15"/>
      <c r="C53" s="1709" t="s">
        <v>185</v>
      </c>
      <c r="D53" s="1709"/>
      <c r="E53" s="1709"/>
      <c r="F53" s="1710" t="s">
        <v>779</v>
      </c>
      <c r="G53" s="1710"/>
      <c r="H53" s="1710"/>
      <c r="I53" s="1710"/>
      <c r="J53" s="1710"/>
      <c r="K53" s="1710"/>
      <c r="L53" s="1710"/>
      <c r="M53" s="1710"/>
      <c r="N53" s="1710"/>
      <c r="O53" s="1710"/>
      <c r="P53" s="1710"/>
      <c r="Q53" s="1710"/>
      <c r="R53" s="1710"/>
      <c r="S53" s="1710"/>
      <c r="T53" s="1710"/>
      <c r="U53" s="1710"/>
      <c r="V53" s="1710"/>
      <c r="W53" s="1710"/>
      <c r="X53" s="1710"/>
      <c r="AL53" s="17"/>
      <c r="AM53" s="18"/>
    </row>
    <row r="54" spans="1:68" ht="14.1" customHeight="1">
      <c r="A54" s="303"/>
      <c r="B54" s="15"/>
      <c r="E54" s="2037" t="s">
        <v>366</v>
      </c>
      <c r="F54" s="2037"/>
      <c r="G54" s="2037"/>
      <c r="H54" s="2037"/>
      <c r="I54" s="2037"/>
      <c r="J54" s="2037"/>
      <c r="K54" s="2037"/>
      <c r="L54" s="2037"/>
      <c r="M54" s="2037"/>
      <c r="N54" s="2037"/>
      <c r="O54" s="2037"/>
      <c r="P54" s="2717"/>
      <c r="Q54" s="2717"/>
      <c r="R54" s="13" t="s">
        <v>195</v>
      </c>
      <c r="S54" s="808" t="s">
        <v>153</v>
      </c>
      <c r="U54" s="2037" t="s">
        <v>511</v>
      </c>
      <c r="V54" s="2037"/>
      <c r="W54" s="2037"/>
      <c r="X54" s="2037"/>
      <c r="Y54" s="2037"/>
      <c r="Z54" s="2037"/>
      <c r="AA54" s="53" t="s">
        <v>131</v>
      </c>
      <c r="AC54" s="1720" t="s">
        <v>512</v>
      </c>
      <c r="AD54" s="1720"/>
      <c r="AE54" s="1720"/>
      <c r="AF54" s="1720"/>
      <c r="AG54" s="1720"/>
      <c r="AL54" s="799"/>
      <c r="AM54" s="809"/>
      <c r="AN54" s="800"/>
      <c r="AO54" s="800"/>
      <c r="AP54" s="801"/>
      <c r="BB54" s="801"/>
      <c r="BC54" s="801"/>
      <c r="BD54" s="801"/>
      <c r="BE54" s="802"/>
    </row>
    <row r="55" spans="1:68" ht="14.1" customHeight="1">
      <c r="A55" s="303"/>
      <c r="B55" s="15"/>
      <c r="C55" s="1709" t="s">
        <v>157</v>
      </c>
      <c r="D55" s="1709"/>
      <c r="E55" s="1709"/>
      <c r="F55" s="1710" t="s">
        <v>780</v>
      </c>
      <c r="G55" s="1710"/>
      <c r="H55" s="1710"/>
      <c r="I55" s="1710"/>
      <c r="J55" s="1710"/>
      <c r="K55" s="1710"/>
      <c r="L55" s="1710"/>
      <c r="M55" s="1710"/>
      <c r="N55" s="1710"/>
      <c r="O55" s="1710"/>
      <c r="P55" s="1710"/>
      <c r="Q55" s="1710"/>
      <c r="R55" s="1710"/>
      <c r="S55" s="1710"/>
      <c r="T55" s="1710"/>
      <c r="U55" s="1710"/>
      <c r="V55" s="1710"/>
      <c r="W55" s="1710"/>
      <c r="X55" s="1710"/>
      <c r="AL55" s="799"/>
      <c r="AM55" s="809"/>
      <c r="AN55" s="800"/>
      <c r="AO55" s="800"/>
      <c r="AP55" s="801"/>
      <c r="BB55" s="801"/>
      <c r="BC55" s="801"/>
      <c r="BD55" s="801"/>
      <c r="BE55" s="802"/>
    </row>
    <row r="56" spans="1:68" ht="14.1" customHeight="1">
      <c r="A56" s="303"/>
      <c r="B56" s="15"/>
      <c r="E56" s="2037" t="s">
        <v>367</v>
      </c>
      <c r="F56" s="2037"/>
      <c r="G56" s="2037"/>
      <c r="H56" s="2037"/>
      <c r="I56" s="2037"/>
      <c r="J56" s="2037"/>
      <c r="K56" s="2037"/>
      <c r="L56" s="2037"/>
      <c r="M56" s="2037"/>
      <c r="N56" s="2037"/>
      <c r="O56" s="2037"/>
      <c r="P56" s="2717"/>
      <c r="Q56" s="2717"/>
      <c r="R56" s="13" t="s">
        <v>513</v>
      </c>
      <c r="S56" s="808" t="s">
        <v>153</v>
      </c>
      <c r="U56" s="2037" t="s">
        <v>514</v>
      </c>
      <c r="V56" s="2037"/>
      <c r="W56" s="2037"/>
      <c r="X56" s="2037"/>
      <c r="Y56" s="2037"/>
      <c r="Z56" s="2037"/>
      <c r="AA56" s="53" t="s">
        <v>131</v>
      </c>
      <c r="AC56" s="1720" t="s">
        <v>508</v>
      </c>
      <c r="AD56" s="1720"/>
      <c r="AE56" s="1720"/>
      <c r="AF56" s="1720"/>
      <c r="AG56" s="1720"/>
      <c r="AL56" s="14"/>
      <c r="AM56" s="810"/>
      <c r="AN56" s="3"/>
      <c r="AO56" s="303"/>
      <c r="AP56" s="303"/>
    </row>
    <row r="57" spans="1:68" ht="12" customHeight="1">
      <c r="A57" s="303"/>
      <c r="B57" s="15"/>
      <c r="K57" s="303"/>
      <c r="L57" s="303"/>
      <c r="M57" s="303"/>
      <c r="N57" s="303"/>
      <c r="O57" s="303"/>
      <c r="P57" s="303"/>
      <c r="Y57" s="303"/>
      <c r="Z57" s="303"/>
      <c r="AA57" s="303"/>
      <c r="AB57" s="303"/>
      <c r="AC57" s="303"/>
      <c r="AD57" s="303"/>
      <c r="AE57" s="303"/>
      <c r="AF57" s="303"/>
      <c r="AG57" s="303"/>
      <c r="AH57" s="303"/>
      <c r="AI57" s="303"/>
      <c r="AJ57" s="303"/>
      <c r="AK57" s="303"/>
      <c r="AL57" s="759"/>
      <c r="AM57" s="18"/>
      <c r="AN57" s="303"/>
      <c r="AO57" s="303"/>
      <c r="AP57" s="303"/>
      <c r="BB57" s="303"/>
      <c r="BC57" s="303"/>
      <c r="BD57" s="303"/>
    </row>
    <row r="58" spans="1:68" ht="14.1" customHeight="1">
      <c r="A58" s="303"/>
      <c r="B58" s="1708" t="s">
        <v>475</v>
      </c>
      <c r="C58" s="1709"/>
      <c r="D58" s="1710" t="s">
        <v>507</v>
      </c>
      <c r="E58" s="1710"/>
      <c r="F58" s="1710"/>
      <c r="G58" s="1710"/>
      <c r="H58" s="1710"/>
      <c r="I58" s="1710"/>
      <c r="J58" s="1710"/>
      <c r="K58" s="1710"/>
      <c r="L58" s="1710"/>
      <c r="M58" s="1710"/>
      <c r="N58" s="1710"/>
      <c r="O58" s="1710"/>
      <c r="P58" s="1710"/>
      <c r="Q58" s="1710"/>
      <c r="R58" s="1710"/>
      <c r="S58" s="1710"/>
      <c r="T58" s="1710"/>
      <c r="U58" s="1710"/>
      <c r="V58" s="1710"/>
      <c r="W58" s="1710"/>
      <c r="X58" s="1710"/>
      <c r="Z58" s="12"/>
      <c r="AL58" s="799"/>
      <c r="AM58" s="18"/>
      <c r="AN58" s="800"/>
      <c r="AO58" s="800"/>
      <c r="AP58" s="800"/>
      <c r="AQ58" s="800"/>
      <c r="AR58" s="801"/>
      <c r="AS58" s="801"/>
      <c r="AT58" s="801"/>
      <c r="AU58" s="801"/>
      <c r="AV58" s="801"/>
      <c r="AW58" s="801"/>
      <c r="AX58" s="801"/>
      <c r="AY58" s="801"/>
      <c r="AZ58" s="801"/>
      <c r="BA58" s="801"/>
      <c r="BB58" s="801"/>
      <c r="BC58" s="801"/>
      <c r="BD58" s="801"/>
      <c r="BE58" s="801"/>
      <c r="BF58" s="278"/>
    </row>
    <row r="59" spans="1:68" ht="14.1" customHeight="1">
      <c r="A59" s="303"/>
      <c r="B59" s="15"/>
      <c r="S59" s="811"/>
      <c r="T59" s="303"/>
      <c r="U59" s="303"/>
      <c r="V59" s="303"/>
      <c r="W59" s="303"/>
      <c r="X59" s="303"/>
      <c r="Z59" s="297" t="s">
        <v>131</v>
      </c>
      <c r="AA59" s="1871" t="s">
        <v>784</v>
      </c>
      <c r="AB59" s="1871"/>
      <c r="AC59" s="1871"/>
      <c r="AD59" s="1871"/>
      <c r="AE59" s="1871"/>
      <c r="AF59" s="1871"/>
      <c r="AG59" s="1871"/>
      <c r="AH59" s="1871"/>
      <c r="AI59" s="1871"/>
      <c r="AJ59" s="1871"/>
      <c r="AK59" s="1871"/>
      <c r="AL59" s="711"/>
      <c r="AM59" s="18"/>
      <c r="AN59" s="812"/>
      <c r="AO59" s="812"/>
      <c r="AP59" s="812"/>
      <c r="AQ59" s="812"/>
      <c r="BE59" s="13"/>
      <c r="BF59" s="278"/>
    </row>
    <row r="60" spans="1:68" ht="14.1" customHeight="1">
      <c r="A60" s="303"/>
      <c r="B60" s="15"/>
      <c r="C60" s="2"/>
      <c r="D60" s="2"/>
      <c r="Z60" s="12"/>
      <c r="AA60" s="1871"/>
      <c r="AB60" s="1871"/>
      <c r="AC60" s="1871"/>
      <c r="AD60" s="1871"/>
      <c r="AE60" s="1871"/>
      <c r="AF60" s="1871"/>
      <c r="AG60" s="1871"/>
      <c r="AH60" s="1871"/>
      <c r="AI60" s="1871"/>
      <c r="AJ60" s="1871"/>
      <c r="AK60" s="1871"/>
      <c r="AL60" s="14"/>
      <c r="AM60" s="18"/>
      <c r="AN60" s="3"/>
      <c r="AO60" s="1"/>
      <c r="AP60" s="303"/>
      <c r="AQ60" s="303"/>
      <c r="BE60" s="13"/>
      <c r="BF60" s="278"/>
    </row>
    <row r="61" spans="1:68" ht="14.1" customHeight="1">
      <c r="A61" s="303"/>
      <c r="B61" s="1708" t="s">
        <v>470</v>
      </c>
      <c r="C61" s="1743"/>
      <c r="D61" s="1710" t="s">
        <v>774</v>
      </c>
      <c r="E61" s="1710"/>
      <c r="F61" s="1710"/>
      <c r="G61" s="1710"/>
      <c r="H61" s="1710"/>
      <c r="I61" s="1710"/>
      <c r="J61" s="1710"/>
      <c r="K61" s="1710"/>
      <c r="L61" s="1710"/>
      <c r="M61" s="1710"/>
      <c r="N61" s="1710"/>
      <c r="O61" s="1710"/>
      <c r="P61" s="1710"/>
      <c r="Q61" s="1710"/>
      <c r="R61" s="1710"/>
      <c r="S61" s="1710"/>
      <c r="T61" s="1710"/>
      <c r="U61" s="1710"/>
      <c r="V61" s="1710"/>
      <c r="W61" s="1710"/>
      <c r="X61" s="1710"/>
      <c r="Z61" s="302" t="s">
        <v>527</v>
      </c>
      <c r="AA61" s="1941" t="s">
        <v>202</v>
      </c>
      <c r="AB61" s="1941"/>
      <c r="AC61" s="1941"/>
      <c r="AD61" s="1941"/>
      <c r="AE61" s="1941"/>
      <c r="AF61" s="1941"/>
      <c r="AG61" s="1941"/>
      <c r="AH61" s="1941"/>
      <c r="AI61" s="1941"/>
      <c r="AJ61" s="1941"/>
      <c r="AK61" s="1941"/>
      <c r="AL61" s="711"/>
      <c r="AM61" s="18"/>
      <c r="AN61" s="812"/>
      <c r="AO61" s="812"/>
      <c r="AP61" s="812"/>
      <c r="AQ61" s="812"/>
      <c r="AR61" s="812"/>
      <c r="AS61" s="812"/>
      <c r="AT61" s="812"/>
      <c r="AU61" s="812"/>
      <c r="AV61" s="812"/>
      <c r="AW61" s="812"/>
      <c r="AX61" s="812"/>
      <c r="AY61" s="812"/>
      <c r="AZ61" s="812"/>
      <c r="BA61" s="812"/>
      <c r="BB61" s="303"/>
      <c r="BC61" s="303"/>
      <c r="BD61" s="303"/>
      <c r="BE61" s="303"/>
      <c r="BF61" s="303"/>
    </row>
    <row r="62" spans="1:68" ht="14.1" customHeight="1">
      <c r="A62" s="303"/>
      <c r="B62" s="18"/>
      <c r="C62" s="303"/>
      <c r="D62" s="303"/>
      <c r="G62" s="303"/>
      <c r="H62" s="303"/>
      <c r="I62" s="303"/>
      <c r="J62" s="303"/>
      <c r="K62" s="303"/>
      <c r="L62" s="303"/>
      <c r="M62" s="303"/>
      <c r="N62" s="303"/>
      <c r="O62" s="303"/>
      <c r="P62" s="303"/>
      <c r="Q62" s="303"/>
      <c r="R62" s="303"/>
      <c r="S62" s="303"/>
      <c r="T62" s="303"/>
      <c r="U62" s="303"/>
      <c r="V62" s="278"/>
      <c r="W62" s="53"/>
      <c r="X62" s="53"/>
      <c r="Y62" s="53"/>
      <c r="Z62" s="297"/>
      <c r="AA62" s="1871" t="s">
        <v>1389</v>
      </c>
      <c r="AB62" s="1871"/>
      <c r="AC62" s="1871"/>
      <c r="AD62" s="1871"/>
      <c r="AE62" s="1871"/>
      <c r="AF62" s="1871"/>
      <c r="AG62" s="1871"/>
      <c r="AH62" s="1871"/>
      <c r="AI62" s="1871"/>
      <c r="AJ62" s="1871"/>
      <c r="AK62" s="1871"/>
      <c r="AL62" s="14"/>
      <c r="AM62" s="18"/>
      <c r="AN62" s="3"/>
      <c r="AO62" s="1"/>
      <c r="AP62" s="303"/>
      <c r="AQ62" s="303"/>
      <c r="AR62" s="303"/>
      <c r="AS62" s="303"/>
      <c r="AT62" s="303"/>
      <c r="AU62" s="303"/>
      <c r="AV62" s="303"/>
      <c r="AW62" s="303"/>
      <c r="AX62" s="303"/>
      <c r="AY62" s="303"/>
      <c r="AZ62" s="303"/>
      <c r="BA62" s="303"/>
      <c r="BB62" s="303"/>
      <c r="BC62" s="303"/>
      <c r="BD62" s="303"/>
      <c r="BE62" s="303"/>
      <c r="BF62" s="303"/>
    </row>
    <row r="63" spans="1:68" ht="14.1" customHeight="1">
      <c r="A63" s="303"/>
      <c r="B63" s="18"/>
      <c r="D63" s="278" t="s">
        <v>17</v>
      </c>
      <c r="E63" s="1710" t="s">
        <v>775</v>
      </c>
      <c r="F63" s="1710"/>
      <c r="G63" s="1710"/>
      <c r="H63" s="1710"/>
      <c r="I63" s="1710"/>
      <c r="J63" s="1710"/>
      <c r="K63" s="1710"/>
      <c r="L63" s="1710"/>
      <c r="M63" s="1710"/>
      <c r="N63" s="1710"/>
      <c r="O63" s="1710"/>
      <c r="P63" s="1710"/>
      <c r="Q63" s="1710"/>
      <c r="R63" s="1710"/>
      <c r="S63" s="1710"/>
      <c r="T63" s="1710"/>
      <c r="U63" s="1710"/>
      <c r="V63" s="1710"/>
      <c r="W63" s="1710"/>
      <c r="X63" s="1710"/>
      <c r="Z63" s="813"/>
      <c r="AA63" s="1871"/>
      <c r="AB63" s="1871"/>
      <c r="AC63" s="1871"/>
      <c r="AD63" s="1871"/>
      <c r="AE63" s="1871"/>
      <c r="AF63" s="1871"/>
      <c r="AG63" s="1871"/>
      <c r="AH63" s="1871"/>
      <c r="AI63" s="1871"/>
      <c r="AJ63" s="1871"/>
      <c r="AK63" s="1871"/>
      <c r="AL63" s="14"/>
      <c r="AM63" s="18"/>
      <c r="AN63" s="3"/>
      <c r="AO63" s="1"/>
      <c r="AP63" s="303"/>
      <c r="AQ63" s="303"/>
      <c r="AR63" s="303"/>
      <c r="AS63" s="303"/>
      <c r="AT63" s="303"/>
      <c r="AU63" s="303"/>
      <c r="AV63" s="303"/>
      <c r="AW63" s="303"/>
      <c r="AX63" s="303"/>
      <c r="AY63" s="303"/>
      <c r="AZ63" s="303"/>
      <c r="BA63" s="303"/>
      <c r="BB63" s="303"/>
      <c r="BC63" s="303"/>
      <c r="BD63" s="303"/>
      <c r="BE63" s="303"/>
      <c r="BF63" s="303"/>
    </row>
    <row r="64" spans="1:68" ht="14.1" customHeight="1">
      <c r="A64" s="303"/>
      <c r="B64" s="18"/>
      <c r="E64" s="303"/>
      <c r="F64" s="303"/>
      <c r="Z64" s="813"/>
      <c r="AA64" s="1871"/>
      <c r="AB64" s="1871"/>
      <c r="AC64" s="1871"/>
      <c r="AD64" s="1871"/>
      <c r="AE64" s="1871"/>
      <c r="AF64" s="1871"/>
      <c r="AG64" s="1871"/>
      <c r="AH64" s="1871"/>
      <c r="AI64" s="1871"/>
      <c r="AJ64" s="1871"/>
      <c r="AK64" s="1871"/>
      <c r="AL64" s="275"/>
      <c r="AM64" s="18"/>
      <c r="AN64" s="3"/>
      <c r="AO64" s="1"/>
      <c r="BE64" s="13"/>
    </row>
    <row r="65" spans="1:58" ht="14.1" customHeight="1">
      <c r="A65" s="303"/>
      <c r="B65" s="15"/>
      <c r="S65" s="811"/>
      <c r="T65" s="303"/>
      <c r="U65" s="303"/>
      <c r="V65" s="303"/>
      <c r="W65" s="303"/>
      <c r="X65" s="303"/>
      <c r="Y65" s="814"/>
      <c r="Z65" s="813"/>
      <c r="AA65" s="1871"/>
      <c r="AB65" s="1871"/>
      <c r="AC65" s="1871"/>
      <c r="AD65" s="1871"/>
      <c r="AE65" s="1871"/>
      <c r="AF65" s="1871"/>
      <c r="AG65" s="1871"/>
      <c r="AH65" s="1871"/>
      <c r="AI65" s="1871"/>
      <c r="AJ65" s="1871"/>
      <c r="AK65" s="1871"/>
      <c r="AL65" s="17"/>
      <c r="AM65" s="18"/>
      <c r="AN65" s="3"/>
      <c r="AO65" s="1"/>
      <c r="BE65" s="13"/>
    </row>
    <row r="66" spans="1:58" ht="14.1" customHeight="1" thickBot="1">
      <c r="A66" s="303"/>
      <c r="B66" s="22"/>
      <c r="C66" s="8"/>
      <c r="D66" s="8"/>
      <c r="E66" s="8"/>
      <c r="F66" s="8"/>
      <c r="G66" s="8"/>
      <c r="H66" s="8"/>
      <c r="I66" s="8"/>
      <c r="J66" s="8"/>
      <c r="K66" s="8"/>
      <c r="L66" s="8"/>
      <c r="M66" s="8"/>
      <c r="N66" s="8"/>
      <c r="O66" s="8"/>
      <c r="P66" s="8"/>
      <c r="Q66" s="8"/>
      <c r="R66" s="8"/>
      <c r="S66" s="8"/>
      <c r="T66" s="8"/>
      <c r="U66" s="8"/>
      <c r="V66" s="8"/>
      <c r="W66" s="8"/>
      <c r="X66" s="8"/>
      <c r="Y66" s="815"/>
      <c r="Z66" s="816"/>
      <c r="AA66" s="2744"/>
      <c r="AB66" s="2744"/>
      <c r="AC66" s="2744"/>
      <c r="AD66" s="2744"/>
      <c r="AE66" s="2744"/>
      <c r="AF66" s="2744"/>
      <c r="AG66" s="2744"/>
      <c r="AH66" s="2744"/>
      <c r="AI66" s="2744"/>
      <c r="AJ66" s="2744"/>
      <c r="AK66" s="2744"/>
      <c r="AL66" s="158"/>
      <c r="AM66" s="18"/>
      <c r="AN66" s="303"/>
      <c r="AO66" s="303"/>
      <c r="AP66" s="322"/>
      <c r="AQ66" s="322"/>
      <c r="AR66" s="322"/>
      <c r="AS66" s="322"/>
      <c r="AT66" s="322"/>
      <c r="AU66" s="322"/>
      <c r="AV66" s="322"/>
      <c r="AW66" s="322"/>
      <c r="AX66" s="322"/>
      <c r="AY66" s="322"/>
      <c r="AZ66" s="322"/>
      <c r="BA66" s="322"/>
      <c r="BB66" s="322"/>
      <c r="BC66" s="322"/>
      <c r="BD66" s="322"/>
      <c r="BE66" s="322"/>
      <c r="BF66" s="322"/>
    </row>
    <row r="67" spans="1:58" ht="14.1" customHeight="1">
      <c r="B67" s="817"/>
      <c r="C67" s="817"/>
      <c r="D67" s="817"/>
      <c r="E67" s="817"/>
      <c r="F67" s="817"/>
      <c r="G67" s="817"/>
      <c r="H67" s="817"/>
      <c r="I67" s="817"/>
      <c r="J67" s="817"/>
      <c r="K67" s="817"/>
      <c r="L67" s="817"/>
      <c r="M67" s="817"/>
      <c r="N67" s="817"/>
      <c r="O67" s="817"/>
      <c r="P67" s="817"/>
      <c r="Q67" s="817"/>
      <c r="R67" s="817"/>
      <c r="S67" s="817"/>
      <c r="T67" s="817"/>
      <c r="U67" s="817"/>
      <c r="V67" s="817"/>
      <c r="W67" s="817"/>
      <c r="X67" s="817"/>
      <c r="Y67" s="817"/>
      <c r="Z67" s="818"/>
      <c r="AA67" s="459"/>
      <c r="AB67" s="459"/>
      <c r="AC67" s="459"/>
      <c r="AD67" s="459"/>
      <c r="AE67" s="459"/>
      <c r="AF67" s="459"/>
      <c r="AG67" s="459"/>
      <c r="AH67" s="459"/>
      <c r="AI67" s="459"/>
      <c r="AJ67" s="817"/>
      <c r="AK67" s="817"/>
      <c r="AL67" s="817"/>
    </row>
    <row r="68" spans="1:58" ht="14.1" customHeight="1"/>
    <row r="69" spans="1:58" ht="14.1" customHeight="1"/>
    <row r="70" spans="1:58" ht="14.1" customHeight="1"/>
    <row r="71" spans="1:58" ht="14.1" customHeight="1"/>
    <row r="72" spans="1:58" ht="14.1" customHeight="1"/>
    <row r="73" spans="1:58" ht="14.1" customHeight="1"/>
    <row r="74" spans="1:58" ht="14.1" customHeight="1"/>
    <row r="75" spans="1:58" ht="14.1" customHeight="1"/>
    <row r="76" spans="1:58" ht="14.1" customHeight="1"/>
    <row r="77" spans="1:58" ht="14.1" customHeight="1"/>
    <row r="78" spans="1:58" ht="14.1" customHeight="1"/>
    <row r="79" spans="1:58" ht="14.1" customHeight="1"/>
    <row r="80" spans="1:58" ht="14.1" customHeight="1"/>
    <row r="81" ht="14.1" customHeight="1"/>
    <row r="82" ht="14.1" customHeight="1"/>
    <row r="83" ht="14.1" customHeight="1"/>
    <row r="84" ht="14.1" customHeight="1"/>
  </sheetData>
  <sheetProtection algorithmName="SHA-512" hashValue="wgb4mq62wuau4GATRYlxV64t6eKyvq2SNMZdAjqGLUkDvOI97FHcdEkejdS8UV9RDb+WP7+ZfvscpxLq2NSSGQ==" saltValue="VZaj51n9ozhzLDm0/EAxFw==" spinCount="100000" sheet="1" selectLockedCells="1"/>
  <mergeCells count="526">
    <mergeCell ref="D52:AJ52"/>
    <mergeCell ref="D58:X58"/>
    <mergeCell ref="D61:X61"/>
    <mergeCell ref="E63:X63"/>
    <mergeCell ref="AA59:AK60"/>
    <mergeCell ref="AA62:AK66"/>
    <mergeCell ref="AA61:AK61"/>
    <mergeCell ref="AD22:AE22"/>
    <mergeCell ref="AB44:AC44"/>
    <mergeCell ref="AD44:AE44"/>
    <mergeCell ref="AF44:AG44"/>
    <mergeCell ref="AH44:AJ44"/>
    <mergeCell ref="AH40:AJ40"/>
    <mergeCell ref="AD40:AE40"/>
    <mergeCell ref="AF40:AG40"/>
    <mergeCell ref="AH37:AJ37"/>
    <mergeCell ref="AH36:AJ36"/>
    <mergeCell ref="AB33:AC33"/>
    <mergeCell ref="AH35:AJ35"/>
    <mergeCell ref="AB36:AC36"/>
    <mergeCell ref="AD36:AE36"/>
    <mergeCell ref="AF36:AG36"/>
    <mergeCell ref="AF42:AG42"/>
    <mergeCell ref="AH38:AJ38"/>
    <mergeCell ref="AH39:AJ39"/>
    <mergeCell ref="AF38:AG38"/>
    <mergeCell ref="AH42:AJ42"/>
    <mergeCell ref="AH43:AJ43"/>
    <mergeCell ref="AB43:AC43"/>
    <mergeCell ref="AD43:AE43"/>
    <mergeCell ref="AD38:AE38"/>
    <mergeCell ref="AB39:AC39"/>
    <mergeCell ref="AD39:AE39"/>
    <mergeCell ref="AB38:AC38"/>
    <mergeCell ref="AH46:AJ47"/>
    <mergeCell ref="AD47:AE47"/>
    <mergeCell ref="AH45:AJ45"/>
    <mergeCell ref="AB46:AC47"/>
    <mergeCell ref="AF46:AG47"/>
    <mergeCell ref="AB45:AC45"/>
    <mergeCell ref="AH41:AJ41"/>
    <mergeCell ref="AB40:AC40"/>
    <mergeCell ref="AF41:AG41"/>
    <mergeCell ref="AB41:AC41"/>
    <mergeCell ref="AD41:AE41"/>
    <mergeCell ref="AD45:AE45"/>
    <mergeCell ref="AF45:AG45"/>
    <mergeCell ref="AB42:AC42"/>
    <mergeCell ref="AD42:AE42"/>
    <mergeCell ref="AF43:AG43"/>
    <mergeCell ref="Z46:AA47"/>
    <mergeCell ref="X41:Y41"/>
    <mergeCell ref="V41:W41"/>
    <mergeCell ref="X43:Y43"/>
    <mergeCell ref="X42:Y42"/>
    <mergeCell ref="V36:W36"/>
    <mergeCell ref="X36:Y36"/>
    <mergeCell ref="Z37:AA37"/>
    <mergeCell ref="V39:W39"/>
    <mergeCell ref="X39:Y39"/>
    <mergeCell ref="Z39:AA39"/>
    <mergeCell ref="V45:W45"/>
    <mergeCell ref="Z43:AA43"/>
    <mergeCell ref="Z42:AA42"/>
    <mergeCell ref="V46:W47"/>
    <mergeCell ref="F45:G45"/>
    <mergeCell ref="AD37:AE37"/>
    <mergeCell ref="AF37:AG37"/>
    <mergeCell ref="X44:Y44"/>
    <mergeCell ref="C44:E44"/>
    <mergeCell ref="F44:G44"/>
    <mergeCell ref="H44:I44"/>
    <mergeCell ref="J44:K44"/>
    <mergeCell ref="L44:M44"/>
    <mergeCell ref="N44:O44"/>
    <mergeCell ref="P44:Q44"/>
    <mergeCell ref="R44:S44"/>
    <mergeCell ref="V42:W42"/>
    <mergeCell ref="V43:W43"/>
    <mergeCell ref="P43:Q43"/>
    <mergeCell ref="T44:U44"/>
    <mergeCell ref="T43:U43"/>
    <mergeCell ref="N43:O43"/>
    <mergeCell ref="C43:E43"/>
    <mergeCell ref="F43:G43"/>
    <mergeCell ref="H43:I43"/>
    <mergeCell ref="L42:M42"/>
    <mergeCell ref="N42:O42"/>
    <mergeCell ref="H42:I42"/>
    <mergeCell ref="P42:Q42"/>
    <mergeCell ref="P39:Q39"/>
    <mergeCell ref="H46:I47"/>
    <mergeCell ref="J46:K47"/>
    <mergeCell ref="L46:M47"/>
    <mergeCell ref="N46:O47"/>
    <mergeCell ref="C41:E41"/>
    <mergeCell ref="F41:G41"/>
    <mergeCell ref="H41:I41"/>
    <mergeCell ref="J41:K41"/>
    <mergeCell ref="L41:M41"/>
    <mergeCell ref="N41:O41"/>
    <mergeCell ref="J43:K43"/>
    <mergeCell ref="L43:M43"/>
    <mergeCell ref="C42:E42"/>
    <mergeCell ref="F42:G42"/>
    <mergeCell ref="H45:I45"/>
    <mergeCell ref="J45:K45"/>
    <mergeCell ref="J42:K42"/>
    <mergeCell ref="C46:E47"/>
    <mergeCell ref="F46:G47"/>
    <mergeCell ref="L45:M45"/>
    <mergeCell ref="N45:O45"/>
    <mergeCell ref="C45:E45"/>
    <mergeCell ref="N38:O38"/>
    <mergeCell ref="C40:E40"/>
    <mergeCell ref="F40:G40"/>
    <mergeCell ref="H40:I40"/>
    <mergeCell ref="J40:K40"/>
    <mergeCell ref="N40:O40"/>
    <mergeCell ref="L40:M40"/>
    <mergeCell ref="L39:M39"/>
    <mergeCell ref="N39:O39"/>
    <mergeCell ref="C38:E38"/>
    <mergeCell ref="F38:G38"/>
    <mergeCell ref="H38:I38"/>
    <mergeCell ref="C39:E39"/>
    <mergeCell ref="F39:G39"/>
    <mergeCell ref="H39:I39"/>
    <mergeCell ref="J39:K39"/>
    <mergeCell ref="J38:K38"/>
    <mergeCell ref="L38:M38"/>
    <mergeCell ref="AH6:AJ6"/>
    <mergeCell ref="N34:O34"/>
    <mergeCell ref="F15:G15"/>
    <mergeCell ref="H15:I15"/>
    <mergeCell ref="R31:S31"/>
    <mergeCell ref="H31:I31"/>
    <mergeCell ref="H30:I30"/>
    <mergeCell ref="AB20:AC20"/>
    <mergeCell ref="AD20:AE20"/>
    <mergeCell ref="AF20:AG20"/>
    <mergeCell ref="I23:O23"/>
    <mergeCell ref="Z33:AA33"/>
    <mergeCell ref="AD34:AE34"/>
    <mergeCell ref="Z32:AC32"/>
    <mergeCell ref="AD32:AG32"/>
    <mergeCell ref="AB34:AC34"/>
    <mergeCell ref="AF34:AG34"/>
    <mergeCell ref="AF33:AG33"/>
    <mergeCell ref="V20:W20"/>
    <mergeCell ref="I25:AJ25"/>
    <mergeCell ref="C23:G23"/>
    <mergeCell ref="AA31:AB31"/>
    <mergeCell ref="AC31:AD31"/>
    <mergeCell ref="Z34:AA34"/>
    <mergeCell ref="AD18:AE18"/>
    <mergeCell ref="A1:AL1"/>
    <mergeCell ref="AH17:AJ17"/>
    <mergeCell ref="AB16:AC16"/>
    <mergeCell ref="AD16:AE16"/>
    <mergeCell ref="AB17:AC17"/>
    <mergeCell ref="AD17:AE17"/>
    <mergeCell ref="AF17:AG17"/>
    <mergeCell ref="Z17:AA17"/>
    <mergeCell ref="Z3:AL3"/>
    <mergeCell ref="AH15:AJ15"/>
    <mergeCell ref="Z14:AA14"/>
    <mergeCell ref="Z16:AA16"/>
    <mergeCell ref="T12:U12"/>
    <mergeCell ref="AH12:AJ12"/>
    <mergeCell ref="B3:Y3"/>
    <mergeCell ref="B4:C4"/>
    <mergeCell ref="C16:E16"/>
    <mergeCell ref="F16:G16"/>
    <mergeCell ref="H16:I16"/>
    <mergeCell ref="F14:G14"/>
    <mergeCell ref="H6:S6"/>
    <mergeCell ref="AF16:AG16"/>
    <mergeCell ref="C15:E15"/>
    <mergeCell ref="X19:Y19"/>
    <mergeCell ref="H19:I19"/>
    <mergeCell ref="V18:W18"/>
    <mergeCell ref="F17:G17"/>
    <mergeCell ref="H17:I17"/>
    <mergeCell ref="J17:K17"/>
    <mergeCell ref="L17:M17"/>
    <mergeCell ref="N17:O17"/>
    <mergeCell ref="C19:E19"/>
    <mergeCell ref="X18:Y18"/>
    <mergeCell ref="P17:Q17"/>
    <mergeCell ref="R17:S17"/>
    <mergeCell ref="T17:U17"/>
    <mergeCell ref="AH30:AJ30"/>
    <mergeCell ref="AA30:AB30"/>
    <mergeCell ref="R32:U32"/>
    <mergeCell ref="V32:Y32"/>
    <mergeCell ref="T33:U33"/>
    <mergeCell ref="V33:W33"/>
    <mergeCell ref="X33:Y33"/>
    <mergeCell ref="F32:I32"/>
    <mergeCell ref="J32:M32"/>
    <mergeCell ref="N32:Q32"/>
    <mergeCell ref="F33:G33"/>
    <mergeCell ref="N33:O33"/>
    <mergeCell ref="H33:I33"/>
    <mergeCell ref="J33:K33"/>
    <mergeCell ref="L33:M33"/>
    <mergeCell ref="D30:G30"/>
    <mergeCell ref="AC30:AD30"/>
    <mergeCell ref="AD33:AE33"/>
    <mergeCell ref="AH32:AJ33"/>
    <mergeCell ref="Z21:AA22"/>
    <mergeCell ref="AB21:AC22"/>
    <mergeCell ref="AF21:AG22"/>
    <mergeCell ref="AH21:AJ22"/>
    <mergeCell ref="D27:X27"/>
    <mergeCell ref="P28:Q28"/>
    <mergeCell ref="U28:X28"/>
    <mergeCell ref="E28:O28"/>
    <mergeCell ref="AB19:AC19"/>
    <mergeCell ref="T20:U20"/>
    <mergeCell ref="P23:AJ23"/>
    <mergeCell ref="AH19:AJ19"/>
    <mergeCell ref="AH20:AJ20"/>
    <mergeCell ref="AA28:AE28"/>
    <mergeCell ref="I24:AJ24"/>
    <mergeCell ref="P19:Q19"/>
    <mergeCell ref="F20:G20"/>
    <mergeCell ref="H20:I20"/>
    <mergeCell ref="J20:K20"/>
    <mergeCell ref="L20:M20"/>
    <mergeCell ref="N20:O20"/>
    <mergeCell ref="F19:G19"/>
    <mergeCell ref="C20:E20"/>
    <mergeCell ref="V19:W19"/>
    <mergeCell ref="R45:S45"/>
    <mergeCell ref="AF35:AG35"/>
    <mergeCell ref="X34:Y34"/>
    <mergeCell ref="R30:S30"/>
    <mergeCell ref="R34:S34"/>
    <mergeCell ref="T30:Z30"/>
    <mergeCell ref="T34:U34"/>
    <mergeCell ref="AB35:AC35"/>
    <mergeCell ref="Z35:AA35"/>
    <mergeCell ref="X35:Y35"/>
    <mergeCell ref="T35:U35"/>
    <mergeCell ref="V35:W35"/>
    <mergeCell ref="R35:S35"/>
    <mergeCell ref="T41:U41"/>
    <mergeCell ref="Z36:AA36"/>
    <mergeCell ref="V40:W40"/>
    <mergeCell ref="X40:Y40"/>
    <mergeCell ref="Z40:AA40"/>
    <mergeCell ref="V38:W38"/>
    <mergeCell ref="T37:U37"/>
    <mergeCell ref="X45:Y45"/>
    <mergeCell ref="Z45:AA45"/>
    <mergeCell ref="AF39:AG39"/>
    <mergeCell ref="T31:Z31"/>
    <mergeCell ref="AH34:AJ34"/>
    <mergeCell ref="C32:E33"/>
    <mergeCell ref="J37:K37"/>
    <mergeCell ref="L37:M37"/>
    <mergeCell ref="N37:O37"/>
    <mergeCell ref="J36:K36"/>
    <mergeCell ref="C35:E35"/>
    <mergeCell ref="F35:G35"/>
    <mergeCell ref="H35:I35"/>
    <mergeCell ref="C37:E37"/>
    <mergeCell ref="F37:G37"/>
    <mergeCell ref="F36:G36"/>
    <mergeCell ref="H36:I36"/>
    <mergeCell ref="N35:O35"/>
    <mergeCell ref="C36:E36"/>
    <mergeCell ref="L36:M36"/>
    <mergeCell ref="N36:O36"/>
    <mergeCell ref="H37:I37"/>
    <mergeCell ref="AF8:AG8"/>
    <mergeCell ref="AC56:AG56"/>
    <mergeCell ref="P56:Q56"/>
    <mergeCell ref="P54:Q54"/>
    <mergeCell ref="V34:W34"/>
    <mergeCell ref="AD35:AE35"/>
    <mergeCell ref="V37:W37"/>
    <mergeCell ref="Z44:AA44"/>
    <mergeCell ref="Z41:AA41"/>
    <mergeCell ref="AB37:AC37"/>
    <mergeCell ref="R37:S37"/>
    <mergeCell ref="F53:X53"/>
    <mergeCell ref="F55:X55"/>
    <mergeCell ref="P38:Q38"/>
    <mergeCell ref="R38:S38"/>
    <mergeCell ref="T38:U38"/>
    <mergeCell ref="X38:Y38"/>
    <mergeCell ref="Z38:AA38"/>
    <mergeCell ref="P48:AJ48"/>
    <mergeCell ref="I49:AJ49"/>
    <mergeCell ref="C48:G48"/>
    <mergeCell ref="H34:I34"/>
    <mergeCell ref="R33:S33"/>
    <mergeCell ref="AH31:AJ31"/>
    <mergeCell ref="Z18:AA18"/>
    <mergeCell ref="AB14:AC14"/>
    <mergeCell ref="P9:Q9"/>
    <mergeCell ref="N9:O9"/>
    <mergeCell ref="L18:M18"/>
    <mergeCell ref="N18:O18"/>
    <mergeCell ref="X15:Y15"/>
    <mergeCell ref="T15:U15"/>
    <mergeCell ref="P15:Q15"/>
    <mergeCell ref="R15:S15"/>
    <mergeCell ref="L15:M15"/>
    <mergeCell ref="Z10:AA10"/>
    <mergeCell ref="AB10:AC10"/>
    <mergeCell ref="V13:W13"/>
    <mergeCell ref="X13:Y13"/>
    <mergeCell ref="N13:O13"/>
    <mergeCell ref="B5:C5"/>
    <mergeCell ref="T6:U6"/>
    <mergeCell ref="J19:K19"/>
    <mergeCell ref="L19:M19"/>
    <mergeCell ref="N19:O19"/>
    <mergeCell ref="J16:K16"/>
    <mergeCell ref="L16:M16"/>
    <mergeCell ref="N16:O16"/>
    <mergeCell ref="P16:Q16"/>
    <mergeCell ref="T19:U19"/>
    <mergeCell ref="F10:G10"/>
    <mergeCell ref="J7:M7"/>
    <mergeCell ref="C9:E9"/>
    <mergeCell ref="F9:G9"/>
    <mergeCell ref="H9:I9"/>
    <mergeCell ref="J9:K9"/>
    <mergeCell ref="C18:E18"/>
    <mergeCell ref="F18:G18"/>
    <mergeCell ref="J18:K18"/>
    <mergeCell ref="J15:K15"/>
    <mergeCell ref="C17:E17"/>
    <mergeCell ref="D6:G6"/>
    <mergeCell ref="C10:E10"/>
    <mergeCell ref="H10:I10"/>
    <mergeCell ref="D4:X4"/>
    <mergeCell ref="D5:AK5"/>
    <mergeCell ref="R9:S9"/>
    <mergeCell ref="T9:U9"/>
    <mergeCell ref="N7:Q7"/>
    <mergeCell ref="R7:U7"/>
    <mergeCell ref="V7:Y7"/>
    <mergeCell ref="Z7:AC7"/>
    <mergeCell ref="AD7:AG7"/>
    <mergeCell ref="AH7:AJ8"/>
    <mergeCell ref="F8:G8"/>
    <mergeCell ref="H8:I8"/>
    <mergeCell ref="J8:K8"/>
    <mergeCell ref="L8:M8"/>
    <mergeCell ref="N8:O8"/>
    <mergeCell ref="P8:Q8"/>
    <mergeCell ref="R8:S8"/>
    <mergeCell ref="T8:U8"/>
    <mergeCell ref="V8:W8"/>
    <mergeCell ref="X8:Y8"/>
    <mergeCell ref="Z8:AA8"/>
    <mergeCell ref="AB8:AC8"/>
    <mergeCell ref="AD8:AE8"/>
    <mergeCell ref="C7:E8"/>
    <mergeCell ref="AD10:AE10"/>
    <mergeCell ref="AF10:AG10"/>
    <mergeCell ref="AH10:AJ10"/>
    <mergeCell ref="V9:W9"/>
    <mergeCell ref="X9:Y9"/>
    <mergeCell ref="Z9:AA9"/>
    <mergeCell ref="AB9:AC9"/>
    <mergeCell ref="AD9:AE9"/>
    <mergeCell ref="AF9:AG9"/>
    <mergeCell ref="AH9:AJ9"/>
    <mergeCell ref="X10:Y10"/>
    <mergeCell ref="J10:K10"/>
    <mergeCell ref="L10:M10"/>
    <mergeCell ref="N10:O10"/>
    <mergeCell ref="P10:Q10"/>
    <mergeCell ref="R10:S10"/>
    <mergeCell ref="T10:U10"/>
    <mergeCell ref="V10:W10"/>
    <mergeCell ref="F7:I7"/>
    <mergeCell ref="C12:E12"/>
    <mergeCell ref="F12:G12"/>
    <mergeCell ref="J12:K12"/>
    <mergeCell ref="L12:M12"/>
    <mergeCell ref="N12:O12"/>
    <mergeCell ref="P12:Q12"/>
    <mergeCell ref="L9:M9"/>
    <mergeCell ref="AF11:AG11"/>
    <mergeCell ref="AH11:AJ11"/>
    <mergeCell ref="Z11:AA11"/>
    <mergeCell ref="AB11:AC11"/>
    <mergeCell ref="AD11:AE11"/>
    <mergeCell ref="T13:U13"/>
    <mergeCell ref="C11:E11"/>
    <mergeCell ref="F11:G11"/>
    <mergeCell ref="H11:I11"/>
    <mergeCell ref="J11:K11"/>
    <mergeCell ref="L11:M11"/>
    <mergeCell ref="V11:W11"/>
    <mergeCell ref="X11:Y11"/>
    <mergeCell ref="N11:O11"/>
    <mergeCell ref="P11:Q11"/>
    <mergeCell ref="R11:S11"/>
    <mergeCell ref="T11:U11"/>
    <mergeCell ref="AH13:AJ13"/>
    <mergeCell ref="H12:I12"/>
    <mergeCell ref="X12:Y12"/>
    <mergeCell ref="Z12:AA12"/>
    <mergeCell ref="AB12:AC12"/>
    <mergeCell ref="AD12:AE12"/>
    <mergeCell ref="AF12:AG12"/>
    <mergeCell ref="H14:I14"/>
    <mergeCell ref="J14:K14"/>
    <mergeCell ref="L14:M14"/>
    <mergeCell ref="N14:O14"/>
    <mergeCell ref="P14:Q14"/>
    <mergeCell ref="AF13:AG13"/>
    <mergeCell ref="Z13:AA13"/>
    <mergeCell ref="AD14:AE14"/>
    <mergeCell ref="AF14:AG14"/>
    <mergeCell ref="AD13:AE13"/>
    <mergeCell ref="T14:U14"/>
    <mergeCell ref="V14:W14"/>
    <mergeCell ref="P13:Q13"/>
    <mergeCell ref="R14:S14"/>
    <mergeCell ref="AB13:AC13"/>
    <mergeCell ref="C14:E14"/>
    <mergeCell ref="AH14:AJ14"/>
    <mergeCell ref="X20:Y20"/>
    <mergeCell ref="Z20:AA20"/>
    <mergeCell ref="AF15:AG15"/>
    <mergeCell ref="AB18:AC18"/>
    <mergeCell ref="V17:W17"/>
    <mergeCell ref="X17:Y17"/>
    <mergeCell ref="R16:S16"/>
    <mergeCell ref="P18:Q18"/>
    <mergeCell ref="R18:S18"/>
    <mergeCell ref="T18:U18"/>
    <mergeCell ref="AH18:AJ18"/>
    <mergeCell ref="N15:O15"/>
    <mergeCell ref="AF18:AG18"/>
    <mergeCell ref="AH16:AJ16"/>
    <mergeCell ref="AB15:AC15"/>
    <mergeCell ref="AD15:AE15"/>
    <mergeCell ref="T16:U16"/>
    <mergeCell ref="V16:W16"/>
    <mergeCell ref="P20:Q20"/>
    <mergeCell ref="X16:Y16"/>
    <mergeCell ref="V15:W15"/>
    <mergeCell ref="Z15:AA15"/>
    <mergeCell ref="C13:E13"/>
    <mergeCell ref="F13:G13"/>
    <mergeCell ref="AF19:AG19"/>
    <mergeCell ref="C21:E22"/>
    <mergeCell ref="F21:G22"/>
    <mergeCell ref="H21:I22"/>
    <mergeCell ref="J21:K22"/>
    <mergeCell ref="L21:M22"/>
    <mergeCell ref="N21:O22"/>
    <mergeCell ref="P21:Q22"/>
    <mergeCell ref="R21:S22"/>
    <mergeCell ref="T21:U22"/>
    <mergeCell ref="X14:Y14"/>
    <mergeCell ref="R19:S19"/>
    <mergeCell ref="R13:S13"/>
    <mergeCell ref="H13:I13"/>
    <mergeCell ref="J13:K13"/>
    <mergeCell ref="L13:M13"/>
    <mergeCell ref="Z19:AA19"/>
    <mergeCell ref="H18:I18"/>
    <mergeCell ref="AD19:AE19"/>
    <mergeCell ref="V21:W22"/>
    <mergeCell ref="R20:S20"/>
    <mergeCell ref="X21:Y22"/>
    <mergeCell ref="B61:C61"/>
    <mergeCell ref="J30:Q30"/>
    <mergeCell ref="J31:Q31"/>
    <mergeCell ref="U54:Z54"/>
    <mergeCell ref="U56:Z56"/>
    <mergeCell ref="B58:C58"/>
    <mergeCell ref="F34:G34"/>
    <mergeCell ref="C34:E34"/>
    <mergeCell ref="P33:Q33"/>
    <mergeCell ref="P34:Q34"/>
    <mergeCell ref="J34:K34"/>
    <mergeCell ref="L34:M34"/>
    <mergeCell ref="E56:O56"/>
    <mergeCell ref="E54:O54"/>
    <mergeCell ref="C53:E53"/>
    <mergeCell ref="C55:E55"/>
    <mergeCell ref="I48:O48"/>
    <mergeCell ref="I50:AJ50"/>
    <mergeCell ref="AC54:AG54"/>
    <mergeCell ref="J35:K35"/>
    <mergeCell ref="L35:M35"/>
    <mergeCell ref="R46:S47"/>
    <mergeCell ref="T46:U47"/>
    <mergeCell ref="R40:S40"/>
    <mergeCell ref="V6:AA6"/>
    <mergeCell ref="AB6:AC6"/>
    <mergeCell ref="P46:Q47"/>
    <mergeCell ref="P36:Q36"/>
    <mergeCell ref="R36:S36"/>
    <mergeCell ref="T36:U36"/>
    <mergeCell ref="P35:Q35"/>
    <mergeCell ref="X46:Y47"/>
    <mergeCell ref="T45:U45"/>
    <mergeCell ref="R39:S39"/>
    <mergeCell ref="T39:U39"/>
    <mergeCell ref="P41:Q41"/>
    <mergeCell ref="R41:S41"/>
    <mergeCell ref="V44:W44"/>
    <mergeCell ref="R42:S42"/>
    <mergeCell ref="T42:U42"/>
    <mergeCell ref="T40:U40"/>
    <mergeCell ref="R43:S43"/>
    <mergeCell ref="X37:Y37"/>
    <mergeCell ref="P40:Q40"/>
    <mergeCell ref="P45:Q45"/>
    <mergeCell ref="P37:Q37"/>
    <mergeCell ref="R12:S12"/>
    <mergeCell ref="V12:W12"/>
  </mergeCells>
  <phoneticPr fontId="4"/>
  <conditionalFormatting sqref="F9:AC20">
    <cfRule type="containsBlanks" dxfId="297" priority="2">
      <formula>LEN(TRIM(F9))=0</formula>
    </cfRule>
  </conditionalFormatting>
  <conditionalFormatting sqref="F34:AC45">
    <cfRule type="containsBlanks" dxfId="296" priority="6">
      <formula>LEN(TRIM(F34))=0</formula>
    </cfRule>
  </conditionalFormatting>
  <conditionalFormatting sqref="P28 R30:S31 AA30:AB31 AE30:AE31 AG30:AG31">
    <cfRule type="containsBlanks" dxfId="295" priority="8">
      <formula>LEN(TRIM(P28))=0</formula>
    </cfRule>
  </conditionalFormatting>
  <conditionalFormatting sqref="P54:Q54">
    <cfRule type="containsBlanks" dxfId="294" priority="5">
      <formula>LEN(TRIM(P54))=0</formula>
    </cfRule>
  </conditionalFormatting>
  <conditionalFormatting sqref="P56:Q56">
    <cfRule type="containsBlanks" dxfId="293" priority="4">
      <formula>LEN(TRIM(P56))=0</formula>
    </cfRule>
  </conditionalFormatting>
  <conditionalFormatting sqref="T6:U6 AB6 AE6 AG6">
    <cfRule type="containsBlanks" dxfId="292" priority="1">
      <formula>LEN(TRIM(T6))=0</formula>
    </cfRule>
  </conditionalFormatting>
  <dataValidations count="1">
    <dataValidation imeMode="off" allowBlank="1" showInputMessage="1" showErrorMessage="1" sqref="F9:AC20 F34:AC45 P28:Q28 R30:S31 AA30:AB31 AE30:AE31 AG30:AG31 P54:Q54 P56:Q56 T6:U6 AG6 AE6 AB6" xr:uid="{D4FB4BCA-2CF3-4103-9527-42F694B5B1D2}"/>
  </dataValidations>
  <printOptions horizontalCentered="1"/>
  <pageMargins left="0.70866141732283472" right="0.23622047244094491" top="0.39370078740157483" bottom="0.23622047244094491" header="0" footer="0"/>
  <pageSetup paperSize="9" orientation="portrait" horizontalDpi="300" verticalDpi="300" r:id="rId1"/>
  <headerFooter alignWithMargins="0"/>
  <colBreaks count="1" manualBreakCount="1">
    <brk id="5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910" r:id="rId4" name="Check Box 7">
              <controlPr defaultSize="0" autoFill="0" autoLine="0" autoPict="0">
                <anchor moveWithCells="1">
                  <from>
                    <xdr:col>18</xdr:col>
                    <xdr:colOff>180975</xdr:colOff>
                    <xdr:row>27</xdr:row>
                    <xdr:rowOff>0</xdr:rowOff>
                  </from>
                  <to>
                    <xdr:col>20</xdr:col>
                    <xdr:colOff>0</xdr:colOff>
                    <xdr:row>28</xdr:row>
                    <xdr:rowOff>28575</xdr:rowOff>
                  </to>
                </anchor>
              </controlPr>
            </control>
          </mc:Choice>
        </mc:AlternateContent>
        <mc:AlternateContent xmlns:mc="http://schemas.openxmlformats.org/markup-compatibility/2006">
          <mc:Choice Requires="x14">
            <control shapeId="164911" r:id="rId5" name="Check Box 47">
              <controlPr defaultSize="0" autoFill="0" autoLine="0" autoPict="0">
                <anchor moveWithCells="1">
                  <from>
                    <xdr:col>24</xdr:col>
                    <xdr:colOff>180975</xdr:colOff>
                    <xdr:row>27</xdr:row>
                    <xdr:rowOff>0</xdr:rowOff>
                  </from>
                  <to>
                    <xdr:col>26</xdr:col>
                    <xdr:colOff>0</xdr:colOff>
                    <xdr:row>28</xdr:row>
                    <xdr:rowOff>28575</xdr:rowOff>
                  </to>
                </anchor>
              </controlPr>
            </control>
          </mc:Choice>
        </mc:AlternateContent>
        <mc:AlternateContent xmlns:mc="http://schemas.openxmlformats.org/markup-compatibility/2006">
          <mc:Choice Requires="x14">
            <control shapeId="164912" r:id="rId6" name="Check Box 48">
              <controlPr defaultSize="0" autoFill="0" autoLine="0" autoPict="0">
                <anchor moveWithCells="1">
                  <from>
                    <xdr:col>19</xdr:col>
                    <xdr:colOff>0</xdr:colOff>
                    <xdr:row>52</xdr:row>
                    <xdr:rowOff>161925</xdr:rowOff>
                  </from>
                  <to>
                    <xdr:col>20</xdr:col>
                    <xdr:colOff>57150</xdr:colOff>
                    <xdr:row>53</xdr:row>
                    <xdr:rowOff>161925</xdr:rowOff>
                  </to>
                </anchor>
              </controlPr>
            </control>
          </mc:Choice>
        </mc:AlternateContent>
        <mc:AlternateContent xmlns:mc="http://schemas.openxmlformats.org/markup-compatibility/2006">
          <mc:Choice Requires="x14">
            <control shapeId="164913" r:id="rId7" name="Check Box 49">
              <controlPr defaultSize="0" autoFill="0" autoLine="0" autoPict="0">
                <anchor moveWithCells="1">
                  <from>
                    <xdr:col>26</xdr:col>
                    <xdr:colOff>171450</xdr:colOff>
                    <xdr:row>52</xdr:row>
                    <xdr:rowOff>161925</xdr:rowOff>
                  </from>
                  <to>
                    <xdr:col>27</xdr:col>
                    <xdr:colOff>171450</xdr:colOff>
                    <xdr:row>54</xdr:row>
                    <xdr:rowOff>9525</xdr:rowOff>
                  </to>
                </anchor>
              </controlPr>
            </control>
          </mc:Choice>
        </mc:AlternateContent>
        <mc:AlternateContent xmlns:mc="http://schemas.openxmlformats.org/markup-compatibility/2006">
          <mc:Choice Requires="x14">
            <control shapeId="164914" r:id="rId8" name="Check Box 50">
              <controlPr defaultSize="0" autoFill="0" autoLine="0" autoPict="0">
                <anchor moveWithCells="1">
                  <from>
                    <xdr:col>19</xdr:col>
                    <xdr:colOff>0</xdr:colOff>
                    <xdr:row>54</xdr:row>
                    <xdr:rowOff>161925</xdr:rowOff>
                  </from>
                  <to>
                    <xdr:col>20</xdr:col>
                    <xdr:colOff>0</xdr:colOff>
                    <xdr:row>56</xdr:row>
                    <xdr:rowOff>9525</xdr:rowOff>
                  </to>
                </anchor>
              </controlPr>
            </control>
          </mc:Choice>
        </mc:AlternateContent>
        <mc:AlternateContent xmlns:mc="http://schemas.openxmlformats.org/markup-compatibility/2006">
          <mc:Choice Requires="x14">
            <control shapeId="164915" r:id="rId9" name="Check Box 51">
              <controlPr defaultSize="0" autoFill="0" autoLine="0" autoPict="0">
                <anchor moveWithCells="1">
                  <from>
                    <xdr:col>26</xdr:col>
                    <xdr:colOff>171450</xdr:colOff>
                    <xdr:row>55</xdr:row>
                    <xdr:rowOff>0</xdr:rowOff>
                  </from>
                  <to>
                    <xdr:col>27</xdr:col>
                    <xdr:colOff>171450</xdr:colOff>
                    <xdr:row>56</xdr:row>
                    <xdr:rowOff>19050</xdr:rowOff>
                  </to>
                </anchor>
              </controlPr>
            </control>
          </mc:Choice>
        </mc:AlternateContent>
        <mc:AlternateContent xmlns:mc="http://schemas.openxmlformats.org/markup-compatibility/2006">
          <mc:Choice Requires="x14">
            <control shapeId="164941" r:id="rId10" name="Check Box 45">
              <controlPr defaultSize="0" autoFill="0" autoLine="0" autoPict="0">
                <anchor moveWithCells="1" sizeWithCells="1">
                  <from>
                    <xdr:col>17</xdr:col>
                    <xdr:colOff>171450</xdr:colOff>
                    <xdr:row>57</xdr:row>
                    <xdr:rowOff>152400</xdr:rowOff>
                  </from>
                  <to>
                    <xdr:col>20</xdr:col>
                    <xdr:colOff>152400</xdr:colOff>
                    <xdr:row>59</xdr:row>
                    <xdr:rowOff>19050</xdr:rowOff>
                  </to>
                </anchor>
              </controlPr>
            </control>
          </mc:Choice>
        </mc:AlternateContent>
        <mc:AlternateContent xmlns:mc="http://schemas.openxmlformats.org/markup-compatibility/2006">
          <mc:Choice Requires="x14">
            <control shapeId="164942" r:id="rId11" name="Check Box 46">
              <controlPr defaultSize="0" autoFill="0" autoLine="0" autoPict="0">
                <anchor moveWithCells="1" sizeWithCells="1">
                  <from>
                    <xdr:col>21</xdr:col>
                    <xdr:colOff>19050</xdr:colOff>
                    <xdr:row>57</xdr:row>
                    <xdr:rowOff>152400</xdr:rowOff>
                  </from>
                  <to>
                    <xdr:col>24</xdr:col>
                    <xdr:colOff>0</xdr:colOff>
                    <xdr:row>59</xdr:row>
                    <xdr:rowOff>9525</xdr:rowOff>
                  </to>
                </anchor>
              </controlPr>
            </control>
          </mc:Choice>
        </mc:AlternateContent>
        <mc:AlternateContent xmlns:mc="http://schemas.openxmlformats.org/markup-compatibility/2006">
          <mc:Choice Requires="x14">
            <control shapeId="2" r:id="rId12" name="Check Box 52">
              <controlPr defaultSize="0" autoFill="0" autoLine="0" autoPict="0">
                <anchor moveWithCells="1" sizeWithCells="1">
                  <from>
                    <xdr:col>17</xdr:col>
                    <xdr:colOff>171450</xdr:colOff>
                    <xdr:row>63</xdr:row>
                    <xdr:rowOff>9525</xdr:rowOff>
                  </from>
                  <to>
                    <xdr:col>20</xdr:col>
                    <xdr:colOff>152400</xdr:colOff>
                    <xdr:row>64</xdr:row>
                    <xdr:rowOff>47625</xdr:rowOff>
                  </to>
                </anchor>
              </controlPr>
            </control>
          </mc:Choice>
        </mc:AlternateContent>
        <mc:AlternateContent xmlns:mc="http://schemas.openxmlformats.org/markup-compatibility/2006">
          <mc:Choice Requires="x14">
            <control shapeId="3" r:id="rId13" name="Check Box 53">
              <controlPr defaultSize="0" autoFill="0" autoLine="0" autoPict="0">
                <anchor moveWithCells="1" sizeWithCells="1">
                  <from>
                    <xdr:col>21</xdr:col>
                    <xdr:colOff>19050</xdr:colOff>
                    <xdr:row>63</xdr:row>
                    <xdr:rowOff>9525</xdr:rowOff>
                  </from>
                  <to>
                    <xdr:col>24</xdr:col>
                    <xdr:colOff>0</xdr:colOff>
                    <xdr:row>64</xdr:row>
                    <xdr:rowOff>38100</xdr:rowOff>
                  </to>
                </anchor>
              </controlPr>
            </control>
          </mc:Choice>
        </mc:AlternateContent>
        <mc:AlternateContent xmlns:mc="http://schemas.openxmlformats.org/markup-compatibility/2006">
          <mc:Choice Requires="x14">
            <control shapeId="164943" r:id="rId14" name="Check Box 79">
              <controlPr defaultSize="0" autoFill="0" autoLine="0" autoPict="0">
                <anchor moveWithCells="1" sizeWithCells="1">
                  <from>
                    <xdr:col>17</xdr:col>
                    <xdr:colOff>171450</xdr:colOff>
                    <xdr:row>60</xdr:row>
                    <xdr:rowOff>0</xdr:rowOff>
                  </from>
                  <to>
                    <xdr:col>20</xdr:col>
                    <xdr:colOff>152400</xdr:colOff>
                    <xdr:row>61</xdr:row>
                    <xdr:rowOff>38100</xdr:rowOff>
                  </to>
                </anchor>
              </controlPr>
            </control>
          </mc:Choice>
        </mc:AlternateContent>
        <mc:AlternateContent xmlns:mc="http://schemas.openxmlformats.org/markup-compatibility/2006">
          <mc:Choice Requires="x14">
            <control shapeId="164944" r:id="rId15" name="Check Box 80">
              <controlPr defaultSize="0" autoFill="0" autoLine="0" autoPict="0">
                <anchor moveWithCells="1" sizeWithCells="1">
                  <from>
                    <xdr:col>21</xdr:col>
                    <xdr:colOff>19050</xdr:colOff>
                    <xdr:row>60</xdr:row>
                    <xdr:rowOff>0</xdr:rowOff>
                  </from>
                  <to>
                    <xdr:col>24</xdr:col>
                    <xdr:colOff>0</xdr:colOff>
                    <xdr:row>61</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4A837-413E-4800-ABFE-07D1F46900B8}">
  <sheetPr>
    <tabColor theme="7" tint="0.59999389629810485"/>
  </sheetPr>
  <dimension ref="A1:CJ84"/>
  <sheetViews>
    <sheetView showGridLines="0" view="pageBreakPreview" zoomScaleNormal="115" zoomScaleSheetLayoutView="100" workbookViewId="0">
      <selection activeCell="AA27" sqref="AA27:AC27"/>
    </sheetView>
  </sheetViews>
  <sheetFormatPr defaultColWidth="8" defaultRowHeight="12"/>
  <cols>
    <col min="1" max="1" width="1.375" style="13" customWidth="1"/>
    <col min="2" max="2" width="1.625" style="13" customWidth="1"/>
    <col min="3" max="7" width="2.375" style="13" customWidth="1"/>
    <col min="8" max="8" width="2.875" style="13" customWidth="1"/>
    <col min="9" max="10" width="2.375" style="13" customWidth="1"/>
    <col min="11" max="11" width="2.875" style="13" customWidth="1"/>
    <col min="12" max="39" width="2.375" style="13" customWidth="1"/>
    <col min="40" max="43" width="2.375" style="13" hidden="1" customWidth="1"/>
    <col min="44" max="44" width="1.25" style="13" hidden="1" customWidth="1"/>
    <col min="45" max="45" width="2.625" style="13" hidden="1" customWidth="1"/>
    <col min="46" max="46" width="2.375" style="13" hidden="1" customWidth="1"/>
    <col min="47" max="61" width="2.625" style="13" hidden="1" customWidth="1"/>
    <col min="62" max="64" width="2.625" style="13" customWidth="1"/>
    <col min="65" max="67" width="2.375" style="13" customWidth="1"/>
    <col min="68" max="76" width="2.625" style="13" customWidth="1"/>
    <col min="77" max="16384" width="8" style="13"/>
  </cols>
  <sheetData>
    <row r="1" spans="1:88" ht="14.1" customHeight="1">
      <c r="A1" s="1742" t="s">
        <v>1618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Y1" s="319"/>
      <c r="AZ1" s="319"/>
      <c r="BA1" s="319"/>
      <c r="BJ1" s="2769"/>
      <c r="BK1" s="2769"/>
      <c r="BL1" s="2769"/>
      <c r="BM1" s="2769"/>
      <c r="BN1" s="2769"/>
    </row>
    <row r="2" spans="1:88" ht="5.0999999999999996" customHeight="1" thickBot="1"/>
    <row r="3" spans="1:88" ht="14.1" customHeight="1" thickBot="1">
      <c r="B3" s="2770" t="s">
        <v>187</v>
      </c>
      <c r="C3" s="2771"/>
      <c r="D3" s="2771"/>
      <c r="E3" s="2771"/>
      <c r="F3" s="2771"/>
      <c r="G3" s="2771"/>
      <c r="H3" s="2771"/>
      <c r="I3" s="2771"/>
      <c r="J3" s="2771"/>
      <c r="K3" s="2771"/>
      <c r="L3" s="2771"/>
      <c r="M3" s="2771"/>
      <c r="N3" s="2771"/>
      <c r="O3" s="2771"/>
      <c r="P3" s="2771"/>
      <c r="Q3" s="2771"/>
      <c r="R3" s="2771"/>
      <c r="S3" s="2771"/>
      <c r="T3" s="2771"/>
      <c r="U3" s="2771"/>
      <c r="V3" s="2771"/>
      <c r="W3" s="2771"/>
      <c r="X3" s="2771"/>
      <c r="Y3" s="2771"/>
      <c r="Z3" s="2771"/>
      <c r="AA3" s="2771"/>
      <c r="AB3" s="2771"/>
      <c r="AC3" s="2772"/>
      <c r="AD3" s="2771" t="s">
        <v>5</v>
      </c>
      <c r="AE3" s="2771"/>
      <c r="AF3" s="2771"/>
      <c r="AG3" s="2771"/>
      <c r="AH3" s="2771"/>
      <c r="AI3" s="2771"/>
      <c r="AJ3" s="2771"/>
      <c r="AK3" s="2771"/>
      <c r="AL3" s="2771"/>
      <c r="AM3" s="2772"/>
      <c r="AN3" s="1151"/>
      <c r="AO3" s="1151"/>
      <c r="AP3" s="1151"/>
      <c r="AQ3" s="1151"/>
      <c r="AR3" s="1152"/>
      <c r="BO3" s="4"/>
      <c r="BP3" s="4"/>
      <c r="BQ3" s="4"/>
      <c r="BR3" s="4"/>
      <c r="BS3" s="4"/>
      <c r="BT3" s="4"/>
      <c r="BU3" s="4"/>
      <c r="BV3" s="4"/>
      <c r="BW3" s="4"/>
      <c r="BX3" s="4"/>
      <c r="BY3" s="4"/>
      <c r="BZ3" s="4"/>
      <c r="CA3" s="4"/>
      <c r="CB3" s="4"/>
      <c r="CC3" s="4"/>
      <c r="CD3" s="4"/>
      <c r="CE3" s="4"/>
      <c r="CF3" s="4"/>
      <c r="CG3" s="4"/>
      <c r="CH3" s="4"/>
      <c r="CI3" s="4"/>
      <c r="CJ3" s="4"/>
    </row>
    <row r="4" spans="1:88" ht="14.1" customHeight="1">
      <c r="B4" s="2773" t="s">
        <v>487</v>
      </c>
      <c r="C4" s="2774"/>
      <c r="D4" s="2775" t="s">
        <v>516</v>
      </c>
      <c r="E4" s="2776"/>
      <c r="F4" s="2776"/>
      <c r="G4" s="2776"/>
      <c r="H4" s="2776"/>
      <c r="I4" s="2776"/>
      <c r="J4" s="2776"/>
      <c r="K4" s="2776"/>
      <c r="L4" s="2776"/>
      <c r="M4" s="2776"/>
      <c r="N4" s="2776"/>
      <c r="O4" s="2776"/>
      <c r="P4" s="2776"/>
      <c r="Q4" s="2776"/>
      <c r="R4" s="2776"/>
      <c r="S4" s="2776"/>
      <c r="T4" s="2776"/>
      <c r="U4" s="2776"/>
      <c r="V4" s="2776"/>
      <c r="W4" s="2776"/>
      <c r="X4" s="2776"/>
      <c r="Y4" s="2776"/>
      <c r="Z4" s="2776"/>
      <c r="AA4" s="2776"/>
      <c r="AB4" s="2776"/>
      <c r="AC4" s="883"/>
      <c r="AD4" s="1146" t="s">
        <v>527</v>
      </c>
      <c r="AE4" s="2779" t="s">
        <v>1528</v>
      </c>
      <c r="AF4" s="2779"/>
      <c r="AG4" s="2779"/>
      <c r="AH4" s="2779"/>
      <c r="AI4" s="2779"/>
      <c r="AJ4" s="2779"/>
      <c r="AK4" s="2779"/>
      <c r="AL4" s="2779"/>
      <c r="AM4" s="2780"/>
      <c r="AN4" s="603"/>
      <c r="AO4" s="603"/>
      <c r="AP4" s="603"/>
      <c r="AQ4" s="603"/>
      <c r="AR4" s="823"/>
      <c r="AT4" s="2778"/>
      <c r="AU4" s="824"/>
      <c r="AV4" s="824"/>
      <c r="AW4" s="824"/>
      <c r="AX4" s="824"/>
      <c r="AY4" s="824"/>
      <c r="AZ4" s="824"/>
      <c r="BA4" s="824"/>
      <c r="BB4" s="824"/>
      <c r="BC4" s="824"/>
      <c r="BD4" s="825"/>
      <c r="BN4" s="825"/>
      <c r="BO4" s="826"/>
      <c r="BP4" s="827"/>
      <c r="BQ4" s="558"/>
      <c r="BR4" s="826"/>
      <c r="BS4" s="826"/>
      <c r="BT4" s="558"/>
      <c r="BU4" s="564"/>
      <c r="BV4" s="564"/>
      <c r="BW4" s="558"/>
      <c r="BX4" s="826"/>
      <c r="BY4" s="826"/>
      <c r="BZ4" s="826"/>
      <c r="CA4" s="827"/>
      <c r="CB4" s="558"/>
      <c r="CC4" s="826"/>
      <c r="CD4" s="826"/>
      <c r="CE4" s="558"/>
      <c r="CF4" s="564"/>
      <c r="CG4" s="564"/>
      <c r="CH4" s="558"/>
      <c r="CI4" s="826"/>
      <c r="CJ4" s="826"/>
    </row>
    <row r="5" spans="1:88" ht="14.1" customHeight="1">
      <c r="B5" s="18"/>
      <c r="C5" s="303"/>
      <c r="D5" s="2777"/>
      <c r="E5" s="2777"/>
      <c r="F5" s="2777"/>
      <c r="G5" s="2777"/>
      <c r="H5" s="2777"/>
      <c r="I5" s="2777"/>
      <c r="J5" s="2777"/>
      <c r="K5" s="2777"/>
      <c r="L5" s="2777"/>
      <c r="M5" s="2777"/>
      <c r="N5" s="2777"/>
      <c r="O5" s="2777"/>
      <c r="P5" s="2777"/>
      <c r="Q5" s="2777"/>
      <c r="R5" s="2777"/>
      <c r="S5" s="2777"/>
      <c r="T5" s="2777"/>
      <c r="U5" s="2777"/>
      <c r="V5" s="2777"/>
      <c r="W5" s="2777"/>
      <c r="X5" s="2777"/>
      <c r="Y5" s="2777"/>
      <c r="Z5" s="2777"/>
      <c r="AA5" s="2777"/>
      <c r="AB5" s="2777"/>
      <c r="AD5" s="297"/>
      <c r="AE5" s="1871"/>
      <c r="AF5" s="1871"/>
      <c r="AG5" s="1871"/>
      <c r="AH5" s="1871"/>
      <c r="AI5" s="1871"/>
      <c r="AJ5" s="1871"/>
      <c r="AK5" s="1871"/>
      <c r="AL5" s="1871"/>
      <c r="AM5" s="2781"/>
      <c r="AN5" s="311"/>
      <c r="AO5" s="311"/>
      <c r="AP5" s="311"/>
      <c r="AQ5" s="311"/>
      <c r="AR5" s="324"/>
      <c r="AT5" s="2778"/>
      <c r="AU5" s="828"/>
      <c r="AV5" s="828"/>
      <c r="AW5" s="829"/>
      <c r="AX5" s="828"/>
      <c r="AY5" s="829"/>
      <c r="AZ5" s="828"/>
      <c r="BA5" s="829"/>
      <c r="BB5" s="830"/>
      <c r="BC5" s="831"/>
      <c r="BD5" s="825"/>
      <c r="BN5" s="825"/>
      <c r="BO5" s="826"/>
      <c r="BP5" s="827"/>
      <c r="BQ5" s="558"/>
      <c r="BR5" s="826"/>
      <c r="BS5" s="826"/>
      <c r="BT5" s="558"/>
      <c r="BU5" s="564"/>
      <c r="BV5" s="564"/>
      <c r="BW5" s="558"/>
      <c r="BX5" s="826"/>
      <c r="BY5" s="826"/>
      <c r="BZ5" s="826"/>
      <c r="CA5" s="827"/>
      <c r="CB5" s="558"/>
      <c r="CC5" s="826"/>
      <c r="CD5" s="826"/>
      <c r="CE5" s="558"/>
      <c r="CF5" s="564"/>
      <c r="CG5" s="564"/>
      <c r="CH5" s="558"/>
      <c r="CI5" s="826"/>
      <c r="CJ5" s="826"/>
    </row>
    <row r="6" spans="1:88" ht="14.1" customHeight="1">
      <c r="B6" s="18"/>
      <c r="D6" s="278"/>
      <c r="AD6" s="813"/>
      <c r="AE6" s="1871"/>
      <c r="AF6" s="1871"/>
      <c r="AG6" s="1871"/>
      <c r="AH6" s="1871"/>
      <c r="AI6" s="1871"/>
      <c r="AJ6" s="1871"/>
      <c r="AK6" s="1871"/>
      <c r="AL6" s="1871"/>
      <c r="AM6" s="2781"/>
      <c r="AN6" s="311"/>
      <c r="AO6" s="311"/>
      <c r="AP6" s="311"/>
      <c r="AQ6" s="311"/>
      <c r="AR6" s="324"/>
      <c r="AU6" s="828"/>
      <c r="AV6" s="828"/>
      <c r="AW6" s="829"/>
      <c r="AX6" s="828"/>
      <c r="AY6" s="829"/>
      <c r="AZ6" s="828"/>
      <c r="BA6" s="829"/>
      <c r="BB6" s="830"/>
      <c r="BC6" s="831"/>
      <c r="BD6" s="311"/>
      <c r="BN6" s="311"/>
      <c r="BO6" s="826"/>
      <c r="BP6" s="827"/>
      <c r="BQ6" s="558"/>
      <c r="BR6" s="826"/>
      <c r="BS6" s="826"/>
      <c r="BY6" s="826"/>
      <c r="BZ6" s="826"/>
      <c r="CA6" s="827"/>
      <c r="CB6" s="558"/>
      <c r="CC6" s="826"/>
      <c r="CD6" s="826"/>
      <c r="CE6" s="558"/>
      <c r="CF6" s="564"/>
      <c r="CG6" s="564"/>
      <c r="CH6" s="558"/>
      <c r="CI6" s="826"/>
      <c r="CJ6" s="826"/>
    </row>
    <row r="7" spans="1:88" ht="14.1" customHeight="1">
      <c r="B7" s="18"/>
      <c r="D7" s="303"/>
      <c r="E7" s="303"/>
      <c r="AD7" s="813"/>
      <c r="AE7" s="1871"/>
      <c r="AF7" s="1871"/>
      <c r="AG7" s="1871"/>
      <c r="AH7" s="1871"/>
      <c r="AI7" s="1871"/>
      <c r="AJ7" s="1871"/>
      <c r="AK7" s="1871"/>
      <c r="AL7" s="1871"/>
      <c r="AM7" s="2781"/>
      <c r="AN7" s="311"/>
      <c r="AO7" s="311"/>
      <c r="AP7" s="311"/>
      <c r="AQ7" s="311"/>
      <c r="AR7" s="324"/>
      <c r="AU7" s="828"/>
      <c r="AV7" s="828"/>
      <c r="AW7" s="829"/>
      <c r="AX7" s="828"/>
      <c r="AY7" s="829"/>
      <c r="AZ7" s="828"/>
      <c r="BA7" s="829"/>
      <c r="BB7" s="830"/>
      <c r="BC7" s="831"/>
      <c r="BD7" s="311"/>
      <c r="BN7" s="311"/>
      <c r="BO7" s="826"/>
      <c r="BP7" s="827"/>
      <c r="BQ7" s="558"/>
      <c r="BR7" s="826"/>
      <c r="BS7" s="826"/>
      <c r="BT7" s="558"/>
      <c r="BU7" s="564"/>
      <c r="BV7" s="564"/>
      <c r="BW7" s="558"/>
      <c r="BX7" s="826"/>
      <c r="BY7" s="826"/>
      <c r="BZ7" s="826"/>
      <c r="CA7" s="827"/>
      <c r="CB7" s="558"/>
      <c r="CC7" s="826"/>
      <c r="CD7" s="826"/>
      <c r="CE7" s="558"/>
      <c r="CF7" s="564"/>
      <c r="CG7" s="564"/>
      <c r="CH7" s="558"/>
      <c r="CI7" s="826"/>
      <c r="CJ7" s="826"/>
    </row>
    <row r="8" spans="1:88" ht="14.1" customHeight="1">
      <c r="B8" s="1708" t="s">
        <v>515</v>
      </c>
      <c r="C8" s="1743"/>
      <c r="D8" s="1757" t="s">
        <v>776</v>
      </c>
      <c r="E8" s="1757"/>
      <c r="F8" s="1757"/>
      <c r="G8" s="1757"/>
      <c r="H8" s="1757"/>
      <c r="I8" s="1757"/>
      <c r="J8" s="1757"/>
      <c r="K8" s="1757"/>
      <c r="L8" s="1757"/>
      <c r="M8" s="1757"/>
      <c r="N8" s="1757"/>
      <c r="O8" s="1757"/>
      <c r="P8" s="1757"/>
      <c r="Q8" s="1757"/>
      <c r="R8" s="1757"/>
      <c r="S8" s="1757"/>
      <c r="T8" s="1757"/>
      <c r="U8" s="1757"/>
      <c r="V8" s="1757"/>
      <c r="W8" s="1757"/>
      <c r="X8" s="1757"/>
      <c r="Y8" s="1757"/>
      <c r="Z8" s="1757"/>
      <c r="AA8" s="1757"/>
      <c r="AB8" s="1757"/>
      <c r="AD8" s="813"/>
      <c r="AE8" s="1871"/>
      <c r="AF8" s="1871"/>
      <c r="AG8" s="1871"/>
      <c r="AH8" s="1871"/>
      <c r="AI8" s="1871"/>
      <c r="AJ8" s="1871"/>
      <c r="AK8" s="1871"/>
      <c r="AL8" s="1871"/>
      <c r="AM8" s="2781"/>
      <c r="AN8" s="311"/>
      <c r="AO8" s="311"/>
      <c r="AP8" s="311"/>
      <c r="AQ8" s="311"/>
      <c r="AR8" s="324"/>
      <c r="AU8" s="828"/>
      <c r="AV8" s="828"/>
      <c r="AW8" s="829"/>
      <c r="AX8" s="828"/>
      <c r="AY8" s="829"/>
      <c r="AZ8" s="828"/>
      <c r="BA8" s="829"/>
      <c r="BB8" s="830"/>
      <c r="BC8" s="831"/>
      <c r="BD8" s="311"/>
      <c r="BN8" s="311"/>
      <c r="BO8" s="826"/>
      <c r="BP8" s="827"/>
      <c r="BQ8" s="558"/>
      <c r="BR8" s="826"/>
      <c r="BS8" s="826"/>
      <c r="BT8" s="558"/>
      <c r="BU8" s="564"/>
      <c r="BV8" s="564"/>
      <c r="BW8" s="558"/>
      <c r="BX8" s="826"/>
      <c r="BY8" s="826"/>
      <c r="BZ8" s="826"/>
      <c r="CA8" s="827"/>
      <c r="CB8" s="558"/>
      <c r="CC8" s="826"/>
      <c r="CD8" s="826"/>
      <c r="CE8" s="558"/>
      <c r="CF8" s="564"/>
      <c r="CG8" s="564"/>
      <c r="CH8" s="558"/>
      <c r="CI8" s="826"/>
      <c r="CJ8" s="826"/>
    </row>
    <row r="9" spans="1:88" ht="14.1" customHeight="1" thickBot="1">
      <c r="B9" s="18"/>
      <c r="C9" s="2068" t="s">
        <v>159</v>
      </c>
      <c r="D9" s="2069"/>
      <c r="E9" s="2069"/>
      <c r="F9" s="2069"/>
      <c r="G9" s="2069"/>
      <c r="H9" s="2069"/>
      <c r="I9" s="2069"/>
      <c r="J9" s="2069"/>
      <c r="K9" s="2768"/>
      <c r="L9" s="2068" t="s">
        <v>1233</v>
      </c>
      <c r="M9" s="2069"/>
      <c r="N9" s="2069"/>
      <c r="O9" s="2069"/>
      <c r="P9" s="2069"/>
      <c r="Q9" s="2069"/>
      <c r="R9" s="2069"/>
      <c r="S9" s="2069"/>
      <c r="T9" s="2069"/>
      <c r="U9" s="2069"/>
      <c r="V9" s="2069"/>
      <c r="W9" s="2068" t="s">
        <v>1232</v>
      </c>
      <c r="X9" s="2069"/>
      <c r="Y9" s="2069"/>
      <c r="Z9" s="2069"/>
      <c r="AA9" s="2069"/>
      <c r="AB9" s="2069"/>
      <c r="AC9" s="2069"/>
      <c r="AD9" s="2069"/>
      <c r="AE9" s="2069"/>
      <c r="AF9" s="2069"/>
      <c r="AG9" s="2070"/>
      <c r="AH9" s="4"/>
      <c r="AI9" s="4"/>
      <c r="AJ9" s="4"/>
      <c r="AK9" s="4"/>
      <c r="AL9" s="4"/>
      <c r="AM9" s="49"/>
      <c r="AN9" s="4"/>
      <c r="AO9" s="4"/>
      <c r="AP9" s="4"/>
      <c r="AR9" s="324"/>
      <c r="AT9" s="4"/>
      <c r="AU9" s="828"/>
      <c r="AV9" s="4"/>
      <c r="AW9" s="4"/>
      <c r="AX9" s="4"/>
      <c r="AY9" s="4"/>
      <c r="AZ9" s="4"/>
      <c r="BA9" s="4"/>
      <c r="BB9" s="4"/>
      <c r="BC9" s="4"/>
      <c r="BD9" s="4"/>
      <c r="BN9" s="311"/>
      <c r="BO9" s="826"/>
      <c r="BP9" s="827"/>
      <c r="BQ9" s="558"/>
      <c r="BR9" s="826"/>
      <c r="BS9" s="826"/>
      <c r="BT9" s="558"/>
      <c r="BU9" s="564"/>
      <c r="BV9" s="564"/>
      <c r="BW9" s="558"/>
      <c r="BX9" s="826"/>
      <c r="BY9" s="826"/>
      <c r="BZ9" s="826"/>
      <c r="CA9" s="827"/>
      <c r="CB9" s="558"/>
      <c r="CC9" s="826"/>
      <c r="CD9" s="826"/>
      <c r="CE9" s="558"/>
      <c r="CF9" s="564"/>
      <c r="CG9" s="564"/>
      <c r="CH9" s="558"/>
      <c r="CI9" s="826"/>
      <c r="CJ9" s="826"/>
    </row>
    <row r="10" spans="1:88" ht="14.1" customHeight="1" thickTop="1" thickBot="1">
      <c r="B10" s="18"/>
      <c r="C10" s="2930" t="s">
        <v>1391</v>
      </c>
      <c r="D10" s="2931"/>
      <c r="E10" s="2931"/>
      <c r="F10" s="2931"/>
      <c r="G10" s="2931"/>
      <c r="H10" s="2931"/>
      <c r="I10" s="2931"/>
      <c r="J10" s="2931"/>
      <c r="K10" s="2932"/>
      <c r="L10" s="2933"/>
      <c r="M10" s="2934"/>
      <c r="N10" s="866" t="s">
        <v>12</v>
      </c>
      <c r="O10" s="2935"/>
      <c r="P10" s="2935"/>
      <c r="Q10" s="866" t="s">
        <v>13</v>
      </c>
      <c r="R10" s="2934"/>
      <c r="S10" s="2934"/>
      <c r="T10" s="866" t="s">
        <v>12</v>
      </c>
      <c r="U10" s="2935"/>
      <c r="V10" s="2935"/>
      <c r="W10" s="2933"/>
      <c r="X10" s="2934"/>
      <c r="Y10" s="866" t="s">
        <v>12</v>
      </c>
      <c r="Z10" s="2935"/>
      <c r="AA10" s="2935"/>
      <c r="AB10" s="866" t="s">
        <v>13</v>
      </c>
      <c r="AC10" s="2934"/>
      <c r="AD10" s="2934"/>
      <c r="AE10" s="866" t="s">
        <v>12</v>
      </c>
      <c r="AF10" s="2935"/>
      <c r="AG10" s="2936"/>
      <c r="AH10" s="4"/>
      <c r="AI10" s="4"/>
      <c r="AJ10" s="4"/>
      <c r="AK10" s="4"/>
      <c r="AL10" s="4"/>
      <c r="AM10" s="49"/>
      <c r="AN10" s="4"/>
      <c r="AO10" s="4"/>
      <c r="AP10" s="4"/>
      <c r="AR10" s="324"/>
      <c r="AT10" s="4"/>
      <c r="AU10" s="828"/>
      <c r="AV10" s="4"/>
      <c r="AW10" s="4"/>
      <c r="AX10" s="4"/>
      <c r="AY10" s="4"/>
      <c r="AZ10" s="4"/>
      <c r="BA10" s="4"/>
      <c r="BB10" s="4"/>
      <c r="BC10" s="4"/>
      <c r="BD10" s="4"/>
      <c r="BN10" s="311"/>
      <c r="BO10" s="826"/>
      <c r="BP10" s="827"/>
      <c r="BQ10" s="558"/>
      <c r="BR10" s="826"/>
      <c r="BS10" s="826"/>
      <c r="BT10" s="558"/>
      <c r="BU10" s="564"/>
      <c r="BV10" s="564"/>
      <c r="BW10" s="558"/>
      <c r="BX10" s="826"/>
      <c r="BY10" s="826"/>
      <c r="BZ10" s="826"/>
      <c r="CA10" s="827"/>
      <c r="CB10" s="558"/>
      <c r="CC10" s="826"/>
      <c r="CD10" s="826"/>
      <c r="CE10" s="558"/>
      <c r="CF10" s="564"/>
      <c r="CG10" s="564"/>
      <c r="CH10" s="558"/>
      <c r="CI10" s="826"/>
      <c r="CJ10" s="826"/>
    </row>
    <row r="11" spans="1:88" ht="14.1" customHeight="1" thickTop="1">
      <c r="B11" s="18"/>
      <c r="C11" s="2789" t="s">
        <v>203</v>
      </c>
      <c r="D11" s="2802"/>
      <c r="E11" s="2603" t="s">
        <v>204</v>
      </c>
      <c r="F11" s="2803"/>
      <c r="G11" s="2803"/>
      <c r="H11" s="2803"/>
      <c r="I11" s="2803"/>
      <c r="J11" s="2803"/>
      <c r="K11" s="2804"/>
      <c r="L11" s="2805"/>
      <c r="M11" s="2806"/>
      <c r="N11" s="739" t="s">
        <v>12</v>
      </c>
      <c r="O11" s="2870"/>
      <c r="P11" s="2870"/>
      <c r="Q11" s="739" t="s">
        <v>13</v>
      </c>
      <c r="R11" s="2806"/>
      <c r="S11" s="2806"/>
      <c r="T11" s="739" t="s">
        <v>12</v>
      </c>
      <c r="U11" s="2870"/>
      <c r="V11" s="2870"/>
      <c r="W11" s="2805"/>
      <c r="X11" s="2806"/>
      <c r="Y11" s="739" t="s">
        <v>12</v>
      </c>
      <c r="Z11" s="2870"/>
      <c r="AA11" s="2870"/>
      <c r="AB11" s="739" t="s">
        <v>13</v>
      </c>
      <c r="AC11" s="2806"/>
      <c r="AD11" s="2806"/>
      <c r="AE11" s="739" t="s">
        <v>12</v>
      </c>
      <c r="AF11" s="2870"/>
      <c r="AG11" s="2874"/>
      <c r="AH11" s="558"/>
      <c r="AI11" s="564"/>
      <c r="AJ11" s="564"/>
      <c r="AK11" s="558"/>
      <c r="AL11" s="558"/>
      <c r="AM11" s="1147"/>
      <c r="AN11" s="558"/>
      <c r="AO11" s="558"/>
      <c r="AP11" s="832"/>
      <c r="AR11" s="324"/>
      <c r="AU11" s="828"/>
      <c r="AV11" s="564"/>
      <c r="AW11" s="564"/>
      <c r="AX11" s="558"/>
      <c r="AY11" s="832"/>
      <c r="AZ11" s="558"/>
      <c r="BA11" s="564"/>
      <c r="BB11" s="564"/>
      <c r="BC11" s="558"/>
      <c r="BD11" s="832"/>
      <c r="BN11" s="311"/>
      <c r="BO11" s="826"/>
      <c r="BP11" s="827"/>
      <c r="BQ11" s="558"/>
      <c r="BR11" s="826"/>
      <c r="BS11" s="826"/>
      <c r="BT11" s="558"/>
      <c r="BU11" s="564"/>
      <c r="BV11" s="564"/>
      <c r="BW11" s="558"/>
      <c r="BX11" s="826"/>
      <c r="BY11" s="826"/>
      <c r="BZ11" s="826"/>
      <c r="CA11" s="827"/>
      <c r="CB11" s="558"/>
      <c r="CC11" s="826"/>
      <c r="CD11" s="826"/>
      <c r="CE11" s="558"/>
      <c r="CF11" s="564"/>
      <c r="CG11" s="564"/>
      <c r="CH11" s="558"/>
      <c r="CI11" s="826"/>
      <c r="CJ11" s="826"/>
    </row>
    <row r="12" spans="1:88" ht="14.1" customHeight="1">
      <c r="B12" s="18"/>
      <c r="C12" s="2789"/>
      <c r="D12" s="2802"/>
      <c r="E12" s="2068" t="s">
        <v>205</v>
      </c>
      <c r="F12" s="2796"/>
      <c r="G12" s="2796"/>
      <c r="H12" s="2768"/>
      <c r="I12" s="2603" t="s">
        <v>206</v>
      </c>
      <c r="J12" s="2604"/>
      <c r="K12" s="2605"/>
      <c r="L12" s="2800"/>
      <c r="M12" s="2801"/>
      <c r="N12" s="867" t="s">
        <v>12</v>
      </c>
      <c r="O12" s="2869"/>
      <c r="P12" s="2869"/>
      <c r="Q12" s="867" t="s">
        <v>13</v>
      </c>
      <c r="R12" s="2801"/>
      <c r="S12" s="2801"/>
      <c r="T12" s="867" t="s">
        <v>12</v>
      </c>
      <c r="U12" s="2869"/>
      <c r="V12" s="2869"/>
      <c r="W12" s="2800"/>
      <c r="X12" s="2801"/>
      <c r="Y12" s="867" t="s">
        <v>12</v>
      </c>
      <c r="Z12" s="2869"/>
      <c r="AA12" s="2869"/>
      <c r="AB12" s="867" t="s">
        <v>13</v>
      </c>
      <c r="AC12" s="2801"/>
      <c r="AD12" s="2801"/>
      <c r="AE12" s="867" t="s">
        <v>12</v>
      </c>
      <c r="AF12" s="2869"/>
      <c r="AG12" s="2872"/>
      <c r="AH12" s="558"/>
      <c r="AI12" s="564"/>
      <c r="AJ12" s="564"/>
      <c r="AK12" s="558"/>
      <c r="AL12" s="558"/>
      <c r="AM12" s="1147"/>
      <c r="AN12" s="558"/>
      <c r="AO12" s="558"/>
      <c r="AP12" s="832"/>
      <c r="AR12" s="324"/>
      <c r="AU12" s="828"/>
      <c r="AV12" s="564"/>
      <c r="AW12" s="564"/>
      <c r="AX12" s="558"/>
      <c r="AY12" s="832"/>
      <c r="AZ12" s="558"/>
      <c r="BA12" s="564"/>
      <c r="BB12" s="564"/>
      <c r="BC12" s="558"/>
      <c r="BD12" s="832"/>
      <c r="BN12" s="311"/>
      <c r="BO12" s="826"/>
      <c r="BP12" s="827"/>
      <c r="BQ12" s="558"/>
      <c r="BR12" s="826"/>
      <c r="BS12" s="826"/>
      <c r="BT12" s="558"/>
      <c r="BU12" s="564"/>
      <c r="BV12" s="564"/>
      <c r="BW12" s="558"/>
      <c r="BX12" s="826"/>
      <c r="BY12" s="826"/>
      <c r="BZ12" s="826"/>
      <c r="CA12" s="827"/>
      <c r="CB12" s="558"/>
      <c r="CC12" s="826"/>
      <c r="CD12" s="826"/>
      <c r="CE12" s="558"/>
      <c r="CF12" s="564"/>
      <c r="CG12" s="564"/>
      <c r="CH12" s="558"/>
      <c r="CI12" s="826"/>
      <c r="CJ12" s="826"/>
    </row>
    <row r="13" spans="1:88" ht="14.1" customHeight="1" thickBot="1">
      <c r="B13" s="175"/>
      <c r="C13" s="2789"/>
      <c r="D13" s="2802"/>
      <c r="E13" s="2797"/>
      <c r="F13" s="2798"/>
      <c r="G13" s="2798"/>
      <c r="H13" s="2799"/>
      <c r="I13" s="2068" t="s">
        <v>207</v>
      </c>
      <c r="J13" s="2069"/>
      <c r="K13" s="2070"/>
      <c r="L13" s="2807"/>
      <c r="M13" s="2808"/>
      <c r="N13" s="868" t="s">
        <v>12</v>
      </c>
      <c r="O13" s="2868"/>
      <c r="P13" s="2868"/>
      <c r="Q13" s="868" t="s">
        <v>13</v>
      </c>
      <c r="R13" s="2871"/>
      <c r="S13" s="2871"/>
      <c r="T13" s="868" t="s">
        <v>12</v>
      </c>
      <c r="U13" s="2868"/>
      <c r="V13" s="2868"/>
      <c r="W13" s="2807"/>
      <c r="X13" s="2808"/>
      <c r="Y13" s="868" t="s">
        <v>12</v>
      </c>
      <c r="Z13" s="2868"/>
      <c r="AA13" s="2868"/>
      <c r="AB13" s="868" t="s">
        <v>13</v>
      </c>
      <c r="AC13" s="2871"/>
      <c r="AD13" s="2871"/>
      <c r="AE13" s="868" t="s">
        <v>12</v>
      </c>
      <c r="AF13" s="2868"/>
      <c r="AG13" s="2873"/>
      <c r="AH13" s="558"/>
      <c r="AI13" s="564"/>
      <c r="AJ13" s="564"/>
      <c r="AK13" s="558"/>
      <c r="AL13" s="558"/>
      <c r="AM13" s="1147"/>
      <c r="AN13" s="558"/>
      <c r="AO13" s="558"/>
      <c r="AP13" s="832"/>
      <c r="AR13" s="324"/>
      <c r="AT13" s="322"/>
      <c r="AU13" s="828"/>
      <c r="AV13" s="564"/>
      <c r="AW13" s="564"/>
      <c r="AX13" s="558"/>
      <c r="AY13" s="832"/>
      <c r="AZ13" s="558"/>
      <c r="BA13" s="564"/>
      <c r="BB13" s="564"/>
      <c r="BC13" s="558"/>
      <c r="BD13" s="832"/>
      <c r="BN13" s="311"/>
      <c r="BO13" s="826"/>
      <c r="BP13" s="827"/>
      <c r="BQ13" s="558"/>
      <c r="BR13" s="826"/>
      <c r="BS13" s="826"/>
      <c r="BT13" s="558"/>
      <c r="BU13" s="564"/>
      <c r="BV13" s="564"/>
      <c r="BW13" s="558"/>
      <c r="BX13" s="826"/>
      <c r="BY13" s="826"/>
      <c r="BZ13" s="826"/>
      <c r="CA13" s="827"/>
      <c r="CB13" s="558"/>
      <c r="CC13" s="826"/>
      <c r="CD13" s="826"/>
      <c r="CE13" s="558"/>
      <c r="CF13" s="564"/>
      <c r="CG13" s="564"/>
      <c r="CH13" s="558"/>
      <c r="CI13" s="826"/>
      <c r="CJ13" s="826"/>
    </row>
    <row r="14" spans="1:88" ht="14.1" customHeight="1" thickTop="1">
      <c r="B14" s="405"/>
      <c r="C14" s="2787" t="s">
        <v>208</v>
      </c>
      <c r="D14" s="2788"/>
      <c r="E14" s="2793" t="s">
        <v>204</v>
      </c>
      <c r="F14" s="2794"/>
      <c r="G14" s="2794"/>
      <c r="H14" s="2794"/>
      <c r="I14" s="2794"/>
      <c r="J14" s="2794"/>
      <c r="K14" s="2795"/>
      <c r="L14" s="2785"/>
      <c r="M14" s="2786"/>
      <c r="N14" s="869" t="s">
        <v>12</v>
      </c>
      <c r="O14" s="2784"/>
      <c r="P14" s="2784"/>
      <c r="Q14" s="869" t="s">
        <v>13</v>
      </c>
      <c r="R14" s="2864"/>
      <c r="S14" s="2864"/>
      <c r="T14" s="869" t="s">
        <v>12</v>
      </c>
      <c r="U14" s="2784"/>
      <c r="V14" s="2784"/>
      <c r="W14" s="2785"/>
      <c r="X14" s="2786"/>
      <c r="Y14" s="869" t="s">
        <v>12</v>
      </c>
      <c r="Z14" s="2784"/>
      <c r="AA14" s="2784"/>
      <c r="AB14" s="869" t="s">
        <v>13</v>
      </c>
      <c r="AC14" s="2864"/>
      <c r="AD14" s="2864"/>
      <c r="AE14" s="869" t="s">
        <v>12</v>
      </c>
      <c r="AF14" s="2784"/>
      <c r="AG14" s="2865"/>
      <c r="AH14" s="558"/>
      <c r="AI14" s="564"/>
      <c r="AJ14" s="564"/>
      <c r="AK14" s="558"/>
      <c r="AL14" s="558"/>
      <c r="AM14" s="1147"/>
      <c r="AN14" s="558"/>
      <c r="AO14" s="558"/>
      <c r="AP14" s="832"/>
      <c r="AR14" s="324"/>
      <c r="AT14" s="322"/>
      <c r="AU14" s="828"/>
      <c r="AV14" s="564"/>
      <c r="AW14" s="564"/>
      <c r="AX14" s="558"/>
      <c r="AY14" s="832"/>
      <c r="AZ14" s="558"/>
      <c r="BA14" s="564"/>
      <c r="BB14" s="564"/>
      <c r="BC14" s="558"/>
      <c r="BD14" s="832"/>
      <c r="BN14" s="311"/>
      <c r="BO14" s="311"/>
      <c r="BP14" s="311"/>
      <c r="BQ14" s="311"/>
      <c r="BR14" s="311"/>
      <c r="BS14" s="311"/>
      <c r="BT14" s="311"/>
      <c r="BU14" s="311"/>
      <c r="BV14" s="311"/>
      <c r="BW14" s="311"/>
    </row>
    <row r="15" spans="1:88" ht="14.1" customHeight="1">
      <c r="B15" s="175"/>
      <c r="C15" s="2789"/>
      <c r="D15" s="2790"/>
      <c r="E15" s="2603"/>
      <c r="F15" s="2604"/>
      <c r="G15" s="2604"/>
      <c r="H15" s="2604"/>
      <c r="I15" s="2604"/>
      <c r="J15" s="2604"/>
      <c r="K15" s="2605"/>
      <c r="L15" s="2699"/>
      <c r="M15" s="2782"/>
      <c r="N15" s="870" t="s">
        <v>12</v>
      </c>
      <c r="O15" s="2783"/>
      <c r="P15" s="2783"/>
      <c r="Q15" s="870" t="s">
        <v>13</v>
      </c>
      <c r="R15" s="2782"/>
      <c r="S15" s="2782"/>
      <c r="T15" s="870" t="s">
        <v>12</v>
      </c>
      <c r="U15" s="2783"/>
      <c r="V15" s="2783"/>
      <c r="W15" s="2699"/>
      <c r="X15" s="2782"/>
      <c r="Y15" s="870" t="s">
        <v>12</v>
      </c>
      <c r="Z15" s="2783"/>
      <c r="AA15" s="2783"/>
      <c r="AB15" s="870" t="s">
        <v>13</v>
      </c>
      <c r="AC15" s="2782"/>
      <c r="AD15" s="2782"/>
      <c r="AE15" s="870" t="s">
        <v>12</v>
      </c>
      <c r="AF15" s="2783"/>
      <c r="AG15" s="2867"/>
      <c r="AH15" s="558"/>
      <c r="AI15" s="564"/>
      <c r="AJ15" s="564"/>
      <c r="AK15" s="558"/>
      <c r="AL15" s="558"/>
      <c r="AM15" s="1147"/>
      <c r="AN15" s="558"/>
      <c r="AO15" s="558"/>
      <c r="AP15" s="832"/>
      <c r="AR15" s="324"/>
      <c r="AT15" s="322"/>
      <c r="AU15" s="311"/>
      <c r="AV15" s="564"/>
      <c r="AW15" s="564"/>
      <c r="AX15" s="558"/>
      <c r="AY15" s="832"/>
      <c r="AZ15" s="558"/>
      <c r="BA15" s="564"/>
      <c r="BB15" s="564"/>
      <c r="BC15" s="558"/>
      <c r="BD15" s="832"/>
      <c r="BE15" s="311"/>
      <c r="BF15" s="311"/>
      <c r="BG15" s="311"/>
      <c r="BH15" s="311"/>
      <c r="BI15" s="311"/>
      <c r="BJ15" s="311"/>
      <c r="BK15" s="311"/>
      <c r="BL15" s="311"/>
      <c r="BM15" s="311"/>
      <c r="BN15" s="311"/>
      <c r="BO15" s="311"/>
      <c r="BP15" s="311"/>
      <c r="BQ15" s="311"/>
      <c r="BR15" s="311"/>
      <c r="BS15" s="311"/>
      <c r="BT15" s="311"/>
      <c r="BU15" s="311"/>
      <c r="BV15" s="311"/>
      <c r="BW15" s="311"/>
    </row>
    <row r="16" spans="1:88" ht="14.1" customHeight="1">
      <c r="B16" s="175"/>
      <c r="C16" s="2789"/>
      <c r="D16" s="2790"/>
      <c r="E16" s="2068" t="s">
        <v>205</v>
      </c>
      <c r="F16" s="2069"/>
      <c r="G16" s="2069"/>
      <c r="H16" s="2070"/>
      <c r="I16" s="2069" t="s">
        <v>206</v>
      </c>
      <c r="J16" s="2069"/>
      <c r="K16" s="2070"/>
      <c r="L16" s="2807"/>
      <c r="M16" s="2808"/>
      <c r="N16" s="868" t="s">
        <v>12</v>
      </c>
      <c r="O16" s="2810"/>
      <c r="P16" s="2810"/>
      <c r="Q16" s="868" t="s">
        <v>13</v>
      </c>
      <c r="R16" s="2809"/>
      <c r="S16" s="2809"/>
      <c r="T16" s="868" t="s">
        <v>12</v>
      </c>
      <c r="U16" s="2810"/>
      <c r="V16" s="2810"/>
      <c r="W16" s="2807"/>
      <c r="X16" s="2808"/>
      <c r="Y16" s="868" t="s">
        <v>12</v>
      </c>
      <c r="Z16" s="2810"/>
      <c r="AA16" s="2810"/>
      <c r="AB16" s="868" t="s">
        <v>13</v>
      </c>
      <c r="AC16" s="2809"/>
      <c r="AD16" s="2809"/>
      <c r="AE16" s="868" t="s">
        <v>12</v>
      </c>
      <c r="AF16" s="2810"/>
      <c r="AG16" s="2866"/>
      <c r="AH16" s="558"/>
      <c r="AI16" s="564"/>
      <c r="AJ16" s="564"/>
      <c r="AK16" s="558"/>
      <c r="AL16" s="558"/>
      <c r="AM16" s="1147"/>
      <c r="AN16" s="558"/>
      <c r="AO16" s="558"/>
      <c r="AP16" s="832"/>
      <c r="AR16" s="324"/>
      <c r="AT16" s="322"/>
      <c r="AU16" s="311"/>
      <c r="AV16" s="564"/>
      <c r="AW16" s="564"/>
      <c r="AX16" s="558"/>
      <c r="AY16" s="832"/>
      <c r="AZ16" s="558"/>
      <c r="BA16" s="564"/>
      <c r="BB16" s="564"/>
      <c r="BC16" s="558"/>
      <c r="BD16" s="832"/>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ht="14.1" customHeight="1">
      <c r="B17" s="175"/>
      <c r="C17" s="2789"/>
      <c r="D17" s="2790"/>
      <c r="E17" s="2071"/>
      <c r="F17" s="2072"/>
      <c r="G17" s="2072"/>
      <c r="H17" s="2073"/>
      <c r="I17" s="2604"/>
      <c r="J17" s="2604"/>
      <c r="K17" s="2605"/>
      <c r="L17" s="2699"/>
      <c r="M17" s="2782"/>
      <c r="N17" s="870" t="s">
        <v>12</v>
      </c>
      <c r="O17" s="2783"/>
      <c r="P17" s="2783"/>
      <c r="Q17" s="870" t="s">
        <v>13</v>
      </c>
      <c r="R17" s="2782"/>
      <c r="S17" s="2782"/>
      <c r="T17" s="870" t="s">
        <v>12</v>
      </c>
      <c r="U17" s="2783"/>
      <c r="V17" s="2783"/>
      <c r="W17" s="2699"/>
      <c r="X17" s="2782"/>
      <c r="Y17" s="870" t="s">
        <v>12</v>
      </c>
      <c r="Z17" s="2783"/>
      <c r="AA17" s="2783"/>
      <c r="AB17" s="870" t="s">
        <v>13</v>
      </c>
      <c r="AC17" s="2782"/>
      <c r="AD17" s="2782"/>
      <c r="AE17" s="870" t="s">
        <v>12</v>
      </c>
      <c r="AF17" s="2783"/>
      <c r="AG17" s="2867"/>
      <c r="AH17" s="558"/>
      <c r="AI17" s="564"/>
      <c r="AJ17" s="564"/>
      <c r="AK17" s="558"/>
      <c r="AL17" s="558"/>
      <c r="AM17" s="1147"/>
      <c r="AN17" s="558"/>
      <c r="AO17" s="558"/>
      <c r="AP17" s="832"/>
      <c r="AR17" s="324"/>
      <c r="AU17" s="311"/>
      <c r="AV17" s="564"/>
      <c r="AW17" s="564"/>
      <c r="AX17" s="558"/>
      <c r="AY17" s="832"/>
      <c r="AZ17" s="558"/>
      <c r="BA17" s="564"/>
      <c r="BB17" s="564"/>
      <c r="BC17" s="558"/>
      <c r="BD17" s="832"/>
      <c r="BE17" s="833"/>
      <c r="BF17" s="833"/>
      <c r="BG17" s="558"/>
      <c r="BH17" s="832"/>
      <c r="BI17" s="558"/>
      <c r="BJ17" s="826"/>
      <c r="BK17" s="558"/>
      <c r="BL17" s="826"/>
      <c r="BM17" s="826"/>
      <c r="BN17" s="826"/>
      <c r="BO17" s="826"/>
      <c r="BP17" s="53"/>
      <c r="BQ17" s="826"/>
      <c r="BR17" s="53"/>
      <c r="BS17" s="826"/>
      <c r="BT17" s="53"/>
      <c r="BU17" s="564"/>
      <c r="BV17" s="564"/>
      <c r="BW17" s="826"/>
      <c r="BX17" s="826"/>
      <c r="BY17" s="53"/>
      <c r="BZ17" s="826"/>
      <c r="CA17" s="53"/>
      <c r="CB17" s="826"/>
      <c r="CC17" s="53"/>
      <c r="CD17" s="564"/>
      <c r="CE17" s="564"/>
    </row>
    <row r="18" spans="1:83" ht="14.1" customHeight="1">
      <c r="A18" s="303"/>
      <c r="B18" s="405"/>
      <c r="C18" s="2789"/>
      <c r="D18" s="2790"/>
      <c r="E18" s="2071"/>
      <c r="F18" s="2072"/>
      <c r="G18" s="2072"/>
      <c r="H18" s="2073"/>
      <c r="I18" s="2068" t="s">
        <v>207</v>
      </c>
      <c r="J18" s="2069"/>
      <c r="K18" s="2069"/>
      <c r="L18" s="2807"/>
      <c r="M18" s="2808"/>
      <c r="N18" s="868" t="s">
        <v>12</v>
      </c>
      <c r="O18" s="2810"/>
      <c r="P18" s="2810"/>
      <c r="Q18" s="868" t="s">
        <v>13</v>
      </c>
      <c r="R18" s="2809"/>
      <c r="S18" s="2809"/>
      <c r="T18" s="868" t="s">
        <v>12</v>
      </c>
      <c r="U18" s="2810"/>
      <c r="V18" s="2810"/>
      <c r="W18" s="2807"/>
      <c r="X18" s="2808"/>
      <c r="Y18" s="868" t="s">
        <v>12</v>
      </c>
      <c r="Z18" s="2810"/>
      <c r="AA18" s="2810"/>
      <c r="AB18" s="868" t="s">
        <v>13</v>
      </c>
      <c r="AC18" s="2809"/>
      <c r="AD18" s="2809"/>
      <c r="AE18" s="868" t="s">
        <v>12</v>
      </c>
      <c r="AF18" s="2810"/>
      <c r="AG18" s="2866"/>
      <c r="AH18" s="558"/>
      <c r="AI18" s="564"/>
      <c r="AJ18" s="564"/>
      <c r="AK18" s="558"/>
      <c r="AL18" s="558"/>
      <c r="AM18" s="1147"/>
      <c r="AN18" s="558"/>
      <c r="AO18" s="558"/>
      <c r="AP18" s="832"/>
      <c r="AR18" s="324"/>
      <c r="AU18" s="311"/>
      <c r="AV18" s="564"/>
      <c r="AW18" s="564"/>
      <c r="AX18" s="558"/>
      <c r="AY18" s="832"/>
      <c r="AZ18" s="558"/>
      <c r="BA18" s="564"/>
      <c r="BB18" s="564"/>
      <c r="BC18" s="558"/>
      <c r="BD18" s="832"/>
      <c r="BE18" s="833"/>
      <c r="BF18" s="833"/>
      <c r="BG18" s="558"/>
      <c r="BH18" s="832"/>
      <c r="BI18" s="558"/>
      <c r="BJ18" s="826"/>
      <c r="BK18" s="558"/>
      <c r="BL18" s="826"/>
      <c r="BM18" s="826"/>
      <c r="BN18" s="826"/>
      <c r="BO18" s="826"/>
      <c r="BP18" s="53"/>
      <c r="BQ18" s="826"/>
      <c r="BR18" s="53"/>
      <c r="BS18" s="826"/>
      <c r="BT18" s="53"/>
      <c r="BU18" s="564"/>
      <c r="BV18" s="564"/>
      <c r="BW18" s="826"/>
      <c r="BX18" s="826"/>
      <c r="BY18" s="53"/>
      <c r="BZ18" s="826"/>
      <c r="CA18" s="53"/>
      <c r="CB18" s="826"/>
      <c r="CC18" s="53"/>
      <c r="CD18" s="564"/>
      <c r="CE18" s="564"/>
    </row>
    <row r="19" spans="1:83" ht="14.1" customHeight="1">
      <c r="A19" s="303"/>
      <c r="B19" s="15"/>
      <c r="C19" s="2791"/>
      <c r="D19" s="2792"/>
      <c r="E19" s="2603"/>
      <c r="F19" s="2604"/>
      <c r="G19" s="2604"/>
      <c r="H19" s="2605"/>
      <c r="I19" s="2603"/>
      <c r="J19" s="2604"/>
      <c r="K19" s="2604"/>
      <c r="L19" s="2699"/>
      <c r="M19" s="2782"/>
      <c r="N19" s="870" t="s">
        <v>12</v>
      </c>
      <c r="O19" s="2783"/>
      <c r="P19" s="2783"/>
      <c r="Q19" s="870" t="s">
        <v>13</v>
      </c>
      <c r="R19" s="2782"/>
      <c r="S19" s="2782"/>
      <c r="T19" s="870" t="s">
        <v>12</v>
      </c>
      <c r="U19" s="2783"/>
      <c r="V19" s="2783"/>
      <c r="W19" s="2699"/>
      <c r="X19" s="2782"/>
      <c r="Y19" s="870" t="s">
        <v>12</v>
      </c>
      <c r="Z19" s="2783"/>
      <c r="AA19" s="2783"/>
      <c r="AB19" s="870" t="s">
        <v>13</v>
      </c>
      <c r="AC19" s="2782"/>
      <c r="AD19" s="2782"/>
      <c r="AE19" s="870" t="s">
        <v>12</v>
      </c>
      <c r="AF19" s="2783"/>
      <c r="AG19" s="2867"/>
      <c r="AH19" s="558"/>
      <c r="AI19" s="564"/>
      <c r="AJ19" s="564"/>
      <c r="AK19" s="558"/>
      <c r="AL19" s="558"/>
      <c r="AM19" s="1147"/>
      <c r="AN19" s="558"/>
      <c r="AO19" s="558"/>
      <c r="AP19" s="832"/>
      <c r="AR19" s="14"/>
      <c r="AU19" s="311"/>
      <c r="AV19" s="564"/>
      <c r="AW19" s="564"/>
      <c r="AX19" s="558"/>
      <c r="AY19" s="832"/>
      <c r="AZ19" s="558"/>
      <c r="BA19" s="564"/>
      <c r="BB19" s="564"/>
      <c r="BC19" s="558"/>
      <c r="BD19" s="832"/>
      <c r="BE19" s="833"/>
      <c r="BF19" s="833"/>
      <c r="BG19" s="558"/>
      <c r="BH19" s="832"/>
      <c r="BI19" s="558"/>
      <c r="BJ19" s="826"/>
      <c r="BK19" s="558"/>
      <c r="BL19" s="826"/>
      <c r="BM19" s="826"/>
      <c r="BN19" s="826"/>
      <c r="BO19" s="826"/>
      <c r="BP19" s="53"/>
      <c r="BQ19" s="826"/>
      <c r="BR19" s="53"/>
      <c r="BS19" s="826"/>
      <c r="BT19" s="53"/>
      <c r="BU19" s="564"/>
      <c r="BV19" s="564"/>
      <c r="BW19" s="826"/>
      <c r="BX19" s="826"/>
      <c r="BY19" s="53"/>
      <c r="BZ19" s="826"/>
      <c r="CA19" s="53"/>
      <c r="CB19" s="826"/>
      <c r="CC19" s="53"/>
      <c r="CD19" s="564"/>
      <c r="CE19" s="564"/>
    </row>
    <row r="20" spans="1:83" ht="14.1" customHeight="1">
      <c r="A20" s="303"/>
      <c r="B20" s="15"/>
      <c r="C20" s="303"/>
      <c r="AM20" s="17"/>
      <c r="AR20" s="14"/>
      <c r="AU20" s="311"/>
      <c r="AV20" s="834"/>
      <c r="AW20" s="834"/>
      <c r="AX20" s="4"/>
      <c r="AY20" s="4"/>
      <c r="AZ20" s="4"/>
      <c r="BA20" s="4"/>
      <c r="BB20" s="4"/>
      <c r="BC20" s="4"/>
      <c r="BD20" s="4"/>
      <c r="BE20" s="833"/>
      <c r="BF20" s="833"/>
      <c r="BG20" s="558"/>
      <c r="BH20" s="832"/>
      <c r="BI20" s="558"/>
      <c r="BJ20" s="826"/>
      <c r="BK20" s="558"/>
      <c r="BL20" s="826"/>
      <c r="BM20" s="826"/>
      <c r="BN20" s="826"/>
      <c r="BO20" s="826"/>
      <c r="BP20" s="53"/>
      <c r="BQ20" s="826"/>
      <c r="BR20" s="53"/>
      <c r="BS20" s="826"/>
      <c r="BT20" s="53"/>
      <c r="BU20" s="564"/>
      <c r="BV20" s="564"/>
      <c r="BW20" s="826"/>
      <c r="BX20" s="826"/>
      <c r="BY20" s="53"/>
      <c r="BZ20" s="826"/>
      <c r="CA20" s="53"/>
      <c r="CB20" s="826"/>
      <c r="CC20" s="53"/>
      <c r="CD20" s="564"/>
      <c r="CE20" s="564"/>
    </row>
    <row r="21" spans="1:83" ht="14.1" customHeight="1" thickBot="1">
      <c r="A21" s="303"/>
      <c r="B21" s="1708" t="s">
        <v>651</v>
      </c>
      <c r="C21" s="1709"/>
      <c r="D21" s="1710" t="s">
        <v>1619</v>
      </c>
      <c r="E21" s="1710"/>
      <c r="F21" s="1710"/>
      <c r="G21" s="1710"/>
      <c r="H21" s="1710"/>
      <c r="I21" s="1710"/>
      <c r="J21" s="1710"/>
      <c r="K21" s="1710"/>
      <c r="L21" s="1710"/>
      <c r="M21" s="1710"/>
      <c r="N21" s="1710"/>
      <c r="O21" s="1710"/>
      <c r="P21" s="1710"/>
      <c r="Q21" s="1710"/>
      <c r="R21" s="1710"/>
      <c r="S21" s="1710"/>
      <c r="T21" s="1710"/>
      <c r="U21" s="1710"/>
      <c r="V21" s="1710"/>
      <c r="W21" s="1710"/>
      <c r="X21" s="1710"/>
      <c r="Y21" s="1710"/>
      <c r="Z21" s="1710"/>
      <c r="AA21" s="1710"/>
      <c r="AB21" s="1710"/>
      <c r="AM21" s="17"/>
      <c r="AR21" s="14"/>
      <c r="AU21" s="311"/>
      <c r="AV21" s="834"/>
      <c r="AW21" s="834"/>
      <c r="AX21" s="4"/>
      <c r="AY21" s="4"/>
      <c r="AZ21" s="4"/>
      <c r="BA21" s="4"/>
      <c r="BB21" s="4"/>
      <c r="BC21" s="4"/>
      <c r="BD21" s="4"/>
      <c r="BE21" s="833"/>
      <c r="BF21" s="833"/>
      <c r="BG21" s="558"/>
      <c r="BH21" s="832"/>
      <c r="BI21" s="558"/>
      <c r="BJ21" s="826"/>
      <c r="BK21" s="558"/>
      <c r="BL21" s="826"/>
      <c r="BM21" s="826"/>
      <c r="BN21" s="826"/>
      <c r="BO21" s="826"/>
      <c r="BP21" s="53"/>
      <c r="BQ21" s="826"/>
      <c r="BR21" s="53"/>
      <c r="BS21" s="826"/>
      <c r="BT21" s="53"/>
      <c r="BU21" s="564"/>
      <c r="BV21" s="564"/>
      <c r="BW21" s="826"/>
      <c r="BX21" s="826"/>
      <c r="BY21" s="53"/>
      <c r="BZ21" s="826"/>
      <c r="CA21" s="53"/>
      <c r="CB21" s="826"/>
      <c r="CC21" s="53"/>
      <c r="CD21" s="564"/>
      <c r="CE21" s="564"/>
    </row>
    <row r="22" spans="1:83" ht="14.1" customHeight="1">
      <c r="A22" s="303"/>
      <c r="B22" s="15"/>
      <c r="C22" s="2817" t="s">
        <v>1620</v>
      </c>
      <c r="D22" s="2818"/>
      <c r="E22" s="2818"/>
      <c r="F22" s="2818"/>
      <c r="G22" s="2818"/>
      <c r="H22" s="2818"/>
      <c r="I22" s="2818"/>
      <c r="J22" s="2818"/>
      <c r="K22" s="2818"/>
      <c r="L22" s="2819" t="s">
        <v>51</v>
      </c>
      <c r="M22" s="2820"/>
      <c r="N22" s="2820"/>
      <c r="O22" s="2820"/>
      <c r="P22" s="2820"/>
      <c r="Q22" s="2820"/>
      <c r="R22" s="2820"/>
      <c r="S22" s="2820"/>
      <c r="T22" s="2820"/>
      <c r="U22" s="2820"/>
      <c r="V22" s="2820"/>
      <c r="W22" s="2820"/>
      <c r="X22" s="2820"/>
      <c r="Y22" s="2820"/>
      <c r="Z22" s="2821"/>
      <c r="AA22" s="2887" t="s">
        <v>1621</v>
      </c>
      <c r="AB22" s="2887"/>
      <c r="AC22" s="2887"/>
      <c r="AD22" s="2887"/>
      <c r="AE22" s="2887"/>
      <c r="AF22" s="2887"/>
      <c r="AG22" s="2887"/>
      <c r="AH22" s="2887"/>
      <c r="AI22" s="2887"/>
      <c r="AJ22" s="2887"/>
      <c r="AK22" s="2887"/>
      <c r="AL22" s="335"/>
      <c r="AM22" s="1141"/>
      <c r="AN22" s="335"/>
      <c r="AO22" s="335"/>
      <c r="AP22" s="2068" t="s">
        <v>1234</v>
      </c>
      <c r="AQ22" s="2070"/>
      <c r="AR22" s="14"/>
      <c r="AU22" s="835"/>
      <c r="AV22" s="836"/>
      <c r="AW22" s="836"/>
      <c r="AX22" s="836"/>
      <c r="AY22" s="836"/>
      <c r="AZ22" s="836"/>
      <c r="BA22" s="836"/>
      <c r="BB22" s="836"/>
      <c r="BC22" s="836"/>
      <c r="BD22" s="836"/>
      <c r="BE22" s="836"/>
      <c r="BF22" s="836"/>
      <c r="BG22" s="836"/>
      <c r="BH22" s="836"/>
      <c r="BI22" s="837"/>
      <c r="BJ22" s="826"/>
      <c r="BK22" s="558"/>
      <c r="BL22" s="826"/>
      <c r="BM22" s="826"/>
      <c r="BN22" s="826"/>
      <c r="BO22" s="826"/>
      <c r="BP22" s="53"/>
      <c r="BQ22" s="826"/>
      <c r="BR22" s="53"/>
      <c r="BS22" s="826"/>
      <c r="BT22" s="53"/>
      <c r="BU22" s="564"/>
      <c r="BV22" s="564"/>
      <c r="BW22" s="826"/>
      <c r="BX22" s="826"/>
      <c r="BY22" s="53"/>
      <c r="BZ22" s="826"/>
      <c r="CA22" s="53"/>
      <c r="CB22" s="826"/>
      <c r="CC22" s="53"/>
      <c r="CD22" s="564"/>
      <c r="CE22" s="564"/>
    </row>
    <row r="23" spans="1:83" ht="14.1" customHeight="1">
      <c r="A23" s="303"/>
      <c r="B23" s="15"/>
      <c r="C23" s="2822" t="s">
        <v>209</v>
      </c>
      <c r="D23" s="2823"/>
      <c r="E23" s="2823"/>
      <c r="F23" s="2823"/>
      <c r="G23" s="2823"/>
      <c r="H23" s="2823"/>
      <c r="I23" s="2823"/>
      <c r="J23" s="2823"/>
      <c r="K23" s="2823"/>
      <c r="L23" s="2824" t="s">
        <v>210</v>
      </c>
      <c r="M23" s="2674"/>
      <c r="N23" s="2674" t="s">
        <v>211</v>
      </c>
      <c r="O23" s="2674"/>
      <c r="P23" s="2674" t="s">
        <v>212</v>
      </c>
      <c r="Q23" s="2674"/>
      <c r="R23" s="2674" t="s">
        <v>213</v>
      </c>
      <c r="S23" s="2674"/>
      <c r="T23" s="2674" t="s">
        <v>214</v>
      </c>
      <c r="U23" s="2674"/>
      <c r="V23" s="2674" t="s">
        <v>215</v>
      </c>
      <c r="W23" s="2829"/>
      <c r="X23" s="2824" t="s">
        <v>52</v>
      </c>
      <c r="Y23" s="2674"/>
      <c r="Z23" s="2829"/>
      <c r="AA23" s="2830" t="s">
        <v>1622</v>
      </c>
      <c r="AB23" s="2830"/>
      <c r="AC23" s="2830"/>
      <c r="AD23" s="2830"/>
      <c r="AE23" s="2830"/>
      <c r="AF23" s="2830"/>
      <c r="AG23" s="2830" t="s">
        <v>1623</v>
      </c>
      <c r="AH23" s="2830"/>
      <c r="AI23" s="2830"/>
      <c r="AJ23" s="2830"/>
      <c r="AK23" s="2830"/>
      <c r="AL23" s="270"/>
      <c r="AM23" s="1148"/>
      <c r="AN23" s="270"/>
      <c r="AO23" s="270"/>
      <c r="AP23" s="2071"/>
      <c r="AQ23" s="2073"/>
      <c r="AR23" s="14"/>
      <c r="AT23" s="322"/>
      <c r="AU23" s="2909" t="s">
        <v>210</v>
      </c>
      <c r="AV23" s="2910"/>
      <c r="AW23" s="2911" t="s">
        <v>1353</v>
      </c>
      <c r="AX23" s="2910"/>
      <c r="AY23" s="2911" t="s">
        <v>1354</v>
      </c>
      <c r="AZ23" s="2910"/>
      <c r="BA23" s="2911" t="s">
        <v>1355</v>
      </c>
      <c r="BB23" s="2910"/>
      <c r="BC23" s="2911" t="s">
        <v>1356</v>
      </c>
      <c r="BD23" s="2910"/>
      <c r="BE23" s="2911" t="s">
        <v>1357</v>
      </c>
      <c r="BF23" s="2910"/>
      <c r="BG23" s="2912" t="s">
        <v>52</v>
      </c>
      <c r="BH23" s="2912"/>
      <c r="BI23" s="2913"/>
    </row>
    <row r="24" spans="1:83" ht="15.95" customHeight="1">
      <c r="A24" s="303"/>
      <c r="B24" s="15"/>
      <c r="C24" s="2811" t="s">
        <v>216</v>
      </c>
      <c r="D24" s="2813" t="s">
        <v>217</v>
      </c>
      <c r="E24" s="2814"/>
      <c r="F24" s="2814"/>
      <c r="G24" s="2814"/>
      <c r="H24" s="2814"/>
      <c r="I24" s="2814"/>
      <c r="J24" s="2814"/>
      <c r="K24" s="838"/>
      <c r="L24" s="2815"/>
      <c r="M24" s="2816"/>
      <c r="N24" s="2816"/>
      <c r="O24" s="2816"/>
      <c r="P24" s="2816"/>
      <c r="Q24" s="2816"/>
      <c r="R24" s="2816"/>
      <c r="S24" s="2816"/>
      <c r="T24" s="2816"/>
      <c r="U24" s="2816"/>
      <c r="V24" s="2816"/>
      <c r="W24" s="2825"/>
      <c r="X24" s="2826">
        <f>SUM(L24:W24)</f>
        <v>0</v>
      </c>
      <c r="Y24" s="2827"/>
      <c r="Z24" s="2828"/>
      <c r="AA24" s="2893"/>
      <c r="AB24" s="2894"/>
      <c r="AC24" s="2895"/>
      <c r="AD24" s="2896">
        <v>0</v>
      </c>
      <c r="AE24" s="2896"/>
      <c r="AF24" s="2897"/>
      <c r="AG24" s="2888" t="str">
        <f t="shared" ref="AG24:AG43" si="0">IF(X24=0,"",BI24)</f>
        <v/>
      </c>
      <c r="AH24" s="2889"/>
      <c r="AI24" s="2889"/>
      <c r="AJ24" s="2889"/>
      <c r="AK24" s="2890"/>
      <c r="AL24" s="1145"/>
      <c r="AM24" s="1149"/>
      <c r="AN24" s="1145"/>
      <c r="AO24" s="1145"/>
      <c r="AP24" s="2885" t="str">
        <f t="shared" ref="AP24:AP43" si="1">IF(OR(X24=0,AA24=""),"",IF(AA24&gt;=AG24,"OK","NG"))</f>
        <v/>
      </c>
      <c r="AQ24" s="2886"/>
      <c r="AR24" s="14"/>
      <c r="AT24" s="13">
        <f t="shared" ref="AT24:AT43" si="2">IF(SUM(L24:W24)=0,0,SUM(L24:W24))</f>
        <v>0</v>
      </c>
      <c r="AU24" s="2914" t="str">
        <f t="shared" ref="AU24:AU43" si="3">IF(L24="","",ROUNDDOWN(L24/3,1))</f>
        <v/>
      </c>
      <c r="AV24" s="2915"/>
      <c r="AW24" s="2916" t="str">
        <f t="shared" ref="AW24:AW43" si="4">IF(N24="","",ROUNDDOWN(N24/6,1))</f>
        <v/>
      </c>
      <c r="AX24" s="2916"/>
      <c r="AY24" s="2915" t="str">
        <f t="shared" ref="AY24:AY43" si="5">IF(P24="","",ROUNDDOWN(P24/6,1))</f>
        <v/>
      </c>
      <c r="AZ24" s="2915"/>
      <c r="BA24" s="2915" t="str">
        <f t="shared" ref="BA24:BA43" si="6">IF(R24="","",ROUNDDOWN(R24/20,1))</f>
        <v/>
      </c>
      <c r="BB24" s="2915"/>
      <c r="BC24" s="2915" t="str">
        <f t="shared" ref="BC24:BC43" si="7">IF(T24="","",ROUNDDOWN(T24/30,1))</f>
        <v/>
      </c>
      <c r="BD24" s="2915"/>
      <c r="BE24" s="2915" t="str">
        <f t="shared" ref="BE24:BE43" si="8">IF(V24="","",ROUNDDOWN(V24/30,1))</f>
        <v/>
      </c>
      <c r="BF24" s="2915"/>
      <c r="BG24" s="2917">
        <f>SUM(AU24:BF24)</f>
        <v>0</v>
      </c>
      <c r="BH24" s="2917"/>
      <c r="BI24" s="839">
        <f t="shared" ref="BI24:BI43" si="9">IF(BG24=0,0,IF(BG24&gt;=2,ROUND(BG24+1,0),2))</f>
        <v>0</v>
      </c>
    </row>
    <row r="25" spans="1:83" ht="15.95" customHeight="1">
      <c r="A25" s="303"/>
      <c r="B25" s="15"/>
      <c r="C25" s="2812"/>
      <c r="D25" s="2831" t="s">
        <v>368</v>
      </c>
      <c r="E25" s="2831"/>
      <c r="F25" s="2831"/>
      <c r="G25" s="2831"/>
      <c r="H25" s="555" t="s">
        <v>13</v>
      </c>
      <c r="I25" s="2832">
        <v>0.33263888888888887</v>
      </c>
      <c r="J25" s="2832"/>
      <c r="K25" s="820"/>
      <c r="L25" s="2833"/>
      <c r="M25" s="2834"/>
      <c r="N25" s="2834"/>
      <c r="O25" s="2834"/>
      <c r="P25" s="2834"/>
      <c r="Q25" s="2834"/>
      <c r="R25" s="2834"/>
      <c r="S25" s="2834"/>
      <c r="T25" s="2834"/>
      <c r="U25" s="2834"/>
      <c r="V25" s="2834"/>
      <c r="W25" s="2835"/>
      <c r="X25" s="2836">
        <f t="shared" ref="X25:X42" si="10">SUM(L25:W25)</f>
        <v>0</v>
      </c>
      <c r="Y25" s="2837"/>
      <c r="Z25" s="2838"/>
      <c r="AA25" s="2754"/>
      <c r="AB25" s="2755"/>
      <c r="AC25" s="2755"/>
      <c r="AD25" s="2756">
        <v>0</v>
      </c>
      <c r="AE25" s="2756"/>
      <c r="AF25" s="2757"/>
      <c r="AG25" s="2758" t="str">
        <f t="shared" si="0"/>
        <v/>
      </c>
      <c r="AH25" s="2759"/>
      <c r="AI25" s="2759"/>
      <c r="AJ25" s="2759"/>
      <c r="AK25" s="2760"/>
      <c r="AL25" s="1145"/>
      <c r="AM25" s="1149"/>
      <c r="AN25" s="1145"/>
      <c r="AO25" s="1145"/>
      <c r="AP25" s="2761" t="str">
        <f t="shared" si="1"/>
        <v/>
      </c>
      <c r="AQ25" s="2762"/>
      <c r="AR25" s="14"/>
      <c r="AT25" s="13">
        <f t="shared" si="2"/>
        <v>0</v>
      </c>
      <c r="AU25" s="2767" t="str">
        <f t="shared" si="3"/>
        <v/>
      </c>
      <c r="AV25" s="2765"/>
      <c r="AW25" s="2765" t="str">
        <f t="shared" si="4"/>
        <v/>
      </c>
      <c r="AX25" s="2765"/>
      <c r="AY25" s="2765" t="str">
        <f t="shared" si="5"/>
        <v/>
      </c>
      <c r="AZ25" s="2765"/>
      <c r="BA25" s="2765" t="str">
        <f t="shared" si="6"/>
        <v/>
      </c>
      <c r="BB25" s="2765"/>
      <c r="BC25" s="2765" t="str">
        <f t="shared" si="7"/>
        <v/>
      </c>
      <c r="BD25" s="2765"/>
      <c r="BE25" s="2765" t="str">
        <f t="shared" si="8"/>
        <v/>
      </c>
      <c r="BF25" s="2765"/>
      <c r="BG25" s="2745">
        <f t="shared" ref="BG25:BG43" si="11">SUM(AU25:BF25)</f>
        <v>0</v>
      </c>
      <c r="BH25" s="2745"/>
      <c r="BI25" s="840">
        <f t="shared" si="9"/>
        <v>0</v>
      </c>
    </row>
    <row r="26" spans="1:83" ht="15.95" customHeight="1">
      <c r="A26" s="303"/>
      <c r="B26" s="15"/>
      <c r="C26" s="2812"/>
      <c r="D26" s="260"/>
      <c r="E26" s="260"/>
      <c r="F26" s="2746">
        <v>0.33333333333333331</v>
      </c>
      <c r="G26" s="2747"/>
      <c r="H26" s="331" t="s">
        <v>13</v>
      </c>
      <c r="I26" s="2746">
        <v>0.374305555555556</v>
      </c>
      <c r="J26" s="2746"/>
      <c r="K26" s="260"/>
      <c r="L26" s="2748"/>
      <c r="M26" s="2749"/>
      <c r="N26" s="2749"/>
      <c r="O26" s="2749"/>
      <c r="P26" s="2749"/>
      <c r="Q26" s="2749"/>
      <c r="R26" s="2749"/>
      <c r="S26" s="2749"/>
      <c r="T26" s="2749"/>
      <c r="U26" s="2749"/>
      <c r="V26" s="2749"/>
      <c r="W26" s="2750"/>
      <c r="X26" s="2751">
        <f t="shared" si="10"/>
        <v>0</v>
      </c>
      <c r="Y26" s="2752"/>
      <c r="Z26" s="2753"/>
      <c r="AA26" s="2754"/>
      <c r="AB26" s="2755"/>
      <c r="AC26" s="2755"/>
      <c r="AD26" s="2756">
        <v>0</v>
      </c>
      <c r="AE26" s="2756"/>
      <c r="AF26" s="2757"/>
      <c r="AG26" s="2758" t="str">
        <f t="shared" si="0"/>
        <v/>
      </c>
      <c r="AH26" s="2759"/>
      <c r="AI26" s="2759"/>
      <c r="AJ26" s="2759"/>
      <c r="AK26" s="2760"/>
      <c r="AL26" s="1145"/>
      <c r="AM26" s="1149"/>
      <c r="AN26" s="1145"/>
      <c r="AO26" s="1145"/>
      <c r="AP26" s="2761" t="str">
        <f t="shared" si="1"/>
        <v/>
      </c>
      <c r="AQ26" s="2762"/>
      <c r="AR26" s="14"/>
      <c r="AT26" s="13">
        <f t="shared" si="2"/>
        <v>0</v>
      </c>
      <c r="AU26" s="2767" t="str">
        <f t="shared" si="3"/>
        <v/>
      </c>
      <c r="AV26" s="2765"/>
      <c r="AW26" s="2765" t="str">
        <f t="shared" si="4"/>
        <v/>
      </c>
      <c r="AX26" s="2765"/>
      <c r="AY26" s="2765" t="str">
        <f t="shared" si="5"/>
        <v/>
      </c>
      <c r="AZ26" s="2765"/>
      <c r="BA26" s="2765" t="str">
        <f t="shared" si="6"/>
        <v/>
      </c>
      <c r="BB26" s="2765"/>
      <c r="BC26" s="2765" t="str">
        <f t="shared" si="7"/>
        <v/>
      </c>
      <c r="BD26" s="2765"/>
      <c r="BE26" s="2765" t="str">
        <f t="shared" si="8"/>
        <v/>
      </c>
      <c r="BF26" s="2765"/>
      <c r="BG26" s="2745">
        <f t="shared" si="11"/>
        <v>0</v>
      </c>
      <c r="BH26" s="2745"/>
      <c r="BI26" s="840">
        <f t="shared" si="9"/>
        <v>0</v>
      </c>
      <c r="BK26" s="2"/>
      <c r="BL26" s="2"/>
      <c r="BM26" s="2"/>
      <c r="BN26" s="2"/>
      <c r="BO26" s="2"/>
      <c r="BP26" s="2"/>
    </row>
    <row r="27" spans="1:83" ht="15.95" customHeight="1">
      <c r="A27" s="303"/>
      <c r="B27" s="405"/>
      <c r="C27" s="2812"/>
      <c r="D27" s="260"/>
      <c r="E27" s="260"/>
      <c r="F27" s="2746">
        <v>0.375</v>
      </c>
      <c r="G27" s="2747"/>
      <c r="H27" s="331" t="s">
        <v>13</v>
      </c>
      <c r="I27" s="2746">
        <v>0.4993055555555555</v>
      </c>
      <c r="J27" s="2746"/>
      <c r="K27" s="260"/>
      <c r="L27" s="2748"/>
      <c r="M27" s="2749"/>
      <c r="N27" s="2749"/>
      <c r="O27" s="2749"/>
      <c r="P27" s="2749"/>
      <c r="Q27" s="2749"/>
      <c r="R27" s="2749"/>
      <c r="S27" s="2749"/>
      <c r="T27" s="2749"/>
      <c r="U27" s="2749"/>
      <c r="V27" s="2834"/>
      <c r="W27" s="2835"/>
      <c r="X27" s="2751">
        <f t="shared" si="10"/>
        <v>0</v>
      </c>
      <c r="Y27" s="2752"/>
      <c r="Z27" s="2753"/>
      <c r="AA27" s="2754"/>
      <c r="AB27" s="2755"/>
      <c r="AC27" s="2755"/>
      <c r="AD27" s="2756">
        <v>0</v>
      </c>
      <c r="AE27" s="2756"/>
      <c r="AF27" s="2757"/>
      <c r="AG27" s="2758" t="str">
        <f t="shared" si="0"/>
        <v/>
      </c>
      <c r="AH27" s="2759"/>
      <c r="AI27" s="2759"/>
      <c r="AJ27" s="2759"/>
      <c r="AK27" s="2760"/>
      <c r="AL27" s="1145"/>
      <c r="AM27" s="1149"/>
      <c r="AN27" s="1145"/>
      <c r="AO27" s="1145"/>
      <c r="AP27" s="2761" t="str">
        <f t="shared" si="1"/>
        <v/>
      </c>
      <c r="AQ27" s="2762"/>
      <c r="AR27" s="17"/>
      <c r="AT27" s="13">
        <f t="shared" si="2"/>
        <v>0</v>
      </c>
      <c r="AU27" s="2767" t="str">
        <f t="shared" si="3"/>
        <v/>
      </c>
      <c r="AV27" s="2765"/>
      <c r="AW27" s="2765" t="str">
        <f t="shared" si="4"/>
        <v/>
      </c>
      <c r="AX27" s="2765"/>
      <c r="AY27" s="2765" t="str">
        <f t="shared" si="5"/>
        <v/>
      </c>
      <c r="AZ27" s="2765"/>
      <c r="BA27" s="2765" t="str">
        <f t="shared" si="6"/>
        <v/>
      </c>
      <c r="BB27" s="2765"/>
      <c r="BC27" s="2765" t="str">
        <f t="shared" si="7"/>
        <v/>
      </c>
      <c r="BD27" s="2765"/>
      <c r="BE27" s="2765" t="str">
        <f t="shared" si="8"/>
        <v/>
      </c>
      <c r="BF27" s="2765"/>
      <c r="BG27" s="2745">
        <f t="shared" si="11"/>
        <v>0</v>
      </c>
      <c r="BH27" s="2745"/>
      <c r="BI27" s="840">
        <f t="shared" si="9"/>
        <v>0</v>
      </c>
    </row>
    <row r="28" spans="1:83" ht="15.95" customHeight="1">
      <c r="A28" s="303"/>
      <c r="B28" s="15"/>
      <c r="C28" s="2812"/>
      <c r="D28" s="260"/>
      <c r="E28" s="260"/>
      <c r="F28" s="2746">
        <v>0.5</v>
      </c>
      <c r="G28" s="2747"/>
      <c r="H28" s="331" t="s">
        <v>13</v>
      </c>
      <c r="I28" s="2746">
        <v>0.58263888888888882</v>
      </c>
      <c r="J28" s="2746"/>
      <c r="K28" s="260"/>
      <c r="L28" s="2748"/>
      <c r="M28" s="2749"/>
      <c r="N28" s="2749"/>
      <c r="O28" s="2749"/>
      <c r="P28" s="2749"/>
      <c r="Q28" s="2749"/>
      <c r="R28" s="2749"/>
      <c r="S28" s="2749"/>
      <c r="T28" s="2749"/>
      <c r="U28" s="2749"/>
      <c r="V28" s="2749"/>
      <c r="W28" s="2750"/>
      <c r="X28" s="2751">
        <f t="shared" si="10"/>
        <v>0</v>
      </c>
      <c r="Y28" s="2752"/>
      <c r="Z28" s="2753"/>
      <c r="AA28" s="2754"/>
      <c r="AB28" s="2755"/>
      <c r="AC28" s="2755"/>
      <c r="AD28" s="2756">
        <v>0</v>
      </c>
      <c r="AE28" s="2756"/>
      <c r="AF28" s="2757"/>
      <c r="AG28" s="2758" t="str">
        <f t="shared" si="0"/>
        <v/>
      </c>
      <c r="AH28" s="2759"/>
      <c r="AI28" s="2759"/>
      <c r="AJ28" s="2759"/>
      <c r="AK28" s="2760"/>
      <c r="AL28" s="1145"/>
      <c r="AM28" s="1149"/>
      <c r="AN28" s="1145"/>
      <c r="AO28" s="1145"/>
      <c r="AP28" s="2761" t="str">
        <f t="shared" si="1"/>
        <v/>
      </c>
      <c r="AQ28" s="2762"/>
      <c r="AR28" s="14"/>
      <c r="AT28" s="13">
        <f t="shared" si="2"/>
        <v>0</v>
      </c>
      <c r="AU28" s="2767" t="str">
        <f t="shared" si="3"/>
        <v/>
      </c>
      <c r="AV28" s="2765"/>
      <c r="AW28" s="2765" t="str">
        <f t="shared" si="4"/>
        <v/>
      </c>
      <c r="AX28" s="2765"/>
      <c r="AY28" s="2765" t="str">
        <f t="shared" si="5"/>
        <v/>
      </c>
      <c r="AZ28" s="2765"/>
      <c r="BA28" s="2765" t="str">
        <f t="shared" si="6"/>
        <v/>
      </c>
      <c r="BB28" s="2765"/>
      <c r="BC28" s="2765" t="str">
        <f t="shared" si="7"/>
        <v/>
      </c>
      <c r="BD28" s="2765"/>
      <c r="BE28" s="2765" t="str">
        <f t="shared" si="8"/>
        <v/>
      </c>
      <c r="BF28" s="2765"/>
      <c r="BG28" s="2745">
        <f t="shared" si="11"/>
        <v>0</v>
      </c>
      <c r="BH28" s="2745"/>
      <c r="BI28" s="840">
        <f t="shared" si="9"/>
        <v>0</v>
      </c>
    </row>
    <row r="29" spans="1:83" ht="15.95" customHeight="1">
      <c r="A29" s="303"/>
      <c r="B29" s="15"/>
      <c r="C29" s="2812"/>
      <c r="D29" s="260"/>
      <c r="E29" s="260"/>
      <c r="F29" s="2746">
        <v>0.58333333333333337</v>
      </c>
      <c r="G29" s="2747"/>
      <c r="H29" s="331" t="s">
        <v>13</v>
      </c>
      <c r="I29" s="2746">
        <v>0.66597222222222219</v>
      </c>
      <c r="J29" s="2746"/>
      <c r="K29" s="260"/>
      <c r="L29" s="2748"/>
      <c r="M29" s="2749"/>
      <c r="N29" s="2749"/>
      <c r="O29" s="2749"/>
      <c r="P29" s="2749"/>
      <c r="Q29" s="2749"/>
      <c r="R29" s="2749"/>
      <c r="S29" s="2749"/>
      <c r="T29" s="2749"/>
      <c r="U29" s="2749"/>
      <c r="V29" s="2834"/>
      <c r="W29" s="2835"/>
      <c r="X29" s="2751">
        <f t="shared" si="10"/>
        <v>0</v>
      </c>
      <c r="Y29" s="2752"/>
      <c r="Z29" s="2753"/>
      <c r="AA29" s="2754"/>
      <c r="AB29" s="2755"/>
      <c r="AC29" s="2755"/>
      <c r="AD29" s="2756">
        <v>0</v>
      </c>
      <c r="AE29" s="2756"/>
      <c r="AF29" s="2757"/>
      <c r="AG29" s="2758" t="str">
        <f t="shared" si="0"/>
        <v/>
      </c>
      <c r="AH29" s="2759"/>
      <c r="AI29" s="2759"/>
      <c r="AJ29" s="2759"/>
      <c r="AK29" s="2760"/>
      <c r="AL29" s="1145"/>
      <c r="AM29" s="1149"/>
      <c r="AN29" s="1145"/>
      <c r="AO29" s="1145"/>
      <c r="AP29" s="2761" t="str">
        <f t="shared" si="1"/>
        <v/>
      </c>
      <c r="AQ29" s="2762"/>
      <c r="AR29" s="14"/>
      <c r="AT29" s="13">
        <f t="shared" si="2"/>
        <v>0</v>
      </c>
      <c r="AU29" s="2767" t="str">
        <f t="shared" si="3"/>
        <v/>
      </c>
      <c r="AV29" s="2765"/>
      <c r="AW29" s="2765" t="str">
        <f t="shared" si="4"/>
        <v/>
      </c>
      <c r="AX29" s="2765"/>
      <c r="AY29" s="2765" t="str">
        <f t="shared" si="5"/>
        <v/>
      </c>
      <c r="AZ29" s="2765"/>
      <c r="BA29" s="2765" t="str">
        <f t="shared" si="6"/>
        <v/>
      </c>
      <c r="BB29" s="2765"/>
      <c r="BC29" s="2765" t="str">
        <f t="shared" si="7"/>
        <v/>
      </c>
      <c r="BD29" s="2765"/>
      <c r="BE29" s="2765" t="str">
        <f t="shared" si="8"/>
        <v/>
      </c>
      <c r="BF29" s="2765"/>
      <c r="BG29" s="2745">
        <f t="shared" si="11"/>
        <v>0</v>
      </c>
      <c r="BH29" s="2745"/>
      <c r="BI29" s="840">
        <f t="shared" si="9"/>
        <v>0</v>
      </c>
    </row>
    <row r="30" spans="1:83" ht="15.95" customHeight="1">
      <c r="A30" s="303"/>
      <c r="B30" s="15"/>
      <c r="C30" s="2812"/>
      <c r="D30" s="260"/>
      <c r="E30" s="260"/>
      <c r="F30" s="2746">
        <v>0.66666666666666663</v>
      </c>
      <c r="G30" s="2747"/>
      <c r="H30" s="331" t="s">
        <v>13</v>
      </c>
      <c r="I30" s="2746">
        <v>0.70763888888888893</v>
      </c>
      <c r="J30" s="2746"/>
      <c r="K30" s="260"/>
      <c r="L30" s="2748"/>
      <c r="M30" s="2749"/>
      <c r="N30" s="2749"/>
      <c r="O30" s="2749"/>
      <c r="P30" s="2749"/>
      <c r="Q30" s="2749"/>
      <c r="R30" s="2749"/>
      <c r="S30" s="2749"/>
      <c r="T30" s="2749"/>
      <c r="U30" s="2749"/>
      <c r="V30" s="2749"/>
      <c r="W30" s="2750"/>
      <c r="X30" s="2751">
        <f t="shared" si="10"/>
        <v>0</v>
      </c>
      <c r="Y30" s="2752"/>
      <c r="Z30" s="2753"/>
      <c r="AA30" s="2754"/>
      <c r="AB30" s="2755"/>
      <c r="AC30" s="2755"/>
      <c r="AD30" s="2756">
        <v>0</v>
      </c>
      <c r="AE30" s="2756"/>
      <c r="AF30" s="2757"/>
      <c r="AG30" s="2758" t="str">
        <f t="shared" si="0"/>
        <v/>
      </c>
      <c r="AH30" s="2759"/>
      <c r="AI30" s="2759"/>
      <c r="AJ30" s="2759"/>
      <c r="AK30" s="2760"/>
      <c r="AL30" s="1145"/>
      <c r="AM30" s="1149"/>
      <c r="AN30" s="1145"/>
      <c r="AO30" s="1145"/>
      <c r="AP30" s="2761" t="str">
        <f t="shared" si="1"/>
        <v/>
      </c>
      <c r="AQ30" s="2762"/>
      <c r="AR30" s="14"/>
      <c r="AT30" s="13">
        <f t="shared" si="2"/>
        <v>0</v>
      </c>
      <c r="AU30" s="2767" t="str">
        <f t="shared" si="3"/>
        <v/>
      </c>
      <c r="AV30" s="2765"/>
      <c r="AW30" s="2765" t="str">
        <f t="shared" si="4"/>
        <v/>
      </c>
      <c r="AX30" s="2765"/>
      <c r="AY30" s="2765" t="str">
        <f t="shared" si="5"/>
        <v/>
      </c>
      <c r="AZ30" s="2765"/>
      <c r="BA30" s="2765" t="str">
        <f t="shared" si="6"/>
        <v/>
      </c>
      <c r="BB30" s="2765"/>
      <c r="BC30" s="2765" t="str">
        <f t="shared" si="7"/>
        <v/>
      </c>
      <c r="BD30" s="2765"/>
      <c r="BE30" s="2765" t="str">
        <f t="shared" si="8"/>
        <v/>
      </c>
      <c r="BF30" s="2765"/>
      <c r="BG30" s="2745">
        <f t="shared" si="11"/>
        <v>0</v>
      </c>
      <c r="BH30" s="2745"/>
      <c r="BI30" s="840">
        <f t="shared" si="9"/>
        <v>0</v>
      </c>
    </row>
    <row r="31" spans="1:83" ht="15.95" customHeight="1">
      <c r="A31" s="303"/>
      <c r="B31" s="15"/>
      <c r="C31" s="2812"/>
      <c r="D31" s="260"/>
      <c r="E31" s="260"/>
      <c r="F31" s="2746">
        <v>0.70833333333333337</v>
      </c>
      <c r="G31" s="2747"/>
      <c r="H31" s="331" t="s">
        <v>13</v>
      </c>
      <c r="I31" s="2746">
        <v>0.74930555555555556</v>
      </c>
      <c r="J31" s="2746"/>
      <c r="K31" s="260"/>
      <c r="L31" s="2748"/>
      <c r="M31" s="2749"/>
      <c r="N31" s="2749"/>
      <c r="O31" s="2749"/>
      <c r="P31" s="2749"/>
      <c r="Q31" s="2749"/>
      <c r="R31" s="2749"/>
      <c r="S31" s="2749"/>
      <c r="T31" s="2749"/>
      <c r="U31" s="2749"/>
      <c r="V31" s="2749"/>
      <c r="W31" s="2750"/>
      <c r="X31" s="2751">
        <f t="shared" ref="X31" si="12">SUM(L31:W31)</f>
        <v>0</v>
      </c>
      <c r="Y31" s="2752"/>
      <c r="Z31" s="2753"/>
      <c r="AA31" s="2754"/>
      <c r="AB31" s="2755"/>
      <c r="AC31" s="2755"/>
      <c r="AD31" s="2756">
        <v>0</v>
      </c>
      <c r="AE31" s="2756"/>
      <c r="AF31" s="2757"/>
      <c r="AG31" s="2758" t="str">
        <f t="shared" si="0"/>
        <v/>
      </c>
      <c r="AH31" s="2759"/>
      <c r="AI31" s="2759"/>
      <c r="AJ31" s="2759"/>
      <c r="AK31" s="2760"/>
      <c r="AL31" s="1145"/>
      <c r="AM31" s="1149"/>
      <c r="AN31" s="1145"/>
      <c r="AO31" s="1145"/>
      <c r="AP31" s="2761" t="str">
        <f t="shared" si="1"/>
        <v/>
      </c>
      <c r="AQ31" s="2762"/>
      <c r="AR31" s="14"/>
      <c r="AT31" s="13">
        <f t="shared" si="2"/>
        <v>0</v>
      </c>
      <c r="AU31" s="2767" t="str">
        <f t="shared" si="3"/>
        <v/>
      </c>
      <c r="AV31" s="2765"/>
      <c r="AW31" s="2765" t="str">
        <f t="shared" si="4"/>
        <v/>
      </c>
      <c r="AX31" s="2765"/>
      <c r="AY31" s="2765" t="str">
        <f t="shared" si="5"/>
        <v/>
      </c>
      <c r="AZ31" s="2765"/>
      <c r="BA31" s="2765" t="str">
        <f t="shared" si="6"/>
        <v/>
      </c>
      <c r="BB31" s="2765"/>
      <c r="BC31" s="2765" t="str">
        <f t="shared" si="7"/>
        <v/>
      </c>
      <c r="BD31" s="2765"/>
      <c r="BE31" s="2765" t="str">
        <f t="shared" si="8"/>
        <v/>
      </c>
      <c r="BF31" s="2765"/>
      <c r="BG31" s="2745">
        <f t="shared" ref="BG31" si="13">SUM(AU31:BF31)</f>
        <v>0</v>
      </c>
      <c r="BH31" s="2745"/>
      <c r="BI31" s="840">
        <f t="shared" ref="BI31" si="14">IF(BG31=0,0,IF(BG31&gt;=2,ROUND(BG31+1,0),2))</f>
        <v>0</v>
      </c>
    </row>
    <row r="32" spans="1:83" ht="15.95" customHeight="1">
      <c r="A32" s="303"/>
      <c r="B32" s="15"/>
      <c r="C32" s="2812"/>
      <c r="D32" s="260"/>
      <c r="E32" s="260"/>
      <c r="F32" s="2746">
        <v>0.75</v>
      </c>
      <c r="G32" s="2747"/>
      <c r="H32" s="331" t="s">
        <v>13</v>
      </c>
      <c r="I32" s="2746">
        <v>0.7909722222222223</v>
      </c>
      <c r="J32" s="2746"/>
      <c r="K32" s="260"/>
      <c r="L32" s="2748"/>
      <c r="M32" s="2749"/>
      <c r="N32" s="2749"/>
      <c r="O32" s="2749"/>
      <c r="P32" s="2749"/>
      <c r="Q32" s="2749"/>
      <c r="R32" s="2749"/>
      <c r="S32" s="2749"/>
      <c r="T32" s="2749"/>
      <c r="U32" s="2749"/>
      <c r="V32" s="2834"/>
      <c r="W32" s="2835"/>
      <c r="X32" s="2751">
        <f t="shared" si="10"/>
        <v>0</v>
      </c>
      <c r="Y32" s="2752"/>
      <c r="Z32" s="2753"/>
      <c r="AA32" s="2754"/>
      <c r="AB32" s="2755"/>
      <c r="AC32" s="2755"/>
      <c r="AD32" s="2756">
        <v>0</v>
      </c>
      <c r="AE32" s="2756"/>
      <c r="AF32" s="2757"/>
      <c r="AG32" s="2758" t="str">
        <f t="shared" si="0"/>
        <v/>
      </c>
      <c r="AH32" s="2759"/>
      <c r="AI32" s="2759"/>
      <c r="AJ32" s="2759"/>
      <c r="AK32" s="2760"/>
      <c r="AL32" s="1145"/>
      <c r="AM32" s="1149"/>
      <c r="AN32" s="1145"/>
      <c r="AO32" s="1145"/>
      <c r="AP32" s="2761" t="str">
        <f t="shared" si="1"/>
        <v/>
      </c>
      <c r="AQ32" s="2762"/>
      <c r="AR32" s="14"/>
      <c r="AT32" s="13">
        <f t="shared" si="2"/>
        <v>0</v>
      </c>
      <c r="AU32" s="2767" t="str">
        <f t="shared" si="3"/>
        <v/>
      </c>
      <c r="AV32" s="2765"/>
      <c r="AW32" s="2765" t="str">
        <f t="shared" si="4"/>
        <v/>
      </c>
      <c r="AX32" s="2765"/>
      <c r="AY32" s="2765" t="str">
        <f t="shared" si="5"/>
        <v/>
      </c>
      <c r="AZ32" s="2765"/>
      <c r="BA32" s="2765" t="str">
        <f t="shared" si="6"/>
        <v/>
      </c>
      <c r="BB32" s="2765"/>
      <c r="BC32" s="2765" t="str">
        <f t="shared" si="7"/>
        <v/>
      </c>
      <c r="BD32" s="2765"/>
      <c r="BE32" s="2765" t="str">
        <f t="shared" si="8"/>
        <v/>
      </c>
      <c r="BF32" s="2765"/>
      <c r="BG32" s="2745">
        <f t="shared" si="11"/>
        <v>0</v>
      </c>
      <c r="BH32" s="2745"/>
      <c r="BI32" s="840">
        <f t="shared" si="9"/>
        <v>0</v>
      </c>
      <c r="BM32" s="303"/>
      <c r="BN32" s="303"/>
      <c r="BO32" s="303"/>
      <c r="BP32" s="303"/>
    </row>
    <row r="33" spans="1:76" ht="15.95" customHeight="1" thickBot="1">
      <c r="A33" s="303"/>
      <c r="B33" s="15"/>
      <c r="C33" s="2812"/>
      <c r="D33" s="264"/>
      <c r="E33" s="264"/>
      <c r="F33" s="2846">
        <v>0.79166666666666663</v>
      </c>
      <c r="G33" s="2847"/>
      <c r="H33" s="331" t="s">
        <v>13</v>
      </c>
      <c r="I33" s="2848" t="s">
        <v>97</v>
      </c>
      <c r="J33" s="2848"/>
      <c r="K33" s="468"/>
      <c r="L33" s="2748"/>
      <c r="M33" s="2749"/>
      <c r="N33" s="2749"/>
      <c r="O33" s="2749"/>
      <c r="P33" s="2749"/>
      <c r="Q33" s="2749"/>
      <c r="R33" s="2749"/>
      <c r="S33" s="2749"/>
      <c r="T33" s="2749"/>
      <c r="U33" s="2749"/>
      <c r="V33" s="2749"/>
      <c r="W33" s="2839"/>
      <c r="X33" s="2840">
        <f>SUM(L33:W33)</f>
        <v>0</v>
      </c>
      <c r="Y33" s="2841"/>
      <c r="Z33" s="2841"/>
      <c r="AA33" s="2842"/>
      <c r="AB33" s="2843"/>
      <c r="AC33" s="2843"/>
      <c r="AD33" s="2844">
        <v>0</v>
      </c>
      <c r="AE33" s="2844"/>
      <c r="AF33" s="2845"/>
      <c r="AG33" s="2903" t="str">
        <f t="shared" si="0"/>
        <v/>
      </c>
      <c r="AH33" s="2904"/>
      <c r="AI33" s="2904"/>
      <c r="AJ33" s="2904"/>
      <c r="AK33" s="2905"/>
      <c r="AL33" s="1145"/>
      <c r="AM33" s="1149"/>
      <c r="AN33" s="1145"/>
      <c r="AO33" s="1145"/>
      <c r="AP33" s="2891" t="str">
        <f t="shared" si="1"/>
        <v/>
      </c>
      <c r="AQ33" s="2892"/>
      <c r="AR33" s="14"/>
      <c r="AT33" s="13">
        <f t="shared" si="2"/>
        <v>0</v>
      </c>
      <c r="AU33" s="2767" t="str">
        <f t="shared" si="3"/>
        <v/>
      </c>
      <c r="AV33" s="2765"/>
      <c r="AW33" s="2918" t="str">
        <f t="shared" si="4"/>
        <v/>
      </c>
      <c r="AX33" s="2918"/>
      <c r="AY33" s="2918" t="str">
        <f t="shared" si="5"/>
        <v/>
      </c>
      <c r="AZ33" s="2918"/>
      <c r="BA33" s="2918" t="str">
        <f t="shared" si="6"/>
        <v/>
      </c>
      <c r="BB33" s="2918"/>
      <c r="BC33" s="2918" t="str">
        <f t="shared" si="7"/>
        <v/>
      </c>
      <c r="BD33" s="2918"/>
      <c r="BE33" s="2918" t="str">
        <f t="shared" si="8"/>
        <v/>
      </c>
      <c r="BF33" s="2918"/>
      <c r="BG33" s="2919">
        <f t="shared" si="11"/>
        <v>0</v>
      </c>
      <c r="BH33" s="2919"/>
      <c r="BI33" s="841">
        <f t="shared" si="9"/>
        <v>0</v>
      </c>
    </row>
    <row r="34" spans="1:76" ht="15.95" customHeight="1" thickTop="1">
      <c r="A34" s="303"/>
      <c r="B34" s="842"/>
      <c r="C34" s="2849" t="s">
        <v>218</v>
      </c>
      <c r="D34" s="2851" t="s">
        <v>217</v>
      </c>
      <c r="E34" s="2852"/>
      <c r="F34" s="2852"/>
      <c r="G34" s="2852"/>
      <c r="H34" s="2852"/>
      <c r="I34" s="2852"/>
      <c r="J34" s="2852"/>
      <c r="K34" s="843"/>
      <c r="L34" s="2853"/>
      <c r="M34" s="2854"/>
      <c r="N34" s="2854"/>
      <c r="O34" s="2854"/>
      <c r="P34" s="2854"/>
      <c r="Q34" s="2854"/>
      <c r="R34" s="2854"/>
      <c r="S34" s="2854"/>
      <c r="T34" s="2854"/>
      <c r="U34" s="2854"/>
      <c r="V34" s="2854"/>
      <c r="W34" s="2881"/>
      <c r="X34" s="2882">
        <f t="shared" si="10"/>
        <v>0</v>
      </c>
      <c r="Y34" s="2883"/>
      <c r="Z34" s="2884"/>
      <c r="AA34" s="2877"/>
      <c r="AB34" s="2878"/>
      <c r="AC34" s="2878"/>
      <c r="AD34" s="2879">
        <v>0</v>
      </c>
      <c r="AE34" s="2879"/>
      <c r="AF34" s="2880"/>
      <c r="AG34" s="2906" t="str">
        <f t="shared" si="0"/>
        <v/>
      </c>
      <c r="AH34" s="2907"/>
      <c r="AI34" s="2907"/>
      <c r="AJ34" s="2907"/>
      <c r="AK34" s="2908"/>
      <c r="AL34" s="1145"/>
      <c r="AM34" s="1149"/>
      <c r="AN34" s="1145"/>
      <c r="AO34" s="1145"/>
      <c r="AP34" s="2875" t="str">
        <f t="shared" si="1"/>
        <v/>
      </c>
      <c r="AQ34" s="2876"/>
      <c r="AR34" s="14"/>
      <c r="AT34" s="13">
        <f t="shared" si="2"/>
        <v>0</v>
      </c>
      <c r="AU34" s="2920" t="str">
        <f t="shared" si="3"/>
        <v/>
      </c>
      <c r="AV34" s="2921"/>
      <c r="AW34" s="2921" t="str">
        <f t="shared" si="4"/>
        <v/>
      </c>
      <c r="AX34" s="2921"/>
      <c r="AY34" s="2921" t="str">
        <f t="shared" si="5"/>
        <v/>
      </c>
      <c r="AZ34" s="2921"/>
      <c r="BA34" s="2921" t="str">
        <f t="shared" si="6"/>
        <v/>
      </c>
      <c r="BB34" s="2921"/>
      <c r="BC34" s="2921" t="str">
        <f t="shared" si="7"/>
        <v/>
      </c>
      <c r="BD34" s="2921"/>
      <c r="BE34" s="2921" t="str">
        <f t="shared" si="8"/>
        <v/>
      </c>
      <c r="BF34" s="2921"/>
      <c r="BG34" s="2922">
        <f t="shared" si="11"/>
        <v>0</v>
      </c>
      <c r="BH34" s="2922"/>
      <c r="BI34" s="844">
        <f t="shared" si="9"/>
        <v>0</v>
      </c>
    </row>
    <row r="35" spans="1:76" ht="15.95" customHeight="1">
      <c r="A35" s="303"/>
      <c r="B35" s="15"/>
      <c r="C35" s="2812"/>
      <c r="D35" s="2831" t="s">
        <v>368</v>
      </c>
      <c r="E35" s="2831"/>
      <c r="F35" s="2831"/>
      <c r="G35" s="2831"/>
      <c r="H35" s="555" t="s">
        <v>13</v>
      </c>
      <c r="I35" s="2832">
        <v>0.33263888888888887</v>
      </c>
      <c r="J35" s="2832"/>
      <c r="K35" s="820"/>
      <c r="L35" s="2833"/>
      <c r="M35" s="2834"/>
      <c r="N35" s="2834"/>
      <c r="O35" s="2834"/>
      <c r="P35" s="2834"/>
      <c r="Q35" s="2834"/>
      <c r="R35" s="2834"/>
      <c r="S35" s="2834"/>
      <c r="T35" s="2834"/>
      <c r="U35" s="2834"/>
      <c r="V35" s="2834"/>
      <c r="W35" s="2835"/>
      <c r="X35" s="2836">
        <f t="shared" si="10"/>
        <v>0</v>
      </c>
      <c r="Y35" s="2837"/>
      <c r="Z35" s="2838"/>
      <c r="AA35" s="2754"/>
      <c r="AB35" s="2755"/>
      <c r="AC35" s="2755"/>
      <c r="AD35" s="2756">
        <v>0</v>
      </c>
      <c r="AE35" s="2756"/>
      <c r="AF35" s="2757"/>
      <c r="AG35" s="2758" t="str">
        <f t="shared" si="0"/>
        <v/>
      </c>
      <c r="AH35" s="2759"/>
      <c r="AI35" s="2759"/>
      <c r="AJ35" s="2759"/>
      <c r="AK35" s="2760"/>
      <c r="AL35" s="1145"/>
      <c r="AM35" s="1149"/>
      <c r="AN35" s="1145"/>
      <c r="AO35" s="1145"/>
      <c r="AP35" s="2761" t="str">
        <f t="shared" si="1"/>
        <v/>
      </c>
      <c r="AQ35" s="2762"/>
      <c r="AR35" s="14"/>
      <c r="AT35" s="13">
        <f t="shared" si="2"/>
        <v>0</v>
      </c>
      <c r="AU35" s="2767" t="str">
        <f t="shared" si="3"/>
        <v/>
      </c>
      <c r="AV35" s="2765"/>
      <c r="AW35" s="2923" t="str">
        <f t="shared" si="4"/>
        <v/>
      </c>
      <c r="AX35" s="2924"/>
      <c r="AY35" s="2923" t="str">
        <f t="shared" si="5"/>
        <v/>
      </c>
      <c r="AZ35" s="2924"/>
      <c r="BA35" s="2923" t="str">
        <f t="shared" si="6"/>
        <v/>
      </c>
      <c r="BB35" s="2924"/>
      <c r="BC35" s="2923" t="str">
        <f t="shared" si="7"/>
        <v/>
      </c>
      <c r="BD35" s="2924"/>
      <c r="BE35" s="2923" t="str">
        <f t="shared" si="8"/>
        <v/>
      </c>
      <c r="BF35" s="2924"/>
      <c r="BG35" s="2745">
        <f t="shared" si="11"/>
        <v>0</v>
      </c>
      <c r="BH35" s="2745"/>
      <c r="BI35" s="840">
        <f t="shared" si="9"/>
        <v>0</v>
      </c>
    </row>
    <row r="36" spans="1:76" ht="15.95" customHeight="1">
      <c r="A36" s="303"/>
      <c r="B36" s="15"/>
      <c r="C36" s="2812"/>
      <c r="D36" s="260"/>
      <c r="E36" s="260"/>
      <c r="F36" s="2746">
        <v>0.33333333333333331</v>
      </c>
      <c r="G36" s="2747"/>
      <c r="H36" s="331" t="s">
        <v>13</v>
      </c>
      <c r="I36" s="2746">
        <v>0.374305555555556</v>
      </c>
      <c r="J36" s="2746"/>
      <c r="K36" s="260"/>
      <c r="L36" s="2748"/>
      <c r="M36" s="2749"/>
      <c r="N36" s="2749"/>
      <c r="O36" s="2749"/>
      <c r="P36" s="2749"/>
      <c r="Q36" s="2749"/>
      <c r="R36" s="2749"/>
      <c r="S36" s="2749"/>
      <c r="T36" s="2749"/>
      <c r="U36" s="2749"/>
      <c r="V36" s="2749"/>
      <c r="W36" s="2750"/>
      <c r="X36" s="2751">
        <f t="shared" si="10"/>
        <v>0</v>
      </c>
      <c r="Y36" s="2752"/>
      <c r="Z36" s="2753"/>
      <c r="AA36" s="2754"/>
      <c r="AB36" s="2755"/>
      <c r="AC36" s="2755"/>
      <c r="AD36" s="2756">
        <v>0</v>
      </c>
      <c r="AE36" s="2756"/>
      <c r="AF36" s="2757"/>
      <c r="AG36" s="2758" t="str">
        <f t="shared" si="0"/>
        <v/>
      </c>
      <c r="AH36" s="2759"/>
      <c r="AI36" s="2759"/>
      <c r="AJ36" s="2759"/>
      <c r="AK36" s="2760"/>
      <c r="AL36" s="1145"/>
      <c r="AM36" s="1149"/>
      <c r="AN36" s="1145"/>
      <c r="AO36" s="1145"/>
      <c r="AP36" s="2761" t="str">
        <f t="shared" si="1"/>
        <v/>
      </c>
      <c r="AQ36" s="2762"/>
      <c r="AR36" s="14"/>
      <c r="AT36" s="13">
        <f t="shared" si="2"/>
        <v>0</v>
      </c>
      <c r="AU36" s="2767" t="str">
        <f t="shared" si="3"/>
        <v/>
      </c>
      <c r="AV36" s="2765"/>
      <c r="AW36" s="2765" t="str">
        <f t="shared" si="4"/>
        <v/>
      </c>
      <c r="AX36" s="2765"/>
      <c r="AY36" s="2765" t="str">
        <f t="shared" si="5"/>
        <v/>
      </c>
      <c r="AZ36" s="2765"/>
      <c r="BA36" s="2765" t="str">
        <f t="shared" si="6"/>
        <v/>
      </c>
      <c r="BB36" s="2765"/>
      <c r="BC36" s="2765" t="str">
        <f t="shared" si="7"/>
        <v/>
      </c>
      <c r="BD36" s="2765"/>
      <c r="BE36" s="2765" t="str">
        <f t="shared" si="8"/>
        <v/>
      </c>
      <c r="BF36" s="2765"/>
      <c r="BG36" s="2745">
        <f t="shared" si="11"/>
        <v>0</v>
      </c>
      <c r="BH36" s="2745"/>
      <c r="BI36" s="840">
        <f t="shared" si="9"/>
        <v>0</v>
      </c>
    </row>
    <row r="37" spans="1:76" ht="15.95" customHeight="1">
      <c r="A37" s="303"/>
      <c r="B37" s="15"/>
      <c r="C37" s="2812"/>
      <c r="D37" s="260"/>
      <c r="E37" s="260"/>
      <c r="F37" s="2746">
        <v>0.375</v>
      </c>
      <c r="G37" s="2747"/>
      <c r="H37" s="331" t="s">
        <v>13</v>
      </c>
      <c r="I37" s="2746">
        <v>0.4993055555555555</v>
      </c>
      <c r="J37" s="2746"/>
      <c r="K37" s="260"/>
      <c r="L37" s="2748"/>
      <c r="M37" s="2749"/>
      <c r="N37" s="2749"/>
      <c r="O37" s="2749"/>
      <c r="P37" s="2749"/>
      <c r="Q37" s="2749"/>
      <c r="R37" s="2749"/>
      <c r="S37" s="2749"/>
      <c r="T37" s="2749"/>
      <c r="U37" s="2749"/>
      <c r="V37" s="2749"/>
      <c r="W37" s="2750"/>
      <c r="X37" s="2751">
        <f t="shared" si="10"/>
        <v>0</v>
      </c>
      <c r="Y37" s="2752"/>
      <c r="Z37" s="2753"/>
      <c r="AA37" s="2754"/>
      <c r="AB37" s="2755"/>
      <c r="AC37" s="2755"/>
      <c r="AD37" s="2756">
        <v>0</v>
      </c>
      <c r="AE37" s="2756"/>
      <c r="AF37" s="2757"/>
      <c r="AG37" s="2758" t="str">
        <f t="shared" si="0"/>
        <v/>
      </c>
      <c r="AH37" s="2759"/>
      <c r="AI37" s="2759"/>
      <c r="AJ37" s="2759"/>
      <c r="AK37" s="2760"/>
      <c r="AL37" s="1145"/>
      <c r="AM37" s="1149"/>
      <c r="AN37" s="1145"/>
      <c r="AO37" s="1145"/>
      <c r="AP37" s="2761" t="str">
        <f t="shared" si="1"/>
        <v/>
      </c>
      <c r="AQ37" s="2762"/>
      <c r="AR37" s="14"/>
      <c r="AT37" s="13">
        <f t="shared" si="2"/>
        <v>0</v>
      </c>
      <c r="AU37" s="2763" t="str">
        <f t="shared" si="3"/>
        <v/>
      </c>
      <c r="AV37" s="2764"/>
      <c r="AW37" s="2765" t="str">
        <f t="shared" si="4"/>
        <v/>
      </c>
      <c r="AX37" s="2765"/>
      <c r="AY37" s="2765" t="str">
        <f t="shared" si="5"/>
        <v/>
      </c>
      <c r="AZ37" s="2765"/>
      <c r="BA37" s="2765" t="str">
        <f t="shared" si="6"/>
        <v/>
      </c>
      <c r="BB37" s="2765"/>
      <c r="BC37" s="2765" t="str">
        <f t="shared" si="7"/>
        <v/>
      </c>
      <c r="BD37" s="2765"/>
      <c r="BE37" s="2765" t="str">
        <f t="shared" si="8"/>
        <v/>
      </c>
      <c r="BF37" s="2765"/>
      <c r="BG37" s="2766">
        <f t="shared" si="11"/>
        <v>0</v>
      </c>
      <c r="BH37" s="2745"/>
      <c r="BI37" s="840">
        <f t="shared" si="9"/>
        <v>0</v>
      </c>
    </row>
    <row r="38" spans="1:76" ht="15.95" customHeight="1">
      <c r="A38" s="303"/>
      <c r="B38" s="15"/>
      <c r="C38" s="2812"/>
      <c r="D38" s="260"/>
      <c r="E38" s="260"/>
      <c r="F38" s="2746">
        <v>0.5</v>
      </c>
      <c r="G38" s="2747"/>
      <c r="H38" s="331" t="s">
        <v>13</v>
      </c>
      <c r="I38" s="2746">
        <v>0.58263888888888882</v>
      </c>
      <c r="J38" s="2746"/>
      <c r="K38" s="260"/>
      <c r="L38" s="2748"/>
      <c r="M38" s="2749"/>
      <c r="N38" s="2749"/>
      <c r="O38" s="2749"/>
      <c r="P38" s="2749"/>
      <c r="Q38" s="2749"/>
      <c r="R38" s="2749"/>
      <c r="S38" s="2749"/>
      <c r="T38" s="2749"/>
      <c r="U38" s="2749"/>
      <c r="V38" s="2749"/>
      <c r="W38" s="2750"/>
      <c r="X38" s="2751">
        <f t="shared" ref="X38" si="15">SUM(L38:W38)</f>
        <v>0</v>
      </c>
      <c r="Y38" s="2752"/>
      <c r="Z38" s="2753"/>
      <c r="AA38" s="2754"/>
      <c r="AB38" s="2755"/>
      <c r="AC38" s="2755"/>
      <c r="AD38" s="2756">
        <v>0</v>
      </c>
      <c r="AE38" s="2756"/>
      <c r="AF38" s="2757"/>
      <c r="AG38" s="2758" t="str">
        <f t="shared" si="0"/>
        <v/>
      </c>
      <c r="AH38" s="2759"/>
      <c r="AI38" s="2759"/>
      <c r="AJ38" s="2759"/>
      <c r="AK38" s="2760"/>
      <c r="AL38" s="1145"/>
      <c r="AM38" s="1149"/>
      <c r="AN38" s="1145"/>
      <c r="AO38" s="1145"/>
      <c r="AP38" s="2761" t="str">
        <f t="shared" si="1"/>
        <v/>
      </c>
      <c r="AQ38" s="2762"/>
      <c r="AR38" s="14"/>
      <c r="AT38" s="13">
        <f t="shared" si="2"/>
        <v>0</v>
      </c>
      <c r="AU38" s="2763" t="str">
        <f t="shared" si="3"/>
        <v/>
      </c>
      <c r="AV38" s="2764"/>
      <c r="AW38" s="2765" t="str">
        <f t="shared" si="4"/>
        <v/>
      </c>
      <c r="AX38" s="2765"/>
      <c r="AY38" s="2765" t="str">
        <f t="shared" si="5"/>
        <v/>
      </c>
      <c r="AZ38" s="2765"/>
      <c r="BA38" s="2765" t="str">
        <f t="shared" si="6"/>
        <v/>
      </c>
      <c r="BB38" s="2765"/>
      <c r="BC38" s="2765" t="str">
        <f t="shared" si="7"/>
        <v/>
      </c>
      <c r="BD38" s="2765"/>
      <c r="BE38" s="2765" t="str">
        <f t="shared" si="8"/>
        <v/>
      </c>
      <c r="BF38" s="2765"/>
      <c r="BG38" s="2766">
        <f t="shared" ref="BG38" si="16">SUM(AU38:BF38)</f>
        <v>0</v>
      </c>
      <c r="BH38" s="2745"/>
      <c r="BI38" s="840">
        <f t="shared" ref="BI38" si="17">IF(BG38=0,0,IF(BG38&gt;=2,ROUND(BG38+1,0),2))</f>
        <v>0</v>
      </c>
    </row>
    <row r="39" spans="1:76" ht="15.95" customHeight="1">
      <c r="A39" s="303"/>
      <c r="B39" s="15"/>
      <c r="C39" s="2812"/>
      <c r="D39" s="260"/>
      <c r="E39" s="260"/>
      <c r="F39" s="2746">
        <v>0.58333333333333337</v>
      </c>
      <c r="G39" s="2747"/>
      <c r="H39" s="331" t="s">
        <v>13</v>
      </c>
      <c r="I39" s="2746">
        <v>0.66597222222222219</v>
      </c>
      <c r="J39" s="2746"/>
      <c r="K39" s="260"/>
      <c r="L39" s="2748"/>
      <c r="M39" s="2749"/>
      <c r="N39" s="2749"/>
      <c r="O39" s="2749"/>
      <c r="P39" s="2749"/>
      <c r="Q39" s="2749"/>
      <c r="R39" s="2749"/>
      <c r="S39" s="2749"/>
      <c r="T39" s="2749"/>
      <c r="U39" s="2749"/>
      <c r="V39" s="2749"/>
      <c r="W39" s="2750"/>
      <c r="X39" s="2751">
        <f t="shared" si="10"/>
        <v>0</v>
      </c>
      <c r="Y39" s="2752"/>
      <c r="Z39" s="2753"/>
      <c r="AA39" s="2754"/>
      <c r="AB39" s="2755"/>
      <c r="AC39" s="2755"/>
      <c r="AD39" s="2756">
        <v>0</v>
      </c>
      <c r="AE39" s="2756"/>
      <c r="AF39" s="2757"/>
      <c r="AG39" s="2758" t="str">
        <f t="shared" si="0"/>
        <v/>
      </c>
      <c r="AH39" s="2759"/>
      <c r="AI39" s="2759"/>
      <c r="AJ39" s="2759"/>
      <c r="AK39" s="2760"/>
      <c r="AL39" s="1145"/>
      <c r="AM39" s="1149"/>
      <c r="AN39" s="1145"/>
      <c r="AO39" s="1145"/>
      <c r="AP39" s="2761" t="str">
        <f t="shared" si="1"/>
        <v/>
      </c>
      <c r="AQ39" s="2762"/>
      <c r="AR39" s="14"/>
      <c r="AT39" s="13">
        <f t="shared" si="2"/>
        <v>0</v>
      </c>
      <c r="AU39" s="2763" t="str">
        <f t="shared" si="3"/>
        <v/>
      </c>
      <c r="AV39" s="2764"/>
      <c r="AW39" s="2765" t="str">
        <f t="shared" si="4"/>
        <v/>
      </c>
      <c r="AX39" s="2765"/>
      <c r="AY39" s="2765" t="str">
        <f t="shared" si="5"/>
        <v/>
      </c>
      <c r="AZ39" s="2765"/>
      <c r="BA39" s="2765" t="str">
        <f t="shared" si="6"/>
        <v/>
      </c>
      <c r="BB39" s="2765"/>
      <c r="BC39" s="2765" t="str">
        <f t="shared" si="7"/>
        <v/>
      </c>
      <c r="BD39" s="2765"/>
      <c r="BE39" s="2765" t="str">
        <f t="shared" si="8"/>
        <v/>
      </c>
      <c r="BF39" s="2765"/>
      <c r="BG39" s="2766">
        <f t="shared" si="11"/>
        <v>0</v>
      </c>
      <c r="BH39" s="2745"/>
      <c r="BI39" s="840">
        <f t="shared" si="9"/>
        <v>0</v>
      </c>
      <c r="BQ39" s="278"/>
      <c r="BR39" s="53"/>
      <c r="BS39" s="303"/>
      <c r="BT39" s="303"/>
      <c r="BU39" s="303"/>
      <c r="BV39" s="303"/>
      <c r="BW39" s="303"/>
      <c r="BX39" s="303"/>
    </row>
    <row r="40" spans="1:76" ht="15.95" customHeight="1">
      <c r="A40" s="303"/>
      <c r="B40" s="15"/>
      <c r="C40" s="2812"/>
      <c r="D40" s="260"/>
      <c r="E40" s="260"/>
      <c r="F40" s="2746">
        <v>0.66666666666666663</v>
      </c>
      <c r="G40" s="2747"/>
      <c r="H40" s="331" t="s">
        <v>13</v>
      </c>
      <c r="I40" s="2746">
        <v>0.70763888888888893</v>
      </c>
      <c r="J40" s="2746"/>
      <c r="K40" s="260"/>
      <c r="L40" s="2748"/>
      <c r="M40" s="2749"/>
      <c r="N40" s="2749"/>
      <c r="O40" s="2749"/>
      <c r="P40" s="2749"/>
      <c r="Q40" s="2749"/>
      <c r="R40" s="2749"/>
      <c r="S40" s="2749"/>
      <c r="T40" s="2749"/>
      <c r="U40" s="2749"/>
      <c r="V40" s="2749"/>
      <c r="W40" s="2750"/>
      <c r="X40" s="2751">
        <f t="shared" si="10"/>
        <v>0</v>
      </c>
      <c r="Y40" s="2752"/>
      <c r="Z40" s="2753"/>
      <c r="AA40" s="2754"/>
      <c r="AB40" s="2755"/>
      <c r="AC40" s="2755"/>
      <c r="AD40" s="2756">
        <v>0</v>
      </c>
      <c r="AE40" s="2756"/>
      <c r="AF40" s="2757"/>
      <c r="AG40" s="2758" t="str">
        <f t="shared" si="0"/>
        <v/>
      </c>
      <c r="AH40" s="2759"/>
      <c r="AI40" s="2759"/>
      <c r="AJ40" s="2759"/>
      <c r="AK40" s="2760"/>
      <c r="AL40" s="1145"/>
      <c r="AM40" s="1149"/>
      <c r="AN40" s="1145"/>
      <c r="AO40" s="1145"/>
      <c r="AP40" s="2761" t="str">
        <f t="shared" si="1"/>
        <v/>
      </c>
      <c r="AQ40" s="2762"/>
      <c r="AR40" s="14"/>
      <c r="AT40" s="13">
        <f t="shared" si="2"/>
        <v>0</v>
      </c>
      <c r="AU40" s="2763" t="str">
        <f t="shared" si="3"/>
        <v/>
      </c>
      <c r="AV40" s="2764"/>
      <c r="AW40" s="2765" t="str">
        <f t="shared" si="4"/>
        <v/>
      </c>
      <c r="AX40" s="2765"/>
      <c r="AY40" s="2765" t="str">
        <f t="shared" si="5"/>
        <v/>
      </c>
      <c r="AZ40" s="2765"/>
      <c r="BA40" s="2765" t="str">
        <f t="shared" si="6"/>
        <v/>
      </c>
      <c r="BB40" s="2765"/>
      <c r="BC40" s="2765" t="str">
        <f t="shared" si="7"/>
        <v/>
      </c>
      <c r="BD40" s="2765"/>
      <c r="BE40" s="2765" t="str">
        <f t="shared" si="8"/>
        <v/>
      </c>
      <c r="BF40" s="2765"/>
      <c r="BG40" s="2766">
        <f t="shared" si="11"/>
        <v>0</v>
      </c>
      <c r="BH40" s="2745"/>
      <c r="BI40" s="840">
        <f t="shared" si="9"/>
        <v>0</v>
      </c>
      <c r="BQ40" s="278"/>
      <c r="BR40" s="53"/>
      <c r="BS40" s="303"/>
      <c r="BT40" s="303"/>
      <c r="BU40" s="303"/>
      <c r="BV40" s="303"/>
      <c r="BW40" s="303"/>
      <c r="BX40" s="303"/>
    </row>
    <row r="41" spans="1:76" ht="15.95" customHeight="1">
      <c r="A41" s="303"/>
      <c r="B41" s="15"/>
      <c r="C41" s="2812"/>
      <c r="D41" s="260"/>
      <c r="E41" s="260"/>
      <c r="F41" s="2746">
        <v>0.70833333333333337</v>
      </c>
      <c r="G41" s="2747"/>
      <c r="H41" s="331" t="s">
        <v>13</v>
      </c>
      <c r="I41" s="2746">
        <v>0.74930555555555556</v>
      </c>
      <c r="J41" s="2746"/>
      <c r="K41" s="260"/>
      <c r="L41" s="2748"/>
      <c r="M41" s="2749"/>
      <c r="N41" s="2749"/>
      <c r="O41" s="2749"/>
      <c r="P41" s="2749"/>
      <c r="Q41" s="2749"/>
      <c r="R41" s="2749"/>
      <c r="S41" s="2749"/>
      <c r="T41" s="2749"/>
      <c r="U41" s="2749"/>
      <c r="V41" s="2749"/>
      <c r="W41" s="2750"/>
      <c r="X41" s="2751">
        <f t="shared" si="10"/>
        <v>0</v>
      </c>
      <c r="Y41" s="2752"/>
      <c r="Z41" s="2753"/>
      <c r="AA41" s="2754"/>
      <c r="AB41" s="2755"/>
      <c r="AC41" s="2755"/>
      <c r="AD41" s="2756">
        <v>0</v>
      </c>
      <c r="AE41" s="2756"/>
      <c r="AF41" s="2757"/>
      <c r="AG41" s="2758" t="str">
        <f t="shared" si="0"/>
        <v/>
      </c>
      <c r="AH41" s="2759"/>
      <c r="AI41" s="2759"/>
      <c r="AJ41" s="2759"/>
      <c r="AK41" s="2760"/>
      <c r="AL41" s="1145"/>
      <c r="AM41" s="1149"/>
      <c r="AN41" s="1145"/>
      <c r="AO41" s="1145"/>
      <c r="AP41" s="2761" t="str">
        <f t="shared" si="1"/>
        <v/>
      </c>
      <c r="AQ41" s="2762"/>
      <c r="AR41" s="14"/>
      <c r="AT41" s="13">
        <f t="shared" si="2"/>
        <v>0</v>
      </c>
      <c r="AU41" s="2763" t="str">
        <f t="shared" si="3"/>
        <v/>
      </c>
      <c r="AV41" s="2764"/>
      <c r="AW41" s="2765" t="str">
        <f t="shared" si="4"/>
        <v/>
      </c>
      <c r="AX41" s="2765"/>
      <c r="AY41" s="2765" t="str">
        <f t="shared" si="5"/>
        <v/>
      </c>
      <c r="AZ41" s="2765"/>
      <c r="BA41" s="2765" t="str">
        <f t="shared" si="6"/>
        <v/>
      </c>
      <c r="BB41" s="2765"/>
      <c r="BC41" s="2765" t="str">
        <f t="shared" si="7"/>
        <v/>
      </c>
      <c r="BD41" s="2765"/>
      <c r="BE41" s="2765" t="str">
        <f t="shared" si="8"/>
        <v/>
      </c>
      <c r="BF41" s="2765"/>
      <c r="BG41" s="2766">
        <f t="shared" si="11"/>
        <v>0</v>
      </c>
      <c r="BH41" s="2745"/>
      <c r="BI41" s="840">
        <f t="shared" si="9"/>
        <v>0</v>
      </c>
      <c r="BQ41" s="278"/>
      <c r="BR41" s="53"/>
      <c r="BS41" s="303"/>
      <c r="BT41" s="303"/>
      <c r="BU41" s="303"/>
      <c r="BV41" s="303"/>
      <c r="BW41" s="303"/>
      <c r="BX41" s="303"/>
    </row>
    <row r="42" spans="1:76" ht="15.95" customHeight="1">
      <c r="A42" s="303"/>
      <c r="B42" s="15"/>
      <c r="C42" s="2812"/>
      <c r="D42" s="260"/>
      <c r="E42" s="260"/>
      <c r="F42" s="2746">
        <v>0.75</v>
      </c>
      <c r="G42" s="2747"/>
      <c r="H42" s="331" t="s">
        <v>13</v>
      </c>
      <c r="I42" s="2746">
        <v>0.7909722222222223</v>
      </c>
      <c r="J42" s="2746"/>
      <c r="K42" s="260"/>
      <c r="L42" s="2748"/>
      <c r="M42" s="2749"/>
      <c r="N42" s="2749"/>
      <c r="O42" s="2749"/>
      <c r="P42" s="2749"/>
      <c r="Q42" s="2749"/>
      <c r="R42" s="2749"/>
      <c r="S42" s="2749"/>
      <c r="T42" s="2749"/>
      <c r="U42" s="2749"/>
      <c r="V42" s="2749"/>
      <c r="W42" s="2750"/>
      <c r="X42" s="2751">
        <f t="shared" si="10"/>
        <v>0</v>
      </c>
      <c r="Y42" s="2752"/>
      <c r="Z42" s="2753"/>
      <c r="AA42" s="2754"/>
      <c r="AB42" s="2755"/>
      <c r="AC42" s="2755"/>
      <c r="AD42" s="2756">
        <v>0</v>
      </c>
      <c r="AE42" s="2756"/>
      <c r="AF42" s="2757"/>
      <c r="AG42" s="2758" t="str">
        <f t="shared" si="0"/>
        <v/>
      </c>
      <c r="AH42" s="2759"/>
      <c r="AI42" s="2759"/>
      <c r="AJ42" s="2759"/>
      <c r="AK42" s="2760"/>
      <c r="AL42" s="1145"/>
      <c r="AM42" s="1149"/>
      <c r="AN42" s="1145"/>
      <c r="AO42" s="1145"/>
      <c r="AP42" s="2761" t="str">
        <f t="shared" si="1"/>
        <v/>
      </c>
      <c r="AQ42" s="2762"/>
      <c r="AR42" s="14"/>
      <c r="AT42" s="13">
        <f t="shared" si="2"/>
        <v>0</v>
      </c>
      <c r="AU42" s="2763" t="str">
        <f t="shared" si="3"/>
        <v/>
      </c>
      <c r="AV42" s="2764"/>
      <c r="AW42" s="2765" t="str">
        <f t="shared" si="4"/>
        <v/>
      </c>
      <c r="AX42" s="2765"/>
      <c r="AY42" s="2765" t="str">
        <f t="shared" si="5"/>
        <v/>
      </c>
      <c r="AZ42" s="2765"/>
      <c r="BA42" s="2765" t="str">
        <f t="shared" si="6"/>
        <v/>
      </c>
      <c r="BB42" s="2765"/>
      <c r="BC42" s="2765" t="str">
        <f t="shared" si="7"/>
        <v/>
      </c>
      <c r="BD42" s="2765"/>
      <c r="BE42" s="2765" t="str">
        <f t="shared" si="8"/>
        <v/>
      </c>
      <c r="BF42" s="2765"/>
      <c r="BG42" s="2766">
        <f t="shared" si="11"/>
        <v>0</v>
      </c>
      <c r="BH42" s="2745"/>
      <c r="BI42" s="840">
        <f t="shared" si="9"/>
        <v>0</v>
      </c>
    </row>
    <row r="43" spans="1:76" ht="15.95" customHeight="1" thickBot="1">
      <c r="A43" s="303"/>
      <c r="B43" s="15"/>
      <c r="C43" s="2850"/>
      <c r="D43" s="264"/>
      <c r="E43" s="264"/>
      <c r="F43" s="2846">
        <v>0.79166666666666663</v>
      </c>
      <c r="G43" s="2847"/>
      <c r="H43" s="363" t="s">
        <v>13</v>
      </c>
      <c r="I43" s="2848" t="s">
        <v>97</v>
      </c>
      <c r="J43" s="2848"/>
      <c r="K43" s="264"/>
      <c r="L43" s="2855"/>
      <c r="M43" s="2856"/>
      <c r="N43" s="2856"/>
      <c r="O43" s="2856"/>
      <c r="P43" s="2856"/>
      <c r="Q43" s="2856"/>
      <c r="R43" s="2856"/>
      <c r="S43" s="2856"/>
      <c r="T43" s="2856"/>
      <c r="U43" s="2856"/>
      <c r="V43" s="2856"/>
      <c r="W43" s="2857"/>
      <c r="X43" s="2858">
        <f>SUM(L43:W43)</f>
        <v>0</v>
      </c>
      <c r="Y43" s="2859"/>
      <c r="Z43" s="2859"/>
      <c r="AA43" s="2862"/>
      <c r="AB43" s="2863"/>
      <c r="AC43" s="2863"/>
      <c r="AD43" s="2860">
        <v>0</v>
      </c>
      <c r="AE43" s="2860"/>
      <c r="AF43" s="2861"/>
      <c r="AG43" s="2900" t="str">
        <f t="shared" si="0"/>
        <v/>
      </c>
      <c r="AH43" s="2901"/>
      <c r="AI43" s="2901"/>
      <c r="AJ43" s="2901"/>
      <c r="AK43" s="2902"/>
      <c r="AL43" s="1145"/>
      <c r="AM43" s="1149"/>
      <c r="AN43" s="1145"/>
      <c r="AO43" s="1145"/>
      <c r="AP43" s="2898" t="str">
        <f t="shared" si="1"/>
        <v/>
      </c>
      <c r="AQ43" s="2899"/>
      <c r="AR43" s="14"/>
      <c r="AT43" s="13">
        <f t="shared" si="2"/>
        <v>0</v>
      </c>
      <c r="AU43" s="2925" t="str">
        <f t="shared" si="3"/>
        <v/>
      </c>
      <c r="AV43" s="2926"/>
      <c r="AW43" s="2927" t="str">
        <f t="shared" si="4"/>
        <v/>
      </c>
      <c r="AX43" s="2927"/>
      <c r="AY43" s="2927" t="str">
        <f t="shared" si="5"/>
        <v/>
      </c>
      <c r="AZ43" s="2927"/>
      <c r="BA43" s="2927" t="str">
        <f t="shared" si="6"/>
        <v/>
      </c>
      <c r="BB43" s="2927"/>
      <c r="BC43" s="2927" t="str">
        <f t="shared" si="7"/>
        <v/>
      </c>
      <c r="BD43" s="2927"/>
      <c r="BE43" s="2927" t="str">
        <f t="shared" si="8"/>
        <v/>
      </c>
      <c r="BF43" s="2927"/>
      <c r="BG43" s="2928">
        <f t="shared" si="11"/>
        <v>0</v>
      </c>
      <c r="BH43" s="2929"/>
      <c r="BI43" s="845">
        <f t="shared" si="9"/>
        <v>0</v>
      </c>
    </row>
    <row r="44" spans="1:76" ht="14.1" customHeight="1">
      <c r="A44" s="303"/>
      <c r="B44" s="15"/>
      <c r="C44" s="1941" t="s">
        <v>219</v>
      </c>
      <c r="D44" s="1941"/>
      <c r="E44" s="1941"/>
      <c r="F44" s="1941"/>
      <c r="G44" s="1941"/>
      <c r="H44" s="1941"/>
      <c r="I44" s="1941"/>
      <c r="J44" s="1941"/>
      <c r="K44" s="1941"/>
      <c r="L44" s="1941"/>
      <c r="M44" s="1941"/>
      <c r="N44" s="1941"/>
      <c r="O44" s="1941"/>
      <c r="P44" s="1941"/>
      <c r="Q44" s="1941"/>
      <c r="R44" s="1941"/>
      <c r="S44" s="1941"/>
      <c r="T44" s="1941"/>
      <c r="U44" s="1941"/>
      <c r="V44" s="1941"/>
      <c r="W44" s="1941"/>
      <c r="X44" s="1941"/>
      <c r="Y44" s="1941"/>
      <c r="Z44" s="1941"/>
      <c r="AA44" s="1941"/>
      <c r="AB44" s="846"/>
      <c r="AC44" s="846"/>
      <c r="AD44" s="297" t="s">
        <v>131</v>
      </c>
      <c r="AE44" s="1871" t="s">
        <v>1624</v>
      </c>
      <c r="AF44" s="1871"/>
      <c r="AG44" s="1871"/>
      <c r="AH44" s="1871"/>
      <c r="AI44" s="1871"/>
      <c r="AJ44" s="1871"/>
      <c r="AK44" s="1871"/>
      <c r="AL44" s="1871"/>
      <c r="AM44" s="2781"/>
      <c r="AN44" s="311"/>
      <c r="AO44" s="311"/>
      <c r="AP44" s="311"/>
      <c r="AQ44" s="311"/>
      <c r="AR44" s="168"/>
      <c r="AS44" s="311"/>
    </row>
    <row r="45" spans="1:76" ht="14.1" customHeight="1">
      <c r="A45" s="303"/>
      <c r="B45" s="15"/>
      <c r="C45" s="299" t="s">
        <v>17</v>
      </c>
      <c r="D45" s="1871" t="s">
        <v>777</v>
      </c>
      <c r="E45" s="1871"/>
      <c r="F45" s="1871"/>
      <c r="G45" s="1871"/>
      <c r="H45" s="1871"/>
      <c r="I45" s="1871"/>
      <c r="J45" s="1871"/>
      <c r="K45" s="1871"/>
      <c r="L45" s="1871"/>
      <c r="M45" s="1871"/>
      <c r="N45" s="1871"/>
      <c r="O45" s="1871"/>
      <c r="P45" s="1871"/>
      <c r="Q45" s="1871"/>
      <c r="R45" s="1871"/>
      <c r="S45" s="1871"/>
      <c r="T45" s="1871"/>
      <c r="U45" s="1871"/>
      <c r="V45" s="1871"/>
      <c r="W45" s="1871"/>
      <c r="X45" s="1871"/>
      <c r="Y45" s="1871"/>
      <c r="Z45" s="1871"/>
      <c r="AA45" s="1871"/>
      <c r="AB45" s="1871"/>
      <c r="AC45" s="846"/>
      <c r="AD45" s="847"/>
      <c r="AE45" s="1871"/>
      <c r="AF45" s="1871"/>
      <c r="AG45" s="1871"/>
      <c r="AH45" s="1871"/>
      <c r="AI45" s="1871"/>
      <c r="AJ45" s="1871"/>
      <c r="AK45" s="1871"/>
      <c r="AL45" s="1871"/>
      <c r="AM45" s="2781"/>
      <c r="AN45" s="311"/>
      <c r="AO45" s="311"/>
      <c r="AP45" s="311"/>
      <c r="AQ45" s="311"/>
      <c r="AR45" s="168"/>
      <c r="AS45" s="311"/>
    </row>
    <row r="46" spans="1:76" ht="14.1" customHeight="1">
      <c r="A46" s="303"/>
      <c r="B46" s="15"/>
      <c r="C46" s="303"/>
      <c r="D46" s="1871"/>
      <c r="E46" s="1871"/>
      <c r="F46" s="1871"/>
      <c r="G46" s="1871"/>
      <c r="H46" s="1871"/>
      <c r="I46" s="1871"/>
      <c r="J46" s="1871"/>
      <c r="K46" s="1871"/>
      <c r="L46" s="1871"/>
      <c r="M46" s="1871"/>
      <c r="N46" s="1871"/>
      <c r="O46" s="1871"/>
      <c r="P46" s="1871"/>
      <c r="Q46" s="1871"/>
      <c r="R46" s="1871"/>
      <c r="S46" s="1871"/>
      <c r="T46" s="1871"/>
      <c r="U46" s="1871"/>
      <c r="V46" s="1871"/>
      <c r="W46" s="1871"/>
      <c r="X46" s="1871"/>
      <c r="Y46" s="1871"/>
      <c r="Z46" s="1871"/>
      <c r="AA46" s="1871"/>
      <c r="AB46" s="1871"/>
      <c r="AC46" s="846"/>
      <c r="AD46" s="297"/>
      <c r="AE46" s="1871"/>
      <c r="AF46" s="1871"/>
      <c r="AG46" s="1871"/>
      <c r="AH46" s="1871"/>
      <c r="AI46" s="1871"/>
      <c r="AJ46" s="1871"/>
      <c r="AK46" s="1871"/>
      <c r="AL46" s="1871"/>
      <c r="AM46" s="2781"/>
      <c r="AN46" s="311"/>
      <c r="AO46" s="311"/>
      <c r="AP46" s="311"/>
      <c r="AQ46" s="311"/>
      <c r="AR46" s="14"/>
      <c r="BR46" s="53"/>
      <c r="BS46" s="53"/>
      <c r="BT46" s="53"/>
      <c r="BU46" s="53"/>
      <c r="BV46" s="53"/>
      <c r="BW46" s="53"/>
      <c r="BX46" s="53"/>
    </row>
    <row r="47" spans="1:76" ht="15.95" customHeight="1">
      <c r="A47" s="303"/>
      <c r="B47" s="15"/>
      <c r="C47" s="299" t="s">
        <v>17</v>
      </c>
      <c r="D47" s="1771" t="s">
        <v>1566</v>
      </c>
      <c r="E47" s="1771"/>
      <c r="F47" s="1771"/>
      <c r="G47" s="1771"/>
      <c r="H47" s="1771"/>
      <c r="I47" s="1771"/>
      <c r="J47" s="1771"/>
      <c r="K47" s="1771"/>
      <c r="L47" s="1771"/>
      <c r="M47" s="1771"/>
      <c r="N47" s="1771"/>
      <c r="O47" s="1771"/>
      <c r="P47" s="1771"/>
      <c r="Q47" s="1771"/>
      <c r="R47" s="1771"/>
      <c r="S47" s="1771"/>
      <c r="T47" s="1771"/>
      <c r="U47" s="1771"/>
      <c r="V47" s="1771"/>
      <c r="W47" s="1771"/>
      <c r="X47" s="1771"/>
      <c r="Y47" s="1771"/>
      <c r="Z47" s="1771"/>
      <c r="AA47" s="1771"/>
      <c r="AB47" s="1771"/>
      <c r="AC47" s="846"/>
      <c r="AD47" s="848"/>
      <c r="AE47" s="849"/>
      <c r="AF47" s="849"/>
      <c r="AG47" s="849"/>
      <c r="AH47" s="849"/>
      <c r="AI47" s="849"/>
      <c r="AJ47" s="849"/>
      <c r="AK47" s="849"/>
      <c r="AL47" s="849"/>
      <c r="AM47" s="1150"/>
      <c r="AN47" s="849"/>
      <c r="AO47" s="849"/>
      <c r="AP47" s="849"/>
      <c r="AQ47" s="849"/>
      <c r="AR47" s="14"/>
      <c r="BT47" s="303"/>
      <c r="BU47" s="303"/>
      <c r="BV47" s="303"/>
      <c r="BW47" s="303"/>
      <c r="BX47" s="303"/>
    </row>
    <row r="48" spans="1:76" ht="14.1" customHeight="1">
      <c r="A48" s="303"/>
      <c r="B48" s="15"/>
      <c r="C48" s="303"/>
      <c r="D48" s="1771"/>
      <c r="E48" s="1771"/>
      <c r="F48" s="1771"/>
      <c r="G48" s="1771"/>
      <c r="H48" s="1771"/>
      <c r="I48" s="1771"/>
      <c r="J48" s="1771"/>
      <c r="K48" s="1771"/>
      <c r="L48" s="1771"/>
      <c r="M48" s="1771"/>
      <c r="N48" s="1771"/>
      <c r="O48" s="1771"/>
      <c r="P48" s="1771"/>
      <c r="Q48" s="1771"/>
      <c r="R48" s="1771"/>
      <c r="S48" s="1771"/>
      <c r="T48" s="1771"/>
      <c r="U48" s="1771"/>
      <c r="V48" s="1771"/>
      <c r="W48" s="1771"/>
      <c r="X48" s="1771"/>
      <c r="Y48" s="1771"/>
      <c r="Z48" s="1771"/>
      <c r="AA48" s="1771"/>
      <c r="AB48" s="1771"/>
      <c r="AC48" s="814"/>
      <c r="AD48" s="303"/>
      <c r="AE48" s="849"/>
      <c r="AF48" s="849"/>
      <c r="AG48" s="849"/>
      <c r="AH48" s="849"/>
      <c r="AI48" s="849"/>
      <c r="AJ48" s="849"/>
      <c r="AK48" s="849"/>
      <c r="AL48" s="849"/>
      <c r="AM48" s="1150"/>
      <c r="AN48" s="849"/>
      <c r="AO48" s="849"/>
      <c r="AP48" s="849"/>
      <c r="AQ48" s="849"/>
      <c r="AR48" s="14" ph="1"/>
      <c r="AS48" s="13" ph="1"/>
    </row>
    <row r="49" spans="1:82" ht="14.1" customHeight="1">
      <c r="A49" s="303"/>
      <c r="B49" s="15"/>
      <c r="C49" s="303"/>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D49" s="554"/>
      <c r="AE49" s="849"/>
      <c r="AF49" s="849"/>
      <c r="AG49" s="849"/>
      <c r="AH49" s="849"/>
      <c r="AI49" s="849"/>
      <c r="AJ49" s="849"/>
      <c r="AK49" s="849"/>
      <c r="AL49" s="849"/>
      <c r="AM49" s="1150"/>
      <c r="AN49" s="849"/>
      <c r="AO49" s="849"/>
      <c r="AP49" s="849"/>
      <c r="AQ49" s="849"/>
      <c r="AR49" s="324"/>
      <c r="AU49" s="850"/>
      <c r="AX49" s="851"/>
      <c r="AY49" s="564"/>
      <c r="AZ49" s="53"/>
      <c r="BA49" s="851"/>
      <c r="BB49" s="851"/>
      <c r="BD49" s="669"/>
      <c r="BE49" s="669"/>
      <c r="BF49" s="669"/>
      <c r="BG49" s="669"/>
      <c r="BH49" s="669"/>
      <c r="BI49" s="669"/>
      <c r="BJ49" s="669"/>
      <c r="BK49" s="669"/>
      <c r="BL49" s="669"/>
      <c r="BM49" s="669"/>
      <c r="BN49" s="669"/>
      <c r="BO49" s="669"/>
      <c r="BP49" s="852"/>
      <c r="BQ49" s="852"/>
      <c r="BR49" s="852"/>
      <c r="BS49" s="846"/>
      <c r="BT49" s="846"/>
      <c r="BU49" s="846"/>
      <c r="BV49" s="846"/>
      <c r="BW49" s="846"/>
      <c r="BX49" s="846"/>
      <c r="BY49" s="852"/>
      <c r="BZ49" s="852"/>
      <c r="CA49" s="852"/>
      <c r="CB49" s="2"/>
      <c r="CC49" s="2"/>
      <c r="CD49" s="2"/>
    </row>
    <row r="50" spans="1:82" ht="14.1" customHeight="1">
      <c r="A50" s="303"/>
      <c r="B50" s="1708" t="s">
        <v>637</v>
      </c>
      <c r="C50" s="1709"/>
      <c r="D50" s="1710" t="s">
        <v>778</v>
      </c>
      <c r="E50" s="1710"/>
      <c r="F50" s="1710"/>
      <c r="G50" s="1710"/>
      <c r="H50" s="1710"/>
      <c r="I50" s="1710"/>
      <c r="J50" s="1710"/>
      <c r="K50" s="1710"/>
      <c r="L50" s="1710"/>
      <c r="M50" s="1710"/>
      <c r="N50" s="1710"/>
      <c r="O50" s="1710"/>
      <c r="P50" s="1710"/>
      <c r="Q50" s="1710"/>
      <c r="R50" s="1710"/>
      <c r="S50" s="1710"/>
      <c r="T50" s="1710"/>
      <c r="U50" s="1710"/>
      <c r="V50" s="1710"/>
      <c r="W50" s="1710"/>
      <c r="X50" s="1710"/>
      <c r="Y50" s="1710"/>
      <c r="Z50" s="1710"/>
      <c r="AA50" s="1710"/>
      <c r="AB50" s="1710"/>
      <c r="AC50" s="853"/>
      <c r="AD50" s="297" t="s">
        <v>131</v>
      </c>
      <c r="AE50" s="1871" t="s">
        <v>1625</v>
      </c>
      <c r="AF50" s="1871"/>
      <c r="AG50" s="1871"/>
      <c r="AH50" s="1871"/>
      <c r="AI50" s="1871"/>
      <c r="AJ50" s="1871"/>
      <c r="AK50" s="1871"/>
      <c r="AL50" s="1871"/>
      <c r="AM50" s="2781"/>
      <c r="AN50" s="311"/>
      <c r="AO50" s="311"/>
      <c r="AP50" s="311"/>
      <c r="AQ50" s="311"/>
      <c r="AR50" s="854"/>
    </row>
    <row r="51" spans="1:82" ht="14.1" customHeight="1">
      <c r="A51" s="303"/>
      <c r="B51" s="15"/>
      <c r="C51" s="303"/>
      <c r="D51" s="278" t="s">
        <v>17</v>
      </c>
      <c r="E51" s="1710" t="s">
        <v>220</v>
      </c>
      <c r="F51" s="1710"/>
      <c r="G51" s="1710"/>
      <c r="H51" s="1710"/>
      <c r="I51" s="1710"/>
      <c r="J51" s="1710"/>
      <c r="K51" s="1710"/>
      <c r="L51" s="1710"/>
      <c r="M51" s="1710"/>
      <c r="N51" s="1710"/>
      <c r="O51" s="1710"/>
      <c r="P51" s="1710"/>
      <c r="Q51" s="1710"/>
      <c r="R51" s="1710"/>
      <c r="S51" s="1710"/>
      <c r="T51" s="1710"/>
      <c r="U51" s="1710"/>
      <c r="V51" s="1710"/>
      <c r="W51" s="1710"/>
      <c r="X51" s="1710"/>
      <c r="Y51" s="1710"/>
      <c r="Z51" s="1710"/>
      <c r="AA51" s="1710"/>
      <c r="AB51" s="1710"/>
      <c r="AC51" s="853"/>
      <c r="AD51" s="303"/>
      <c r="AE51" s="1871"/>
      <c r="AF51" s="1871"/>
      <c r="AG51" s="1871"/>
      <c r="AH51" s="1871"/>
      <c r="AI51" s="1871"/>
      <c r="AJ51" s="1871"/>
      <c r="AK51" s="1871"/>
      <c r="AL51" s="1871"/>
      <c r="AM51" s="2781"/>
      <c r="AN51" s="311"/>
      <c r="AO51" s="311"/>
      <c r="AP51" s="311"/>
      <c r="AQ51" s="311"/>
      <c r="AR51" s="854"/>
      <c r="AU51" s="30"/>
      <c r="AV51" s="30"/>
      <c r="AW51" s="30"/>
      <c r="AX51" s="30"/>
      <c r="AY51" s="30"/>
      <c r="AZ51" s="30"/>
      <c r="BA51" s="30"/>
      <c r="BB51" s="30"/>
      <c r="BC51" s="30"/>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row>
    <row r="52" spans="1:82" ht="14.1" customHeight="1">
      <c r="A52" s="303"/>
      <c r="B52" s="15"/>
      <c r="C52" s="303"/>
      <c r="D52" s="303"/>
      <c r="F52" s="1720" t="s">
        <v>803</v>
      </c>
      <c r="G52" s="1720"/>
      <c r="H52" s="1720"/>
      <c r="I52" s="1720"/>
      <c r="J52" s="1720"/>
      <c r="K52" s="53"/>
      <c r="N52" s="1720" t="s">
        <v>805</v>
      </c>
      <c r="O52" s="1720"/>
      <c r="P52" s="1720"/>
      <c r="Q52" s="1720"/>
      <c r="R52" s="1720"/>
      <c r="S52" s="1720"/>
      <c r="T52" s="1720"/>
      <c r="U52" s="1720"/>
      <c r="V52" s="1720"/>
      <c r="W52" s="1720"/>
      <c r="X52" s="1720"/>
      <c r="Y52" s="1720"/>
      <c r="Z52" s="311"/>
      <c r="AA52" s="311"/>
      <c r="AB52" s="311"/>
      <c r="AC52" s="16"/>
      <c r="AD52" s="303"/>
      <c r="AE52" s="1871" t="s">
        <v>1626</v>
      </c>
      <c r="AF52" s="1871"/>
      <c r="AG52" s="1871"/>
      <c r="AH52" s="1871"/>
      <c r="AI52" s="1871"/>
      <c r="AJ52" s="1871"/>
      <c r="AK52" s="1871"/>
      <c r="AL52" s="1871"/>
      <c r="AM52" s="2781"/>
      <c r="AN52" s="311"/>
      <c r="AO52" s="311"/>
      <c r="AP52" s="311"/>
      <c r="AQ52" s="311"/>
      <c r="AR52" s="854"/>
      <c r="AU52" s="716"/>
      <c r="AV52" s="716"/>
      <c r="AW52" s="716"/>
      <c r="AX52" s="716"/>
      <c r="AY52" s="716"/>
      <c r="AZ52" s="716"/>
      <c r="BA52" s="716"/>
      <c r="BB52" s="716"/>
      <c r="BC52" s="716"/>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row>
    <row r="53" spans="1:82" ht="14.1" customHeight="1">
      <c r="B53" s="18"/>
      <c r="F53" s="1720" t="s">
        <v>804</v>
      </c>
      <c r="G53" s="1720"/>
      <c r="H53" s="1720"/>
      <c r="I53" s="1720"/>
      <c r="J53" s="1720"/>
      <c r="K53" s="53"/>
      <c r="N53" s="1720" t="s">
        <v>806</v>
      </c>
      <c r="O53" s="1720"/>
      <c r="P53" s="1720"/>
      <c r="Q53" s="1720"/>
      <c r="R53" s="1720"/>
      <c r="S53" s="1720"/>
      <c r="T53" s="1720"/>
      <c r="U53" s="1720"/>
      <c r="V53" s="1720"/>
      <c r="W53" s="1720"/>
      <c r="X53" s="1720"/>
      <c r="Y53" s="1720"/>
      <c r="AA53" s="303"/>
      <c r="AD53" s="297"/>
      <c r="AE53" s="1871"/>
      <c r="AF53" s="1871"/>
      <c r="AG53" s="1871"/>
      <c r="AH53" s="1871"/>
      <c r="AI53" s="1871"/>
      <c r="AJ53" s="1871"/>
      <c r="AK53" s="1871"/>
      <c r="AL53" s="1871"/>
      <c r="AM53" s="2781"/>
      <c r="AN53" s="311"/>
      <c r="AO53" s="311"/>
      <c r="AP53" s="311"/>
      <c r="AQ53" s="311"/>
      <c r="AR53" s="17"/>
      <c r="AU53" s="855"/>
      <c r="AV53" s="4"/>
      <c r="AW53" s="4"/>
      <c r="AX53" s="4"/>
      <c r="AY53" s="4"/>
      <c r="AZ53" s="4"/>
      <c r="BA53" s="4"/>
      <c r="BB53" s="4"/>
      <c r="BC53" s="278"/>
      <c r="BD53" s="669"/>
      <c r="BE53" s="669"/>
      <c r="BF53" s="669"/>
      <c r="BG53" s="669"/>
      <c r="BH53" s="669"/>
      <c r="BI53" s="669"/>
      <c r="BJ53" s="669"/>
      <c r="BK53" s="669"/>
      <c r="BL53" s="669"/>
      <c r="BM53" s="669"/>
      <c r="BN53" s="669"/>
      <c r="BO53" s="669"/>
      <c r="BP53" s="852"/>
      <c r="BQ53" s="852"/>
      <c r="BR53" s="852"/>
      <c r="BS53" s="846"/>
      <c r="BT53" s="846"/>
      <c r="BU53" s="846"/>
      <c r="BV53" s="846"/>
      <c r="BW53" s="846"/>
      <c r="BX53" s="846"/>
      <c r="BY53" s="852"/>
      <c r="BZ53" s="852"/>
      <c r="CA53" s="852"/>
      <c r="CB53" s="2"/>
      <c r="CC53" s="2"/>
      <c r="CD53" s="2"/>
    </row>
    <row r="54" spans="1:82" ht="14.1" customHeight="1">
      <c r="A54" s="303"/>
      <c r="B54" s="405"/>
      <c r="AD54" s="12"/>
      <c r="AE54" s="1871"/>
      <c r="AF54" s="1871"/>
      <c r="AG54" s="1871"/>
      <c r="AH54" s="1871"/>
      <c r="AI54" s="1871"/>
      <c r="AJ54" s="1871"/>
      <c r="AK54" s="1871"/>
      <c r="AL54" s="1871"/>
      <c r="AM54" s="2781"/>
      <c r="AN54" s="311"/>
      <c r="AO54" s="311"/>
      <c r="AP54" s="311"/>
      <c r="AQ54" s="311"/>
      <c r="AR54" s="275"/>
      <c r="AS54" s="322"/>
      <c r="AU54" s="850"/>
      <c r="AV54" s="856"/>
      <c r="AW54" s="856"/>
      <c r="AX54" s="856"/>
      <c r="AY54" s="856"/>
      <c r="AZ54" s="53"/>
      <c r="BA54" s="857"/>
      <c r="BB54" s="857"/>
      <c r="BD54" s="669"/>
      <c r="BE54" s="669"/>
      <c r="BF54" s="669"/>
      <c r="BG54" s="669"/>
      <c r="BH54" s="669"/>
      <c r="BI54" s="669"/>
      <c r="BJ54" s="669"/>
      <c r="BK54" s="669"/>
      <c r="BL54" s="669"/>
      <c r="BM54" s="669"/>
      <c r="BN54" s="669"/>
      <c r="BO54" s="669"/>
      <c r="BP54" s="852"/>
      <c r="BQ54" s="852"/>
      <c r="BR54" s="852"/>
      <c r="BS54" s="846"/>
      <c r="BT54" s="846"/>
      <c r="BU54" s="846"/>
      <c r="BV54" s="846"/>
      <c r="BW54" s="846"/>
      <c r="BX54" s="846"/>
      <c r="BY54" s="852"/>
      <c r="BZ54" s="852"/>
      <c r="CA54" s="852"/>
      <c r="CB54" s="2"/>
      <c r="CC54" s="2"/>
      <c r="CD54" s="2"/>
    </row>
    <row r="55" spans="1:82" ht="14.1" customHeight="1">
      <c r="A55" s="303"/>
      <c r="B55" s="15"/>
      <c r="AD55" s="254"/>
      <c r="AE55" s="1871"/>
      <c r="AF55" s="1871"/>
      <c r="AG55" s="1871"/>
      <c r="AH55" s="1871"/>
      <c r="AI55" s="1871"/>
      <c r="AJ55" s="1871"/>
      <c r="AK55" s="1871"/>
      <c r="AL55" s="1871"/>
      <c r="AM55" s="2781"/>
      <c r="AN55" s="311"/>
      <c r="AO55" s="311"/>
      <c r="AP55" s="311"/>
      <c r="AQ55" s="311"/>
      <c r="AR55" s="324"/>
      <c r="AS55" s="198"/>
      <c r="AU55" s="850"/>
      <c r="AX55" s="851"/>
      <c r="AY55" s="564"/>
      <c r="AZ55" s="53"/>
      <c r="BA55" s="851"/>
      <c r="BB55" s="851"/>
      <c r="BD55" s="669"/>
      <c r="BE55" s="669"/>
      <c r="BF55" s="669"/>
      <c r="BG55" s="669"/>
      <c r="BH55" s="669"/>
      <c r="BI55" s="669"/>
      <c r="BJ55" s="669"/>
      <c r="BK55" s="669"/>
      <c r="BL55" s="669"/>
      <c r="BM55" s="669"/>
      <c r="BN55" s="669"/>
      <c r="BO55" s="669"/>
      <c r="BP55" s="852"/>
      <c r="BQ55" s="852"/>
      <c r="BR55" s="852"/>
      <c r="BS55" s="846"/>
      <c r="BT55" s="846"/>
      <c r="BU55" s="846"/>
      <c r="BV55" s="846"/>
      <c r="BW55" s="846"/>
      <c r="BX55" s="846"/>
      <c r="BY55" s="852"/>
      <c r="BZ55" s="852"/>
      <c r="CA55" s="852"/>
      <c r="CB55" s="2"/>
      <c r="CC55" s="2"/>
      <c r="CD55" s="2"/>
    </row>
    <row r="56" spans="1:82" ht="12" customHeight="1">
      <c r="A56" s="303"/>
      <c r="B56" s="15"/>
      <c r="C56" s="303"/>
      <c r="AC56" s="853"/>
      <c r="AD56" s="533"/>
      <c r="AE56" s="4"/>
      <c r="AF56" s="4"/>
      <c r="AG56" s="4"/>
      <c r="AH56" s="4"/>
      <c r="AI56" s="4"/>
      <c r="AJ56" s="4"/>
      <c r="AK56" s="4"/>
      <c r="AL56" s="4"/>
      <c r="AM56" s="49"/>
      <c r="AN56" s="4"/>
      <c r="AO56" s="4"/>
      <c r="AP56" s="4"/>
      <c r="AQ56" s="4"/>
      <c r="AR56" s="17" ph="1"/>
      <c r="AS56" s="13" ph="1"/>
    </row>
    <row r="57" spans="1:82" ht="14.1" customHeight="1">
      <c r="A57" s="303"/>
      <c r="B57" s="15"/>
      <c r="AD57" s="254"/>
      <c r="AE57" s="320"/>
      <c r="AF57" s="320"/>
      <c r="AG57" s="320"/>
      <c r="AH57" s="320"/>
      <c r="AI57" s="320"/>
      <c r="AJ57" s="320"/>
      <c r="AK57" s="320"/>
      <c r="AL57" s="320"/>
      <c r="AM57" s="324"/>
      <c r="AN57" s="320"/>
      <c r="AO57" s="320"/>
      <c r="AP57" s="320"/>
      <c r="AQ57" s="320"/>
      <c r="AR57" s="324"/>
      <c r="AS57" s="198"/>
      <c r="AU57" s="850"/>
      <c r="AX57" s="851"/>
      <c r="AY57" s="564"/>
      <c r="AZ57" s="53"/>
      <c r="BA57" s="851"/>
      <c r="BB57" s="851"/>
      <c r="BD57" s="669"/>
      <c r="BE57" s="669"/>
      <c r="BF57" s="669"/>
      <c r="BG57" s="669"/>
      <c r="BH57" s="669"/>
      <c r="BI57" s="669"/>
      <c r="BJ57" s="669"/>
      <c r="BK57" s="669"/>
      <c r="BL57" s="669"/>
      <c r="BM57" s="669"/>
      <c r="BN57" s="669"/>
      <c r="BO57" s="669"/>
      <c r="BP57" s="852"/>
      <c r="BQ57" s="852"/>
      <c r="BR57" s="852"/>
      <c r="BS57" s="846"/>
      <c r="BT57" s="846"/>
      <c r="BU57" s="846"/>
      <c r="BV57" s="846"/>
      <c r="BW57" s="846"/>
      <c r="BX57" s="846"/>
      <c r="BY57" s="852"/>
      <c r="BZ57" s="852"/>
      <c r="CA57" s="852"/>
      <c r="CB57" s="2"/>
      <c r="CC57" s="2"/>
      <c r="CD57" s="2"/>
    </row>
    <row r="58" spans="1:82" ht="14.1" customHeight="1" thickBot="1">
      <c r="B58" s="170"/>
      <c r="C58" s="8"/>
      <c r="D58" s="8"/>
      <c r="E58" s="8"/>
      <c r="F58" s="8"/>
      <c r="G58" s="8"/>
      <c r="H58" s="8"/>
      <c r="I58" s="8"/>
      <c r="J58" s="8"/>
      <c r="K58" s="8"/>
      <c r="L58" s="8"/>
      <c r="M58" s="8"/>
      <c r="N58" s="8"/>
      <c r="O58" s="8"/>
      <c r="P58" s="8"/>
      <c r="Q58" s="8"/>
      <c r="R58" s="8"/>
      <c r="S58" s="8"/>
      <c r="T58" s="8"/>
      <c r="U58" s="8"/>
      <c r="V58" s="8"/>
      <c r="W58" s="8"/>
      <c r="X58" s="8"/>
      <c r="Y58" s="8"/>
      <c r="Z58" s="8"/>
      <c r="AA58" s="23"/>
      <c r="AB58" s="8"/>
      <c r="AC58" s="8"/>
      <c r="AD58" s="171"/>
      <c r="AE58" s="858"/>
      <c r="AF58" s="858"/>
      <c r="AG58" s="858"/>
      <c r="AH58" s="858"/>
      <c r="AI58" s="858"/>
      <c r="AJ58" s="858"/>
      <c r="AK58" s="858"/>
      <c r="AL58" s="858"/>
      <c r="AM58" s="400"/>
      <c r="AN58" s="858"/>
      <c r="AO58" s="858"/>
      <c r="AP58" s="858"/>
      <c r="AQ58" s="858"/>
      <c r="AR58" s="158"/>
      <c r="AU58" s="850"/>
      <c r="AX58" s="851"/>
      <c r="AY58" s="564"/>
      <c r="AZ58" s="53"/>
      <c r="BA58" s="851"/>
      <c r="BB58" s="851"/>
      <c r="BD58" s="669"/>
      <c r="BE58" s="669"/>
      <c r="BF58" s="669"/>
      <c r="BG58" s="669"/>
      <c r="BH58" s="669"/>
      <c r="BI58" s="669"/>
      <c r="BJ58" s="669"/>
      <c r="BK58" s="669"/>
      <c r="BL58" s="669"/>
      <c r="BM58" s="669"/>
      <c r="BN58" s="669"/>
      <c r="BO58" s="669"/>
      <c r="BP58" s="852"/>
      <c r="BQ58" s="852"/>
      <c r="BR58" s="852"/>
      <c r="BS58" s="846"/>
      <c r="BT58" s="846"/>
      <c r="BU58" s="846"/>
      <c r="BV58" s="846"/>
      <c r="BW58" s="846"/>
      <c r="BX58" s="846"/>
      <c r="BY58" s="852"/>
      <c r="BZ58" s="852"/>
      <c r="CA58" s="852"/>
      <c r="CB58" s="2"/>
      <c r="CC58" s="2"/>
      <c r="CD58" s="2"/>
    </row>
    <row r="59" spans="1:82">
      <c r="AU59" s="850"/>
      <c r="AX59" s="851"/>
      <c r="AY59" s="564"/>
      <c r="AZ59" s="53"/>
      <c r="BA59" s="851"/>
      <c r="BB59" s="851"/>
      <c r="BD59" s="669"/>
      <c r="BE59" s="669"/>
      <c r="BF59" s="669"/>
      <c r="BG59" s="669"/>
      <c r="BH59" s="669"/>
      <c r="BI59" s="669"/>
      <c r="BJ59" s="669"/>
      <c r="BK59" s="669"/>
      <c r="BL59" s="669"/>
      <c r="BM59" s="669"/>
      <c r="BN59" s="669"/>
      <c r="BO59" s="669"/>
      <c r="BP59" s="852"/>
      <c r="BQ59" s="852"/>
      <c r="BR59" s="852"/>
      <c r="BS59" s="846"/>
      <c r="BT59" s="846"/>
      <c r="BU59" s="846"/>
      <c r="BV59" s="846"/>
      <c r="BW59" s="846"/>
      <c r="BX59" s="846"/>
      <c r="BY59" s="852"/>
      <c r="BZ59" s="852"/>
      <c r="CA59" s="852"/>
      <c r="CB59" s="2"/>
      <c r="CC59" s="2"/>
      <c r="CD59" s="2"/>
    </row>
    <row r="60" spans="1:82">
      <c r="AU60" s="850"/>
      <c r="AX60" s="851"/>
      <c r="AY60" s="564"/>
      <c r="AZ60" s="53"/>
      <c r="BA60" s="851"/>
      <c r="BB60" s="851"/>
      <c r="BD60" s="669"/>
      <c r="BE60" s="669"/>
      <c r="BF60" s="669"/>
      <c r="BG60" s="669"/>
      <c r="BH60" s="669"/>
      <c r="BI60" s="669"/>
      <c r="BJ60" s="669"/>
      <c r="BK60" s="669"/>
      <c r="BL60" s="669"/>
      <c r="BM60" s="669"/>
      <c r="BN60" s="669"/>
      <c r="BO60" s="669"/>
      <c r="BP60" s="852"/>
      <c r="BQ60" s="852"/>
      <c r="BR60" s="852"/>
      <c r="BS60" s="846"/>
      <c r="BT60" s="846"/>
      <c r="BU60" s="846"/>
      <c r="BV60" s="846"/>
      <c r="BW60" s="846"/>
      <c r="BX60" s="846"/>
      <c r="BY60" s="852"/>
      <c r="BZ60" s="852"/>
      <c r="CA60" s="852"/>
      <c r="CB60" s="2"/>
      <c r="CC60" s="2"/>
      <c r="CD60" s="2"/>
    </row>
    <row r="61" spans="1:82">
      <c r="F61" s="859"/>
      <c r="G61" s="859"/>
      <c r="H61" s="859"/>
      <c r="I61" s="859"/>
      <c r="J61" s="859"/>
      <c r="K61" s="859"/>
      <c r="L61" s="859"/>
      <c r="M61" s="859"/>
      <c r="N61" s="859"/>
      <c r="O61" s="859"/>
      <c r="P61" s="859"/>
      <c r="Q61" s="859"/>
      <c r="R61" s="859"/>
      <c r="S61" s="859"/>
      <c r="T61" s="859"/>
      <c r="U61" s="859"/>
      <c r="V61" s="859"/>
      <c r="W61" s="859"/>
      <c r="AU61" s="850"/>
      <c r="AX61" s="851"/>
      <c r="AY61" s="564"/>
      <c r="AZ61" s="53"/>
      <c r="BA61" s="860"/>
      <c r="BB61" s="860"/>
      <c r="BD61" s="669"/>
      <c r="BE61" s="669"/>
      <c r="BF61" s="669"/>
      <c r="BG61" s="669"/>
      <c r="BH61" s="669"/>
      <c r="BI61" s="669"/>
      <c r="BJ61" s="669"/>
      <c r="BK61" s="669"/>
      <c r="BL61" s="669"/>
      <c r="BM61" s="669"/>
      <c r="BN61" s="669"/>
      <c r="BO61" s="669"/>
      <c r="BP61" s="852"/>
      <c r="BQ61" s="852"/>
      <c r="BR61" s="852"/>
      <c r="BS61" s="846"/>
      <c r="BT61" s="846"/>
      <c r="BU61" s="846"/>
      <c r="BV61" s="846"/>
      <c r="BW61" s="846"/>
      <c r="BX61" s="846"/>
      <c r="BY61" s="852"/>
      <c r="BZ61" s="852"/>
      <c r="CA61" s="852"/>
      <c r="CB61" s="2"/>
      <c r="CC61" s="2"/>
      <c r="CD61" s="2"/>
    </row>
    <row r="62" spans="1:82">
      <c r="F62" s="861"/>
      <c r="G62" s="861"/>
      <c r="H62" s="861"/>
      <c r="I62" s="861"/>
      <c r="J62" s="861"/>
      <c r="K62" s="861"/>
      <c r="L62" s="861"/>
      <c r="M62" s="861"/>
      <c r="N62" s="861"/>
      <c r="O62" s="861"/>
      <c r="P62" s="861"/>
      <c r="Q62" s="861"/>
      <c r="R62" s="859"/>
      <c r="S62" s="859"/>
      <c r="T62" s="859"/>
      <c r="U62" s="859"/>
      <c r="V62" s="859"/>
      <c r="W62" s="859"/>
      <c r="AU62" s="850"/>
      <c r="AV62" s="4"/>
      <c r="AW62" s="4"/>
      <c r="AX62" s="851"/>
      <c r="AY62" s="564"/>
      <c r="AZ62" s="53"/>
      <c r="BA62" s="851"/>
      <c r="BB62" s="851"/>
      <c r="BD62" s="669"/>
      <c r="BE62" s="669"/>
      <c r="BF62" s="669"/>
      <c r="BG62" s="669"/>
      <c r="BH62" s="669"/>
      <c r="BI62" s="669"/>
      <c r="BJ62" s="669"/>
      <c r="BK62" s="669"/>
      <c r="BL62" s="669"/>
      <c r="BM62" s="669"/>
      <c r="BN62" s="669"/>
      <c r="BO62" s="669"/>
      <c r="BP62" s="852"/>
      <c r="BQ62" s="852"/>
      <c r="BR62" s="852"/>
      <c r="BS62" s="846"/>
      <c r="BT62" s="846"/>
      <c r="BU62" s="846"/>
      <c r="BV62" s="846"/>
      <c r="BW62" s="846"/>
      <c r="BX62" s="846"/>
      <c r="BY62" s="852"/>
      <c r="BZ62" s="852"/>
      <c r="CA62" s="852"/>
      <c r="CB62" s="2"/>
      <c r="CC62" s="2"/>
      <c r="CD62" s="2"/>
    </row>
    <row r="63" spans="1:82">
      <c r="F63" s="862"/>
      <c r="G63" s="862"/>
      <c r="H63" s="862"/>
      <c r="I63" s="862"/>
      <c r="J63" s="862"/>
      <c r="K63" s="862"/>
      <c r="L63" s="862"/>
      <c r="M63" s="862"/>
      <c r="N63" s="862"/>
      <c r="O63" s="862"/>
      <c r="P63" s="862"/>
      <c r="Q63" s="862"/>
      <c r="R63" s="863"/>
      <c r="S63" s="863"/>
      <c r="T63" s="864"/>
      <c r="U63" s="865"/>
      <c r="V63" s="865"/>
      <c r="W63" s="865"/>
      <c r="AU63" s="850"/>
      <c r="AV63" s="4"/>
      <c r="AW63" s="4"/>
      <c r="AX63" s="851"/>
      <c r="AY63" s="564"/>
      <c r="AZ63" s="53"/>
      <c r="BA63" s="851"/>
      <c r="BB63" s="851"/>
      <c r="BD63" s="669"/>
      <c r="BE63" s="669"/>
      <c r="BF63" s="669"/>
      <c r="BG63" s="669"/>
      <c r="BH63" s="669"/>
      <c r="BI63" s="669"/>
      <c r="BJ63" s="669"/>
      <c r="BK63" s="669"/>
      <c r="BL63" s="669"/>
      <c r="BM63" s="669"/>
      <c r="BN63" s="669"/>
      <c r="BO63" s="669"/>
      <c r="BP63" s="852"/>
      <c r="BQ63" s="852"/>
      <c r="BR63" s="852"/>
      <c r="BS63" s="846"/>
      <c r="BT63" s="846"/>
      <c r="BU63" s="846"/>
      <c r="BV63" s="846"/>
      <c r="BW63" s="846"/>
      <c r="BX63" s="846"/>
      <c r="BY63" s="852"/>
      <c r="BZ63" s="852"/>
      <c r="CA63" s="852"/>
      <c r="CB63" s="2"/>
      <c r="CC63" s="2"/>
      <c r="CD63" s="2"/>
    </row>
    <row r="64" spans="1:82">
      <c r="F64" s="862"/>
      <c r="G64" s="862"/>
      <c r="H64" s="862"/>
      <c r="I64" s="862"/>
      <c r="J64" s="862"/>
      <c r="K64" s="862"/>
      <c r="L64" s="862"/>
      <c r="M64" s="862"/>
      <c r="N64" s="862"/>
      <c r="O64" s="862"/>
      <c r="P64" s="862"/>
      <c r="Q64" s="862"/>
      <c r="R64" s="863"/>
      <c r="S64" s="863"/>
      <c r="T64" s="864"/>
      <c r="U64" s="865"/>
      <c r="V64" s="865"/>
      <c r="W64" s="865"/>
      <c r="AU64" s="855"/>
      <c r="AV64" s="4"/>
      <c r="AW64" s="4"/>
      <c r="AX64" s="4"/>
      <c r="AY64" s="4"/>
      <c r="AZ64" s="4"/>
      <c r="BA64" s="4"/>
      <c r="BB64" s="4"/>
      <c r="BC64" s="278"/>
      <c r="BD64" s="669"/>
      <c r="BE64" s="669"/>
      <c r="BF64" s="669"/>
      <c r="BG64" s="669"/>
      <c r="BH64" s="669"/>
      <c r="BI64" s="669"/>
      <c r="BJ64" s="669"/>
      <c r="BK64" s="669"/>
      <c r="BL64" s="669"/>
      <c r="BM64" s="669"/>
      <c r="BN64" s="669"/>
      <c r="BO64" s="669"/>
      <c r="BP64" s="852"/>
      <c r="BQ64" s="852"/>
      <c r="BR64" s="852"/>
      <c r="BS64" s="846"/>
      <c r="BT64" s="846"/>
      <c r="BU64" s="846"/>
      <c r="BV64" s="846"/>
      <c r="BW64" s="846"/>
      <c r="BX64" s="846"/>
      <c r="BY64" s="852"/>
      <c r="BZ64" s="852"/>
      <c r="CA64" s="852"/>
      <c r="CB64" s="2"/>
      <c r="CC64" s="2"/>
      <c r="CD64" s="2"/>
    </row>
    <row r="65" spans="6:82">
      <c r="F65" s="862"/>
      <c r="G65" s="862"/>
      <c r="H65" s="862"/>
      <c r="I65" s="862"/>
      <c r="J65" s="862"/>
      <c r="K65" s="862"/>
      <c r="L65" s="862"/>
      <c r="M65" s="862"/>
      <c r="N65" s="862"/>
      <c r="O65" s="862"/>
      <c r="P65" s="862"/>
      <c r="Q65" s="862"/>
      <c r="R65" s="863"/>
      <c r="S65" s="863"/>
      <c r="T65" s="864"/>
      <c r="U65" s="865"/>
      <c r="V65" s="865"/>
      <c r="W65" s="865"/>
      <c r="AU65" s="850"/>
      <c r="AV65" s="856"/>
      <c r="AW65" s="856"/>
      <c r="AX65" s="856"/>
      <c r="AY65" s="856"/>
      <c r="AZ65" s="53"/>
      <c r="BA65" s="857"/>
      <c r="BB65" s="857"/>
      <c r="BD65" s="669"/>
      <c r="BE65" s="669"/>
      <c r="BF65" s="669"/>
      <c r="BG65" s="669"/>
      <c r="BH65" s="669"/>
      <c r="BI65" s="669"/>
      <c r="BJ65" s="669"/>
      <c r="BK65" s="669"/>
      <c r="BL65" s="669"/>
      <c r="BM65" s="669"/>
      <c r="BN65" s="669"/>
      <c r="BO65" s="669"/>
      <c r="BP65" s="852"/>
      <c r="BQ65" s="852"/>
      <c r="BR65" s="852"/>
      <c r="BS65" s="846"/>
      <c r="BT65" s="846"/>
      <c r="BU65" s="846"/>
      <c r="BV65" s="846"/>
      <c r="BW65" s="846"/>
      <c r="BX65" s="846"/>
      <c r="BY65" s="852"/>
      <c r="BZ65" s="852"/>
      <c r="CA65" s="852"/>
      <c r="CB65" s="2"/>
      <c r="CC65" s="2"/>
      <c r="CD65" s="2"/>
    </row>
    <row r="66" spans="6:82">
      <c r="F66" s="862"/>
      <c r="G66" s="862"/>
      <c r="H66" s="862"/>
      <c r="I66" s="862"/>
      <c r="J66" s="862"/>
      <c r="K66" s="862"/>
      <c r="L66" s="862"/>
      <c r="M66" s="862"/>
      <c r="N66" s="862"/>
      <c r="O66" s="862"/>
      <c r="P66" s="862"/>
      <c r="Q66" s="862"/>
      <c r="R66" s="863"/>
      <c r="S66" s="863"/>
      <c r="T66" s="864"/>
      <c r="U66" s="865"/>
      <c r="V66" s="865"/>
      <c r="W66" s="865"/>
      <c r="AU66" s="850"/>
      <c r="AX66" s="851"/>
      <c r="AY66" s="564"/>
      <c r="AZ66" s="53"/>
      <c r="BA66" s="851"/>
      <c r="BB66" s="851"/>
      <c r="BD66" s="669"/>
      <c r="BE66" s="669"/>
      <c r="BF66" s="669"/>
      <c r="BG66" s="669"/>
      <c r="BH66" s="669"/>
      <c r="BI66" s="669"/>
      <c r="BJ66" s="669"/>
      <c r="BK66" s="669"/>
      <c r="BL66" s="669"/>
      <c r="BM66" s="669"/>
      <c r="BN66" s="669"/>
      <c r="BO66" s="669"/>
      <c r="BP66" s="852"/>
      <c r="BQ66" s="852"/>
      <c r="BR66" s="852"/>
      <c r="BS66" s="846"/>
      <c r="BT66" s="846"/>
      <c r="BU66" s="846"/>
      <c r="BV66" s="846"/>
      <c r="BW66" s="846"/>
      <c r="BX66" s="846"/>
      <c r="BY66" s="852"/>
      <c r="BZ66" s="852"/>
      <c r="CA66" s="852"/>
      <c r="CB66" s="2"/>
      <c r="CC66" s="2"/>
      <c r="CD66" s="2"/>
    </row>
    <row r="67" spans="6:82">
      <c r="F67" s="862"/>
      <c r="G67" s="862"/>
      <c r="H67" s="862"/>
      <c r="I67" s="862"/>
      <c r="J67" s="862"/>
      <c r="K67" s="862"/>
      <c r="L67" s="862"/>
      <c r="M67" s="862"/>
      <c r="N67" s="862"/>
      <c r="O67" s="862"/>
      <c r="P67" s="862"/>
      <c r="Q67" s="862"/>
      <c r="R67" s="863"/>
      <c r="S67" s="863"/>
      <c r="T67" s="864"/>
      <c r="U67" s="865"/>
      <c r="V67" s="865"/>
      <c r="W67" s="865"/>
      <c r="AU67" s="850"/>
      <c r="AX67" s="851"/>
      <c r="AY67" s="564"/>
      <c r="AZ67" s="53"/>
      <c r="BA67" s="851"/>
      <c r="BB67" s="851"/>
      <c r="BD67" s="669"/>
      <c r="BE67" s="669"/>
      <c r="BF67" s="669"/>
      <c r="BG67" s="669"/>
      <c r="BH67" s="669"/>
      <c r="BI67" s="669"/>
      <c r="BJ67" s="669"/>
      <c r="BK67" s="669"/>
      <c r="BL67" s="669"/>
      <c r="BM67" s="669"/>
      <c r="BN67" s="669"/>
      <c r="BO67" s="669"/>
      <c r="BP67" s="852"/>
      <c r="BQ67" s="852"/>
      <c r="BR67" s="852"/>
      <c r="BS67" s="846"/>
      <c r="BT67" s="846"/>
      <c r="BU67" s="846"/>
      <c r="BV67" s="846"/>
      <c r="BW67" s="846"/>
      <c r="BX67" s="846"/>
      <c r="BY67" s="852"/>
      <c r="BZ67" s="852"/>
      <c r="CA67" s="852"/>
      <c r="CB67" s="2"/>
      <c r="CC67" s="2"/>
      <c r="CD67" s="2"/>
    </row>
    <row r="68" spans="6:82">
      <c r="F68" s="862"/>
      <c r="G68" s="862"/>
      <c r="H68" s="862"/>
      <c r="I68" s="862"/>
      <c r="J68" s="862"/>
      <c r="K68" s="862"/>
      <c r="L68" s="862"/>
      <c r="M68" s="862"/>
      <c r="N68" s="862"/>
      <c r="O68" s="862"/>
      <c r="P68" s="862"/>
      <c r="Q68" s="862"/>
      <c r="R68" s="863"/>
      <c r="S68" s="863"/>
      <c r="T68" s="864"/>
      <c r="U68" s="865"/>
      <c r="V68" s="865"/>
      <c r="W68" s="865"/>
      <c r="AU68" s="850"/>
      <c r="AX68" s="851"/>
      <c r="AY68" s="564"/>
      <c r="AZ68" s="53"/>
      <c r="BA68" s="851"/>
      <c r="BB68" s="851"/>
      <c r="BD68" s="669"/>
      <c r="BE68" s="669"/>
      <c r="BF68" s="669"/>
      <c r="BG68" s="669"/>
      <c r="BH68" s="669"/>
      <c r="BI68" s="669"/>
      <c r="BJ68" s="669"/>
      <c r="BK68" s="669"/>
      <c r="BL68" s="669"/>
      <c r="BM68" s="669"/>
      <c r="BN68" s="669"/>
      <c r="BO68" s="669"/>
      <c r="BP68" s="852"/>
      <c r="BQ68" s="852"/>
      <c r="BR68" s="852"/>
      <c r="BS68" s="846"/>
      <c r="BT68" s="846"/>
      <c r="BU68" s="846"/>
      <c r="BV68" s="846"/>
      <c r="BW68" s="846"/>
      <c r="BX68" s="846"/>
      <c r="BY68" s="852"/>
      <c r="BZ68" s="852"/>
      <c r="CA68" s="852"/>
      <c r="CB68" s="2"/>
      <c r="CC68" s="2"/>
      <c r="CD68" s="2"/>
    </row>
    <row r="69" spans="6:82">
      <c r="F69" s="862"/>
      <c r="G69" s="862"/>
      <c r="H69" s="862"/>
      <c r="I69" s="862"/>
      <c r="J69" s="862"/>
      <c r="K69" s="862"/>
      <c r="L69" s="862"/>
      <c r="M69" s="862"/>
      <c r="N69" s="862"/>
      <c r="O69" s="862"/>
      <c r="P69" s="862"/>
      <c r="Q69" s="862"/>
      <c r="R69" s="863"/>
      <c r="S69" s="863"/>
      <c r="T69" s="864"/>
      <c r="U69" s="865"/>
      <c r="V69" s="865"/>
      <c r="W69" s="865"/>
      <c r="AU69" s="850"/>
      <c r="AX69" s="851"/>
      <c r="AY69" s="564"/>
      <c r="AZ69" s="53"/>
      <c r="BA69" s="851"/>
      <c r="BB69" s="851"/>
      <c r="BD69" s="669"/>
      <c r="BE69" s="669"/>
      <c r="BF69" s="669"/>
      <c r="BG69" s="669"/>
      <c r="BH69" s="669"/>
      <c r="BI69" s="669"/>
      <c r="BJ69" s="669"/>
      <c r="BK69" s="669"/>
      <c r="BL69" s="669"/>
      <c r="BM69" s="669"/>
      <c r="BN69" s="669"/>
      <c r="BO69" s="669"/>
      <c r="BP69" s="852"/>
      <c r="BQ69" s="852"/>
      <c r="BR69" s="852"/>
      <c r="BS69" s="846"/>
      <c r="BT69" s="846"/>
      <c r="BU69" s="846"/>
      <c r="BV69" s="846"/>
      <c r="BW69" s="846"/>
      <c r="BX69" s="846"/>
      <c r="BY69" s="852"/>
      <c r="BZ69" s="852"/>
      <c r="CA69" s="852"/>
      <c r="CB69" s="2"/>
      <c r="CC69" s="2"/>
      <c r="CD69" s="2"/>
    </row>
    <row r="70" spans="6:82">
      <c r="F70" s="862"/>
      <c r="G70" s="862"/>
      <c r="H70" s="862"/>
      <c r="I70" s="862"/>
      <c r="J70" s="862"/>
      <c r="K70" s="862"/>
      <c r="L70" s="862"/>
      <c r="M70" s="862"/>
      <c r="N70" s="862"/>
      <c r="O70" s="862"/>
      <c r="P70" s="862"/>
      <c r="Q70" s="862"/>
      <c r="R70" s="863"/>
      <c r="S70" s="863"/>
      <c r="T70" s="864"/>
      <c r="U70" s="865"/>
      <c r="V70" s="865"/>
      <c r="W70" s="865"/>
      <c r="AU70" s="850"/>
      <c r="AX70" s="851"/>
      <c r="AY70" s="564"/>
      <c r="AZ70" s="53"/>
      <c r="BA70" s="851"/>
      <c r="BB70" s="851"/>
      <c r="BD70" s="669"/>
      <c r="BE70" s="669"/>
      <c r="BF70" s="669"/>
      <c r="BG70" s="669"/>
      <c r="BH70" s="669"/>
      <c r="BI70" s="669"/>
      <c r="BJ70" s="669"/>
      <c r="BK70" s="669"/>
      <c r="BL70" s="669"/>
      <c r="BM70" s="669"/>
      <c r="BN70" s="669"/>
      <c r="BO70" s="669"/>
      <c r="BP70" s="852"/>
      <c r="BQ70" s="852"/>
      <c r="BR70" s="852"/>
      <c r="BS70" s="846"/>
      <c r="BT70" s="846"/>
      <c r="BU70" s="846"/>
      <c r="BV70" s="846"/>
      <c r="BW70" s="846"/>
      <c r="BX70" s="846"/>
      <c r="BY70" s="852"/>
      <c r="BZ70" s="852"/>
      <c r="CA70" s="852"/>
      <c r="CB70" s="2"/>
      <c r="CC70" s="2"/>
      <c r="CD70" s="2"/>
    </row>
    <row r="71" spans="6:82">
      <c r="F71" s="862"/>
      <c r="G71" s="862"/>
      <c r="H71" s="862"/>
      <c r="I71" s="862"/>
      <c r="J71" s="862"/>
      <c r="K71" s="862"/>
      <c r="L71" s="862"/>
      <c r="M71" s="862"/>
      <c r="N71" s="862"/>
      <c r="O71" s="862"/>
      <c r="P71" s="862"/>
      <c r="Q71" s="862"/>
      <c r="R71" s="863"/>
      <c r="S71" s="863"/>
      <c r="T71" s="864"/>
      <c r="U71" s="865"/>
      <c r="V71" s="865"/>
      <c r="W71" s="865"/>
      <c r="AU71" s="850"/>
      <c r="AX71" s="851"/>
      <c r="AY71" s="564"/>
      <c r="AZ71" s="53"/>
      <c r="BA71" s="851"/>
      <c r="BB71" s="851"/>
      <c r="BD71" s="669"/>
      <c r="BE71" s="669"/>
      <c r="BF71" s="669"/>
      <c r="BG71" s="669"/>
      <c r="BH71" s="669"/>
      <c r="BI71" s="669"/>
      <c r="BJ71" s="669"/>
      <c r="BK71" s="669"/>
      <c r="BL71" s="669"/>
      <c r="BM71" s="669"/>
      <c r="BN71" s="669"/>
      <c r="BO71" s="669"/>
      <c r="BP71" s="852"/>
      <c r="BQ71" s="852"/>
      <c r="BR71" s="852"/>
      <c r="BS71" s="846"/>
      <c r="BT71" s="846"/>
      <c r="BU71" s="846"/>
      <c r="BV71" s="846"/>
      <c r="BW71" s="846"/>
      <c r="BX71" s="846"/>
      <c r="BY71" s="852"/>
      <c r="BZ71" s="852"/>
      <c r="CA71" s="852"/>
      <c r="CB71" s="2"/>
      <c r="CC71" s="2"/>
      <c r="CD71" s="2"/>
    </row>
    <row r="72" spans="6:82">
      <c r="F72" s="862"/>
      <c r="G72" s="862"/>
      <c r="H72" s="862"/>
      <c r="I72" s="862"/>
      <c r="J72" s="862"/>
      <c r="K72" s="862"/>
      <c r="L72" s="862"/>
      <c r="M72" s="862"/>
      <c r="N72" s="862"/>
      <c r="O72" s="862"/>
      <c r="P72" s="862"/>
      <c r="Q72" s="862"/>
      <c r="R72" s="863"/>
      <c r="S72" s="863"/>
      <c r="T72" s="864"/>
      <c r="U72" s="865"/>
      <c r="V72" s="865"/>
      <c r="W72" s="865"/>
      <c r="AU72" s="850"/>
      <c r="AX72" s="851"/>
      <c r="AY72" s="564"/>
      <c r="AZ72" s="53"/>
      <c r="BA72" s="860"/>
      <c r="BB72" s="860"/>
      <c r="BD72" s="669"/>
      <c r="BE72" s="669"/>
      <c r="BF72" s="669"/>
      <c r="BG72" s="669"/>
      <c r="BH72" s="669"/>
      <c r="BI72" s="669"/>
      <c r="BJ72" s="669"/>
      <c r="BK72" s="669"/>
      <c r="BL72" s="669"/>
      <c r="BM72" s="669"/>
      <c r="BN72" s="669"/>
      <c r="BO72" s="669"/>
      <c r="BP72" s="852"/>
      <c r="BQ72" s="852"/>
      <c r="BR72" s="852"/>
      <c r="BS72" s="846"/>
      <c r="BT72" s="846"/>
      <c r="BU72" s="846"/>
      <c r="BV72" s="846"/>
      <c r="BW72" s="846"/>
      <c r="BX72" s="846"/>
      <c r="BY72" s="852"/>
      <c r="BZ72" s="852"/>
      <c r="CA72" s="852"/>
      <c r="CB72" s="2"/>
      <c r="CC72" s="2"/>
      <c r="CD72" s="2"/>
    </row>
    <row r="73" spans="6:82">
      <c r="F73" s="862"/>
      <c r="G73" s="862"/>
      <c r="H73" s="862"/>
      <c r="I73" s="862"/>
      <c r="J73" s="862"/>
      <c r="K73" s="862"/>
      <c r="L73" s="862"/>
      <c r="M73" s="862"/>
      <c r="N73" s="862"/>
      <c r="O73" s="862"/>
      <c r="P73" s="862"/>
      <c r="Q73" s="862"/>
      <c r="R73" s="863"/>
      <c r="S73" s="863"/>
      <c r="T73" s="864"/>
      <c r="U73" s="865"/>
      <c r="V73" s="865"/>
      <c r="W73" s="865"/>
      <c r="AU73" s="850"/>
      <c r="AV73" s="4"/>
      <c r="AW73" s="4"/>
      <c r="AX73" s="851"/>
      <c r="AY73" s="564"/>
      <c r="AZ73" s="53"/>
      <c r="BA73" s="851"/>
      <c r="BB73" s="851"/>
      <c r="BD73" s="669"/>
      <c r="BE73" s="669"/>
      <c r="BF73" s="669"/>
      <c r="BG73" s="669"/>
      <c r="BH73" s="669"/>
      <c r="BI73" s="669"/>
      <c r="BJ73" s="669"/>
      <c r="BK73" s="669"/>
      <c r="BL73" s="669"/>
      <c r="BM73" s="669"/>
      <c r="BN73" s="669"/>
      <c r="BO73" s="669"/>
      <c r="BP73" s="852"/>
      <c r="BQ73" s="852"/>
      <c r="BR73" s="852"/>
      <c r="BS73" s="846"/>
      <c r="BT73" s="846"/>
      <c r="BU73" s="846"/>
      <c r="BV73" s="846"/>
      <c r="BW73" s="846"/>
      <c r="BX73" s="846"/>
      <c r="BY73" s="852"/>
      <c r="BZ73" s="852"/>
      <c r="CA73" s="852"/>
      <c r="CB73" s="2"/>
      <c r="CC73" s="2"/>
      <c r="CD73" s="2"/>
    </row>
    <row r="74" spans="6:82">
      <c r="F74" s="862"/>
      <c r="G74" s="862"/>
      <c r="H74" s="862"/>
      <c r="I74" s="862"/>
      <c r="J74" s="862"/>
      <c r="K74" s="862"/>
      <c r="L74" s="862"/>
      <c r="M74" s="862"/>
      <c r="N74" s="862"/>
      <c r="O74" s="862"/>
      <c r="P74" s="862"/>
      <c r="Q74" s="862"/>
      <c r="R74" s="863"/>
      <c r="S74" s="863"/>
      <c r="T74" s="864"/>
      <c r="U74" s="865"/>
      <c r="V74" s="865"/>
      <c r="W74" s="865"/>
      <c r="AU74" s="850"/>
      <c r="AV74" s="4"/>
      <c r="AW74" s="4"/>
      <c r="AX74" s="851"/>
      <c r="AY74" s="564"/>
      <c r="AZ74" s="53"/>
      <c r="BA74" s="851"/>
      <c r="BB74" s="851"/>
      <c r="BD74" s="669"/>
      <c r="BE74" s="669"/>
      <c r="BF74" s="669"/>
      <c r="BG74" s="669"/>
      <c r="BH74" s="669"/>
      <c r="BI74" s="669"/>
      <c r="BJ74" s="669"/>
      <c r="BK74" s="669"/>
      <c r="BL74" s="669"/>
      <c r="BM74" s="669"/>
      <c r="BN74" s="669"/>
      <c r="BO74" s="669"/>
      <c r="BP74" s="852"/>
      <c r="BQ74" s="852"/>
      <c r="BR74" s="852"/>
      <c r="BS74" s="846"/>
      <c r="BT74" s="846"/>
      <c r="BU74" s="846"/>
      <c r="BV74" s="846"/>
      <c r="BW74" s="846"/>
      <c r="BX74" s="846"/>
      <c r="BY74" s="852"/>
      <c r="BZ74" s="852"/>
      <c r="CA74" s="852"/>
      <c r="CB74" s="2"/>
      <c r="CC74" s="2"/>
      <c r="CD74" s="2"/>
    </row>
    <row r="75" spans="6:82">
      <c r="F75" s="862"/>
      <c r="G75" s="862"/>
      <c r="H75" s="862"/>
      <c r="I75" s="862"/>
      <c r="J75" s="862"/>
      <c r="K75" s="862"/>
      <c r="L75" s="862"/>
      <c r="M75" s="862"/>
      <c r="N75" s="862"/>
      <c r="O75" s="862"/>
      <c r="P75" s="862"/>
      <c r="Q75" s="862"/>
      <c r="R75" s="863"/>
      <c r="S75" s="863"/>
      <c r="T75" s="864"/>
      <c r="U75" s="865"/>
      <c r="V75" s="865"/>
      <c r="W75" s="865"/>
    </row>
    <row r="76" spans="6:82">
      <c r="F76" s="862"/>
      <c r="G76" s="862"/>
      <c r="H76" s="862"/>
      <c r="I76" s="862"/>
      <c r="J76" s="862"/>
      <c r="K76" s="862"/>
      <c r="L76" s="862"/>
      <c r="M76" s="862"/>
      <c r="N76" s="862"/>
      <c r="O76" s="862"/>
      <c r="P76" s="862"/>
      <c r="Q76" s="862"/>
      <c r="R76" s="863"/>
      <c r="S76" s="863"/>
      <c r="T76" s="864"/>
      <c r="U76" s="865"/>
      <c r="V76" s="865"/>
      <c r="W76" s="865"/>
    </row>
    <row r="77" spans="6:82">
      <c r="F77" s="862"/>
      <c r="G77" s="862"/>
      <c r="H77" s="862"/>
      <c r="I77" s="862"/>
      <c r="J77" s="862"/>
      <c r="K77" s="862"/>
      <c r="L77" s="862"/>
      <c r="M77" s="862"/>
      <c r="N77" s="862"/>
      <c r="O77" s="862"/>
      <c r="P77" s="862"/>
      <c r="Q77" s="862"/>
      <c r="R77" s="863"/>
      <c r="S77" s="863"/>
      <c r="T77" s="864"/>
      <c r="U77" s="865"/>
      <c r="V77" s="865"/>
      <c r="W77" s="865"/>
    </row>
    <row r="78" spans="6:82">
      <c r="F78" s="862"/>
      <c r="G78" s="862"/>
      <c r="H78" s="862"/>
      <c r="I78" s="862"/>
      <c r="J78" s="862"/>
      <c r="K78" s="862"/>
      <c r="L78" s="862"/>
      <c r="M78" s="862"/>
      <c r="N78" s="862"/>
      <c r="O78" s="862"/>
      <c r="P78" s="862"/>
      <c r="Q78" s="862"/>
      <c r="R78" s="863"/>
      <c r="S78" s="863"/>
      <c r="T78" s="864"/>
      <c r="U78" s="865"/>
      <c r="V78" s="865"/>
      <c r="W78" s="865"/>
    </row>
    <row r="79" spans="6:82">
      <c r="F79" s="862"/>
      <c r="G79" s="862"/>
      <c r="H79" s="862"/>
      <c r="I79" s="862"/>
      <c r="J79" s="862"/>
      <c r="K79" s="862"/>
      <c r="L79" s="862"/>
      <c r="M79" s="862"/>
      <c r="N79" s="862"/>
      <c r="O79" s="862"/>
      <c r="P79" s="862"/>
      <c r="Q79" s="862"/>
      <c r="R79" s="863"/>
      <c r="S79" s="863"/>
      <c r="T79" s="864"/>
      <c r="U79" s="865"/>
      <c r="V79" s="865"/>
      <c r="W79" s="865"/>
    </row>
    <row r="80" spans="6:82">
      <c r="F80" s="862"/>
      <c r="G80" s="862"/>
      <c r="H80" s="862"/>
      <c r="I80" s="862"/>
      <c r="J80" s="862"/>
      <c r="K80" s="862"/>
      <c r="L80" s="862"/>
      <c r="M80" s="862"/>
      <c r="N80" s="862"/>
      <c r="O80" s="862"/>
      <c r="P80" s="862"/>
      <c r="Q80" s="862"/>
      <c r="R80" s="863"/>
      <c r="S80" s="863"/>
      <c r="T80" s="864"/>
      <c r="U80" s="865"/>
      <c r="V80" s="865"/>
      <c r="W80" s="865"/>
    </row>
    <row r="81" spans="6:23">
      <c r="F81" s="862"/>
      <c r="G81" s="862"/>
      <c r="H81" s="862"/>
      <c r="I81" s="862"/>
      <c r="J81" s="862"/>
      <c r="K81" s="862"/>
      <c r="L81" s="862"/>
      <c r="M81" s="862"/>
      <c r="N81" s="862"/>
      <c r="O81" s="862"/>
      <c r="P81" s="862"/>
      <c r="Q81" s="862"/>
      <c r="R81" s="863"/>
      <c r="S81" s="863"/>
      <c r="T81" s="864"/>
      <c r="U81" s="865"/>
      <c r="V81" s="865"/>
      <c r="W81" s="865"/>
    </row>
    <row r="82" spans="6:23">
      <c r="F82" s="862"/>
      <c r="G82" s="862"/>
      <c r="H82" s="862"/>
      <c r="I82" s="862"/>
      <c r="J82" s="862"/>
      <c r="K82" s="862"/>
      <c r="L82" s="862"/>
      <c r="M82" s="862"/>
      <c r="N82" s="862"/>
      <c r="O82" s="862"/>
      <c r="P82" s="862"/>
      <c r="Q82" s="862"/>
      <c r="R82" s="863"/>
      <c r="S82" s="863"/>
      <c r="T82" s="864"/>
      <c r="U82" s="865"/>
      <c r="V82" s="865"/>
      <c r="W82" s="865"/>
    </row>
    <row r="83" spans="6:23">
      <c r="F83" s="862"/>
      <c r="G83" s="862"/>
      <c r="H83" s="862"/>
      <c r="I83" s="862"/>
      <c r="J83" s="862"/>
      <c r="K83" s="862"/>
      <c r="L83" s="862"/>
      <c r="M83" s="862"/>
      <c r="N83" s="862"/>
      <c r="O83" s="862"/>
      <c r="P83" s="862"/>
      <c r="Q83" s="862"/>
      <c r="R83" s="863"/>
      <c r="S83" s="863"/>
      <c r="T83" s="864"/>
      <c r="U83" s="865"/>
      <c r="V83" s="865"/>
      <c r="W83" s="865"/>
    </row>
    <row r="84" spans="6:23">
      <c r="F84" s="862"/>
      <c r="G84" s="862"/>
      <c r="H84" s="862"/>
      <c r="I84" s="862"/>
      <c r="J84" s="862"/>
      <c r="K84" s="862"/>
      <c r="L84" s="862"/>
      <c r="M84" s="862"/>
      <c r="N84" s="862"/>
      <c r="O84" s="862"/>
      <c r="P84" s="862"/>
      <c r="Q84" s="862"/>
      <c r="R84" s="863"/>
      <c r="S84" s="863"/>
      <c r="T84" s="864"/>
      <c r="U84" s="865"/>
      <c r="V84" s="865"/>
      <c r="W84" s="865"/>
    </row>
  </sheetData>
  <sheetProtection algorithmName="SHA-512" hashValue="fEnbRBLM4Ik9TISyDoknpCe1W0N5j9XrwOgdJ/nUJ7TdENZxqynUwsMu0dhNfiLWr41IHUFPOrjcCTjU+drBbw==" saltValue="PcpuFlnx0BU8UGScwjMj5A==" spinCount="100000" sheet="1" selectLockedCells="1"/>
  <mergeCells count="540">
    <mergeCell ref="C10:K10"/>
    <mergeCell ref="L10:M10"/>
    <mergeCell ref="O10:P10"/>
    <mergeCell ref="R10:S10"/>
    <mergeCell ref="U10:V10"/>
    <mergeCell ref="W10:X10"/>
    <mergeCell ref="Z10:AA10"/>
    <mergeCell ref="AC10:AD10"/>
    <mergeCell ref="AF10:AG10"/>
    <mergeCell ref="AU43:AV43"/>
    <mergeCell ref="AW43:AX43"/>
    <mergeCell ref="AY43:AZ43"/>
    <mergeCell ref="BA43:BB43"/>
    <mergeCell ref="BC43:BD43"/>
    <mergeCell ref="BE43:BF43"/>
    <mergeCell ref="BG43:BH43"/>
    <mergeCell ref="AU41:AV41"/>
    <mergeCell ref="AW41:AX41"/>
    <mergeCell ref="AY41:AZ41"/>
    <mergeCell ref="BA41:BB41"/>
    <mergeCell ref="BC41:BD41"/>
    <mergeCell ref="BE41:BF41"/>
    <mergeCell ref="BG41:BH41"/>
    <mergeCell ref="AU42:AV42"/>
    <mergeCell ref="AW42:AX42"/>
    <mergeCell ref="AY42:AZ42"/>
    <mergeCell ref="BA42:BB42"/>
    <mergeCell ref="BC42:BD42"/>
    <mergeCell ref="BE42:BF42"/>
    <mergeCell ref="BG42:BH42"/>
    <mergeCell ref="AU39:AV39"/>
    <mergeCell ref="AW39:AX39"/>
    <mergeCell ref="AY39:AZ39"/>
    <mergeCell ref="BA39:BB39"/>
    <mergeCell ref="BC39:BD39"/>
    <mergeCell ref="BE39:BF39"/>
    <mergeCell ref="BG39:BH39"/>
    <mergeCell ref="AU40:AV40"/>
    <mergeCell ref="AW40:AX40"/>
    <mergeCell ref="AY40:AZ40"/>
    <mergeCell ref="BA40:BB40"/>
    <mergeCell ref="BC40:BD40"/>
    <mergeCell ref="BE40:BF40"/>
    <mergeCell ref="BG40:BH40"/>
    <mergeCell ref="AU36:AV36"/>
    <mergeCell ref="AW36:AX36"/>
    <mergeCell ref="AY36:AZ36"/>
    <mergeCell ref="BA36:BB36"/>
    <mergeCell ref="BC36:BD36"/>
    <mergeCell ref="BE36:BF36"/>
    <mergeCell ref="BG36:BH36"/>
    <mergeCell ref="AU37:AV37"/>
    <mergeCell ref="AW37:AX37"/>
    <mergeCell ref="AY37:AZ37"/>
    <mergeCell ref="BA37:BB37"/>
    <mergeCell ref="BC37:BD37"/>
    <mergeCell ref="BE37:BF37"/>
    <mergeCell ref="BG37:BH37"/>
    <mergeCell ref="AU34:AV34"/>
    <mergeCell ref="AW34:AX34"/>
    <mergeCell ref="AY34:AZ34"/>
    <mergeCell ref="BA34:BB34"/>
    <mergeCell ref="BC34:BD34"/>
    <mergeCell ref="BE34:BF34"/>
    <mergeCell ref="BG34:BH34"/>
    <mergeCell ref="AU35:AV35"/>
    <mergeCell ref="AW35:AX35"/>
    <mergeCell ref="AY35:AZ35"/>
    <mergeCell ref="BA35:BB35"/>
    <mergeCell ref="BC35:BD35"/>
    <mergeCell ref="BE35:BF35"/>
    <mergeCell ref="BG35:BH35"/>
    <mergeCell ref="AU32:AV32"/>
    <mergeCell ref="AW32:AX32"/>
    <mergeCell ref="AY32:AZ32"/>
    <mergeCell ref="BA32:BB32"/>
    <mergeCell ref="BC32:BD32"/>
    <mergeCell ref="BE32:BF32"/>
    <mergeCell ref="BG32:BH32"/>
    <mergeCell ref="AU33:AV33"/>
    <mergeCell ref="AW33:AX33"/>
    <mergeCell ref="AY33:AZ33"/>
    <mergeCell ref="BA33:BB33"/>
    <mergeCell ref="BC33:BD33"/>
    <mergeCell ref="BE33:BF33"/>
    <mergeCell ref="BG33:BH33"/>
    <mergeCell ref="AU29:AV29"/>
    <mergeCell ref="AW29:AX29"/>
    <mergeCell ref="AY29:AZ29"/>
    <mergeCell ref="BA29:BB29"/>
    <mergeCell ref="BC29:BD29"/>
    <mergeCell ref="BE29:BF29"/>
    <mergeCell ref="BG29:BH29"/>
    <mergeCell ref="AU30:AV30"/>
    <mergeCell ref="AW30:AX30"/>
    <mergeCell ref="AY30:AZ30"/>
    <mergeCell ref="BA30:BB30"/>
    <mergeCell ref="BC30:BD30"/>
    <mergeCell ref="BE30:BF30"/>
    <mergeCell ref="BG30:BH30"/>
    <mergeCell ref="AU27:AV27"/>
    <mergeCell ref="AW27:AX27"/>
    <mergeCell ref="AY27:AZ27"/>
    <mergeCell ref="BA27:BB27"/>
    <mergeCell ref="BC27:BD27"/>
    <mergeCell ref="BE27:BF27"/>
    <mergeCell ref="BG27:BH27"/>
    <mergeCell ref="AU28:AV28"/>
    <mergeCell ref="AW28:AX28"/>
    <mergeCell ref="AY28:AZ28"/>
    <mergeCell ref="BA28:BB28"/>
    <mergeCell ref="BC28:BD28"/>
    <mergeCell ref="BE28:BF28"/>
    <mergeCell ref="BG28:BH28"/>
    <mergeCell ref="AU25:AV25"/>
    <mergeCell ref="AW25:AX25"/>
    <mergeCell ref="AY25:AZ25"/>
    <mergeCell ref="BA25:BB25"/>
    <mergeCell ref="BC25:BD25"/>
    <mergeCell ref="BE25:BF25"/>
    <mergeCell ref="BG25:BH25"/>
    <mergeCell ref="AU26:AV26"/>
    <mergeCell ref="AW26:AX26"/>
    <mergeCell ref="AY26:AZ26"/>
    <mergeCell ref="BA26:BB26"/>
    <mergeCell ref="BC26:BD26"/>
    <mergeCell ref="BE26:BF26"/>
    <mergeCell ref="BG26:BH26"/>
    <mergeCell ref="AU23:AV23"/>
    <mergeCell ref="AW23:AX23"/>
    <mergeCell ref="AY23:AZ23"/>
    <mergeCell ref="BA23:BB23"/>
    <mergeCell ref="BC23:BD23"/>
    <mergeCell ref="BE23:BF23"/>
    <mergeCell ref="BG23:BI23"/>
    <mergeCell ref="AU24:AV24"/>
    <mergeCell ref="AW24:AX24"/>
    <mergeCell ref="AY24:AZ24"/>
    <mergeCell ref="BA24:BB24"/>
    <mergeCell ref="BC24:BD24"/>
    <mergeCell ref="BE24:BF24"/>
    <mergeCell ref="BG24:BH24"/>
    <mergeCell ref="AP39:AQ39"/>
    <mergeCell ref="AP41:AQ41"/>
    <mergeCell ref="AP40:AQ40"/>
    <mergeCell ref="AP42:AQ42"/>
    <mergeCell ref="AP43:AQ43"/>
    <mergeCell ref="AG25:AK25"/>
    <mergeCell ref="AG26:AK26"/>
    <mergeCell ref="AG39:AK39"/>
    <mergeCell ref="AG40:AK40"/>
    <mergeCell ref="AG41:AK41"/>
    <mergeCell ref="AG42:AK42"/>
    <mergeCell ref="AG43:AK43"/>
    <mergeCell ref="AG30:AK30"/>
    <mergeCell ref="AG32:AK32"/>
    <mergeCell ref="AG33:AK33"/>
    <mergeCell ref="AG34:AK34"/>
    <mergeCell ref="AG35:AK35"/>
    <mergeCell ref="AG36:AK36"/>
    <mergeCell ref="AP37:AQ37"/>
    <mergeCell ref="AP30:AQ30"/>
    <mergeCell ref="AP29:AQ29"/>
    <mergeCell ref="AP28:AQ28"/>
    <mergeCell ref="AP27:AQ27"/>
    <mergeCell ref="AP26:AQ26"/>
    <mergeCell ref="AP25:AQ25"/>
    <mergeCell ref="AP24:AQ24"/>
    <mergeCell ref="AA22:AK22"/>
    <mergeCell ref="AG27:AK27"/>
    <mergeCell ref="AG28:AK28"/>
    <mergeCell ref="AG29:AK29"/>
    <mergeCell ref="AG23:AK23"/>
    <mergeCell ref="AG24:AK24"/>
    <mergeCell ref="AP33:AQ33"/>
    <mergeCell ref="AP32:AQ32"/>
    <mergeCell ref="AA27:AC27"/>
    <mergeCell ref="AD27:AF27"/>
    <mergeCell ref="AA24:AC24"/>
    <mergeCell ref="AD24:AF24"/>
    <mergeCell ref="AD26:AF26"/>
    <mergeCell ref="AA28:AC28"/>
    <mergeCell ref="AD28:AF28"/>
    <mergeCell ref="AA26:AC26"/>
    <mergeCell ref="AG31:AK31"/>
    <mergeCell ref="AP36:AQ36"/>
    <mergeCell ref="AP34:AQ34"/>
    <mergeCell ref="AP35:AQ35"/>
    <mergeCell ref="AP22:AQ23"/>
    <mergeCell ref="AG37:AK37"/>
    <mergeCell ref="W18:X18"/>
    <mergeCell ref="Z18:AA18"/>
    <mergeCell ref="AC18:AD18"/>
    <mergeCell ref="AF18:AG18"/>
    <mergeCell ref="W19:X19"/>
    <mergeCell ref="Z19:AA19"/>
    <mergeCell ref="AC19:AD19"/>
    <mergeCell ref="AF19:AG19"/>
    <mergeCell ref="AA36:AC36"/>
    <mergeCell ref="AD36:AF36"/>
    <mergeCell ref="V35:W35"/>
    <mergeCell ref="X35:Z35"/>
    <mergeCell ref="AA35:AC35"/>
    <mergeCell ref="AD35:AF35"/>
    <mergeCell ref="AA34:AC34"/>
    <mergeCell ref="AD34:AF34"/>
    <mergeCell ref="V34:W34"/>
    <mergeCell ref="X34:Z34"/>
    <mergeCell ref="V36:W36"/>
    <mergeCell ref="AC12:AD12"/>
    <mergeCell ref="AF12:AG12"/>
    <mergeCell ref="W13:X13"/>
    <mergeCell ref="Z13:AA13"/>
    <mergeCell ref="AC13:AD13"/>
    <mergeCell ref="AF13:AG13"/>
    <mergeCell ref="W11:X11"/>
    <mergeCell ref="Z11:AA11"/>
    <mergeCell ref="AC11:AD11"/>
    <mergeCell ref="AF11:AG11"/>
    <mergeCell ref="W12:X12"/>
    <mergeCell ref="Z12:AA12"/>
    <mergeCell ref="O13:P13"/>
    <mergeCell ref="U13:V13"/>
    <mergeCell ref="U12:V12"/>
    <mergeCell ref="U17:V17"/>
    <mergeCell ref="U16:V16"/>
    <mergeCell ref="O12:P12"/>
    <mergeCell ref="O11:P11"/>
    <mergeCell ref="R15:S15"/>
    <mergeCell ref="R14:S14"/>
    <mergeCell ref="R13:S13"/>
    <mergeCell ref="R12:S12"/>
    <mergeCell ref="R11:S11"/>
    <mergeCell ref="U11:V11"/>
    <mergeCell ref="AE44:AM46"/>
    <mergeCell ref="AE50:AM51"/>
    <mergeCell ref="AE52:AM55"/>
    <mergeCell ref="Z14:AA14"/>
    <mergeCell ref="AC14:AD14"/>
    <mergeCell ref="AF14:AG14"/>
    <mergeCell ref="O19:P19"/>
    <mergeCell ref="O18:P18"/>
    <mergeCell ref="O17:P17"/>
    <mergeCell ref="O16:P16"/>
    <mergeCell ref="O15:P15"/>
    <mergeCell ref="O14:P14"/>
    <mergeCell ref="Z16:AA16"/>
    <mergeCell ref="AC16:AD16"/>
    <mergeCell ref="AF16:AG16"/>
    <mergeCell ref="W17:X17"/>
    <mergeCell ref="Z17:AA17"/>
    <mergeCell ref="AC17:AD17"/>
    <mergeCell ref="AF17:AG17"/>
    <mergeCell ref="W15:X15"/>
    <mergeCell ref="Z15:AA15"/>
    <mergeCell ref="AC15:AD15"/>
    <mergeCell ref="AF15:AG15"/>
    <mergeCell ref="V41:W41"/>
    <mergeCell ref="F53:J53"/>
    <mergeCell ref="F52:J52"/>
    <mergeCell ref="N52:Y52"/>
    <mergeCell ref="E51:AB51"/>
    <mergeCell ref="D50:AB50"/>
    <mergeCell ref="C44:AA44"/>
    <mergeCell ref="D45:AB46"/>
    <mergeCell ref="B50:C50"/>
    <mergeCell ref="N53:Y53"/>
    <mergeCell ref="D47:AB48"/>
    <mergeCell ref="X41:Z41"/>
    <mergeCell ref="R43:S43"/>
    <mergeCell ref="T43:U43"/>
    <mergeCell ref="V43:W43"/>
    <mergeCell ref="X43:Z43"/>
    <mergeCell ref="AD43:AF43"/>
    <mergeCell ref="AA43:AC43"/>
    <mergeCell ref="V42:W42"/>
    <mergeCell ref="X42:Z42"/>
    <mergeCell ref="AA42:AC42"/>
    <mergeCell ref="AD42:AF42"/>
    <mergeCell ref="AA40:AC40"/>
    <mergeCell ref="AD40:AF40"/>
    <mergeCell ref="V39:W39"/>
    <mergeCell ref="X39:Z39"/>
    <mergeCell ref="AA39:AC39"/>
    <mergeCell ref="AD39:AF39"/>
    <mergeCell ref="F43:G43"/>
    <mergeCell ref="I43:J43"/>
    <mergeCell ref="L43:M43"/>
    <mergeCell ref="N43:O43"/>
    <mergeCell ref="P43:Q43"/>
    <mergeCell ref="AA41:AC41"/>
    <mergeCell ref="AD41:AF41"/>
    <mergeCell ref="F42:G42"/>
    <mergeCell ref="I42:J42"/>
    <mergeCell ref="L42:M42"/>
    <mergeCell ref="N42:O42"/>
    <mergeCell ref="P42:Q42"/>
    <mergeCell ref="R42:S42"/>
    <mergeCell ref="T42:U42"/>
    <mergeCell ref="F41:G41"/>
    <mergeCell ref="I41:J41"/>
    <mergeCell ref="L41:M41"/>
    <mergeCell ref="N41:O41"/>
    <mergeCell ref="AA37:AC37"/>
    <mergeCell ref="AD37:AF37"/>
    <mergeCell ref="F39:G39"/>
    <mergeCell ref="I39:J39"/>
    <mergeCell ref="L39:M39"/>
    <mergeCell ref="N39:O39"/>
    <mergeCell ref="P39:Q39"/>
    <mergeCell ref="R39:S39"/>
    <mergeCell ref="T39:U39"/>
    <mergeCell ref="F37:G37"/>
    <mergeCell ref="I37:J37"/>
    <mergeCell ref="L37:M37"/>
    <mergeCell ref="N37:O37"/>
    <mergeCell ref="C34:C43"/>
    <mergeCell ref="D34:J34"/>
    <mergeCell ref="L34:M34"/>
    <mergeCell ref="N34:O34"/>
    <mergeCell ref="P34:Q34"/>
    <mergeCell ref="R34:S34"/>
    <mergeCell ref="T34:U34"/>
    <mergeCell ref="F36:G36"/>
    <mergeCell ref="I36:J36"/>
    <mergeCell ref="L36:M36"/>
    <mergeCell ref="N36:O36"/>
    <mergeCell ref="P36:Q36"/>
    <mergeCell ref="R36:S36"/>
    <mergeCell ref="T36:U36"/>
    <mergeCell ref="F40:G40"/>
    <mergeCell ref="I40:J40"/>
    <mergeCell ref="L40:M40"/>
    <mergeCell ref="N40:O40"/>
    <mergeCell ref="P40:Q40"/>
    <mergeCell ref="T40:U40"/>
    <mergeCell ref="P41:Q41"/>
    <mergeCell ref="R41:S41"/>
    <mergeCell ref="T41:U41"/>
    <mergeCell ref="X36:Z36"/>
    <mergeCell ref="P37:Q37"/>
    <mergeCell ref="R37:S37"/>
    <mergeCell ref="T37:U37"/>
    <mergeCell ref="V37:W37"/>
    <mergeCell ref="X37:Z37"/>
    <mergeCell ref="R40:S40"/>
    <mergeCell ref="F33:G33"/>
    <mergeCell ref="I33:J33"/>
    <mergeCell ref="L33:M33"/>
    <mergeCell ref="N33:O33"/>
    <mergeCell ref="P33:Q33"/>
    <mergeCell ref="R33:S33"/>
    <mergeCell ref="T33:U33"/>
    <mergeCell ref="D35:G35"/>
    <mergeCell ref="I35:J35"/>
    <mergeCell ref="L35:M35"/>
    <mergeCell ref="N35:O35"/>
    <mergeCell ref="P35:Q35"/>
    <mergeCell ref="R35:S35"/>
    <mergeCell ref="T35:U35"/>
    <mergeCell ref="V40:W40"/>
    <mergeCell ref="X40:Z40"/>
    <mergeCell ref="F32:G32"/>
    <mergeCell ref="I32:J32"/>
    <mergeCell ref="L32:M32"/>
    <mergeCell ref="N32:O32"/>
    <mergeCell ref="P32:Q32"/>
    <mergeCell ref="R32:S32"/>
    <mergeCell ref="T32:U32"/>
    <mergeCell ref="AA30:AC30"/>
    <mergeCell ref="AD30:AF30"/>
    <mergeCell ref="R30:S30"/>
    <mergeCell ref="T30:U30"/>
    <mergeCell ref="V30:W30"/>
    <mergeCell ref="X30:Z30"/>
    <mergeCell ref="F30:G30"/>
    <mergeCell ref="I30:J30"/>
    <mergeCell ref="L30:M30"/>
    <mergeCell ref="N30:O30"/>
    <mergeCell ref="P30:Q30"/>
    <mergeCell ref="F31:G31"/>
    <mergeCell ref="I31:J31"/>
    <mergeCell ref="V29:W29"/>
    <mergeCell ref="X29:Z29"/>
    <mergeCell ref="AA29:AC29"/>
    <mergeCell ref="AD29:AF29"/>
    <mergeCell ref="V33:W33"/>
    <mergeCell ref="X33:Z33"/>
    <mergeCell ref="AA33:AC33"/>
    <mergeCell ref="AD33:AF33"/>
    <mergeCell ref="AA32:AC32"/>
    <mergeCell ref="AD32:AF32"/>
    <mergeCell ref="V32:W32"/>
    <mergeCell ref="X32:Z32"/>
    <mergeCell ref="X31:Z31"/>
    <mergeCell ref="AA31:AC31"/>
    <mergeCell ref="AD31:AF31"/>
    <mergeCell ref="F29:G29"/>
    <mergeCell ref="I29:J29"/>
    <mergeCell ref="L29:M29"/>
    <mergeCell ref="N29:O29"/>
    <mergeCell ref="P29:Q29"/>
    <mergeCell ref="R29:S29"/>
    <mergeCell ref="T29:U29"/>
    <mergeCell ref="F28:G28"/>
    <mergeCell ref="I28:J28"/>
    <mergeCell ref="L28:M28"/>
    <mergeCell ref="N28:O28"/>
    <mergeCell ref="P28:Q28"/>
    <mergeCell ref="R28:S28"/>
    <mergeCell ref="T28:U28"/>
    <mergeCell ref="V28:W28"/>
    <mergeCell ref="X28:Z28"/>
    <mergeCell ref="V25:W25"/>
    <mergeCell ref="X25:Z25"/>
    <mergeCell ref="R27:S27"/>
    <mergeCell ref="T27:U27"/>
    <mergeCell ref="V27:W27"/>
    <mergeCell ref="X27:Z27"/>
    <mergeCell ref="V26:W26"/>
    <mergeCell ref="X26:Z26"/>
    <mergeCell ref="X23:Z23"/>
    <mergeCell ref="AA23:AF23"/>
    <mergeCell ref="F27:G27"/>
    <mergeCell ref="I27:J27"/>
    <mergeCell ref="L27:M27"/>
    <mergeCell ref="N27:O27"/>
    <mergeCell ref="P27:Q27"/>
    <mergeCell ref="AA25:AC25"/>
    <mergeCell ref="AD25:AF25"/>
    <mergeCell ref="F26:G26"/>
    <mergeCell ref="I26:J26"/>
    <mergeCell ref="L26:M26"/>
    <mergeCell ref="N26:O26"/>
    <mergeCell ref="P26:Q26"/>
    <mergeCell ref="R26:S26"/>
    <mergeCell ref="T26:U26"/>
    <mergeCell ref="D25:G25"/>
    <mergeCell ref="I25:J25"/>
    <mergeCell ref="L25:M25"/>
    <mergeCell ref="N25:O25"/>
    <mergeCell ref="P24:Q24"/>
    <mergeCell ref="P25:Q25"/>
    <mergeCell ref="R25:S25"/>
    <mergeCell ref="T25:U25"/>
    <mergeCell ref="E16:H19"/>
    <mergeCell ref="I16:K17"/>
    <mergeCell ref="L16:M16"/>
    <mergeCell ref="I18:K19"/>
    <mergeCell ref="L18:M18"/>
    <mergeCell ref="C24:C33"/>
    <mergeCell ref="D24:J24"/>
    <mergeCell ref="L24:M24"/>
    <mergeCell ref="N24:O24"/>
    <mergeCell ref="B21:C21"/>
    <mergeCell ref="D21:AB21"/>
    <mergeCell ref="C22:K22"/>
    <mergeCell ref="L22:Z22"/>
    <mergeCell ref="C23:K23"/>
    <mergeCell ref="L23:M23"/>
    <mergeCell ref="N23:O23"/>
    <mergeCell ref="P23:Q23"/>
    <mergeCell ref="R23:S23"/>
    <mergeCell ref="R24:S24"/>
    <mergeCell ref="T24:U24"/>
    <mergeCell ref="V24:W24"/>
    <mergeCell ref="X24:Z24"/>
    <mergeCell ref="T23:U23"/>
    <mergeCell ref="V23:W23"/>
    <mergeCell ref="L15:M15"/>
    <mergeCell ref="U15:V15"/>
    <mergeCell ref="U14:V14"/>
    <mergeCell ref="W14:X14"/>
    <mergeCell ref="C14:D19"/>
    <mergeCell ref="E14:K15"/>
    <mergeCell ref="L14:M14"/>
    <mergeCell ref="E12:H13"/>
    <mergeCell ref="I12:K12"/>
    <mergeCell ref="L12:M12"/>
    <mergeCell ref="C11:D13"/>
    <mergeCell ref="E11:K11"/>
    <mergeCell ref="L11:M11"/>
    <mergeCell ref="I13:K13"/>
    <mergeCell ref="L13:M13"/>
    <mergeCell ref="L19:M19"/>
    <mergeCell ref="R19:S19"/>
    <mergeCell ref="L17:M17"/>
    <mergeCell ref="W16:X16"/>
    <mergeCell ref="R18:S18"/>
    <mergeCell ref="R17:S17"/>
    <mergeCell ref="R16:S16"/>
    <mergeCell ref="U19:V19"/>
    <mergeCell ref="U18:V18"/>
    <mergeCell ref="B8:C8"/>
    <mergeCell ref="D8:AB8"/>
    <mergeCell ref="C9:K9"/>
    <mergeCell ref="A1:AR1"/>
    <mergeCell ref="BJ1:BN1"/>
    <mergeCell ref="B3:AC3"/>
    <mergeCell ref="B4:C4"/>
    <mergeCell ref="D4:AB5"/>
    <mergeCell ref="AT4:AT5"/>
    <mergeCell ref="W9:AG9"/>
    <mergeCell ref="L9:V9"/>
    <mergeCell ref="AE4:AM8"/>
    <mergeCell ref="AD3:AM3"/>
    <mergeCell ref="AY31:AZ31"/>
    <mergeCell ref="BA31:BB31"/>
    <mergeCell ref="BC31:BD31"/>
    <mergeCell ref="BE31:BF31"/>
    <mergeCell ref="L31:M31"/>
    <mergeCell ref="N31:O31"/>
    <mergeCell ref="P31:Q31"/>
    <mergeCell ref="R31:S31"/>
    <mergeCell ref="T31:U31"/>
    <mergeCell ref="V31:W31"/>
    <mergeCell ref="BG31:BH31"/>
    <mergeCell ref="F38:G38"/>
    <mergeCell ref="I38:J38"/>
    <mergeCell ref="L38:M38"/>
    <mergeCell ref="N38:O38"/>
    <mergeCell ref="P38:Q38"/>
    <mergeCell ref="R38:S38"/>
    <mergeCell ref="T38:U38"/>
    <mergeCell ref="V38:W38"/>
    <mergeCell ref="X38:Z38"/>
    <mergeCell ref="AA38:AC38"/>
    <mergeCell ref="AD38:AF38"/>
    <mergeCell ref="AG38:AK38"/>
    <mergeCell ref="AP38:AQ38"/>
    <mergeCell ref="AP31:AQ31"/>
    <mergeCell ref="AU38:AV38"/>
    <mergeCell ref="AW38:AX38"/>
    <mergeCell ref="AY38:AZ38"/>
    <mergeCell ref="BA38:BB38"/>
    <mergeCell ref="BC38:BD38"/>
    <mergeCell ref="BE38:BF38"/>
    <mergeCell ref="BG38:BH38"/>
    <mergeCell ref="AU31:AV31"/>
    <mergeCell ref="AW31:AX31"/>
  </mergeCells>
  <phoneticPr fontId="4"/>
  <conditionalFormatting sqref="L24:W43">
    <cfRule type="containsBlanks" dxfId="291" priority="6">
      <formula>LEN(TRIM(L24))=0</formula>
    </cfRule>
  </conditionalFormatting>
  <conditionalFormatting sqref="L10:AG19">
    <cfRule type="containsBlanks" dxfId="290" priority="1">
      <formula>LEN(TRIM(L10))=0</formula>
    </cfRule>
  </conditionalFormatting>
  <conditionalFormatting sqref="AA24:AC43">
    <cfRule type="containsBlanks" dxfId="289" priority="3">
      <formula>LEN(TRIM(AA24))=0</formula>
    </cfRule>
  </conditionalFormatting>
  <conditionalFormatting sqref="AD24:AF43">
    <cfRule type="cellIs" dxfId="288" priority="2" operator="equal">
      <formula>0</formula>
    </cfRule>
  </conditionalFormatting>
  <conditionalFormatting sqref="AP24:AQ43">
    <cfRule type="containsText" dxfId="287" priority="4" operator="containsText" text="OK">
      <formula>NOT(ISERROR(SEARCH("OK",AP24)))</formula>
    </cfRule>
    <cfRule type="containsText" dxfId="286" priority="5" operator="containsText" text="NG">
      <formula>NOT(ISERROR(SEARCH("NG",AP24)))</formula>
    </cfRule>
  </conditionalFormatting>
  <dataValidations count="2">
    <dataValidation imeMode="off" allowBlank="1" showInputMessage="1" showErrorMessage="1" sqref="L10:M19 O10:P19 R10:S19 U10:X19 Z10:AA19 AC10:AD19 AF10:AG19" xr:uid="{775173EB-AB60-4AF2-9063-4757C758FCE5}"/>
    <dataValidation imeMode="off" allowBlank="1" showInputMessage="1" sqref="L24:W43 AA25:AF25 AA24:AF25 AA26:AF43" xr:uid="{4682A020-7138-4BFB-8213-2F7FFB4454FE}"/>
  </dataValidations>
  <printOptions horizontalCentered="1"/>
  <pageMargins left="0.70866141732283472" right="0.31496062992125984" top="0.39370078740157483" bottom="0.39370078740157483" header="0.51181102362204722" footer="0.51181102362204722"/>
  <pageSetup paperSize="9" fitToWidth="0" fitToHeight="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9553" r:id="rId4" name="Check Box 11">
              <controlPr defaultSize="0" autoFill="0" autoLine="0" autoPict="0">
                <anchor moveWithCells="1">
                  <from>
                    <xdr:col>21</xdr:col>
                    <xdr:colOff>57150</xdr:colOff>
                    <xdr:row>49</xdr:row>
                    <xdr:rowOff>0</xdr:rowOff>
                  </from>
                  <to>
                    <xdr:col>24</xdr:col>
                    <xdr:colOff>171450</xdr:colOff>
                    <xdr:row>50</xdr:row>
                    <xdr:rowOff>19050</xdr:rowOff>
                  </to>
                </anchor>
              </controlPr>
            </control>
          </mc:Choice>
        </mc:AlternateContent>
        <mc:AlternateContent xmlns:mc="http://schemas.openxmlformats.org/markup-compatibility/2006">
          <mc:Choice Requires="x14">
            <control shapeId="919554" r:id="rId5" name="Check Box 12">
              <controlPr defaultSize="0" autoFill="0" autoLine="0" autoPict="0">
                <anchor moveWithCells="1">
                  <from>
                    <xdr:col>25</xdr:col>
                    <xdr:colOff>95250</xdr:colOff>
                    <xdr:row>49</xdr:row>
                    <xdr:rowOff>0</xdr:rowOff>
                  </from>
                  <to>
                    <xdr:col>28</xdr:col>
                    <xdr:colOff>161925</xdr:colOff>
                    <xdr:row>50</xdr:row>
                    <xdr:rowOff>19050</xdr:rowOff>
                  </to>
                </anchor>
              </controlPr>
            </control>
          </mc:Choice>
        </mc:AlternateContent>
        <mc:AlternateContent xmlns:mc="http://schemas.openxmlformats.org/markup-compatibility/2006">
          <mc:Choice Requires="x14">
            <control shapeId="919555" r:id="rId6" name="Check Box 21">
              <controlPr defaultSize="0" autoFill="0" autoLine="0" autoPict="0">
                <anchor moveWithCells="1">
                  <from>
                    <xdr:col>17</xdr:col>
                    <xdr:colOff>133350</xdr:colOff>
                    <xdr:row>4</xdr:row>
                    <xdr:rowOff>28575</xdr:rowOff>
                  </from>
                  <to>
                    <xdr:col>21</xdr:col>
                    <xdr:colOff>85725</xdr:colOff>
                    <xdr:row>5</xdr:row>
                    <xdr:rowOff>95250</xdr:rowOff>
                  </to>
                </anchor>
              </controlPr>
            </control>
          </mc:Choice>
        </mc:AlternateContent>
        <mc:AlternateContent xmlns:mc="http://schemas.openxmlformats.org/markup-compatibility/2006">
          <mc:Choice Requires="x14">
            <control shapeId="919556" r:id="rId7" name="Check Box 22">
              <controlPr defaultSize="0" autoFill="0" autoLine="0" autoPict="0">
                <anchor moveWithCells="1">
                  <from>
                    <xdr:col>20</xdr:col>
                    <xdr:colOff>171450</xdr:colOff>
                    <xdr:row>4</xdr:row>
                    <xdr:rowOff>28575</xdr:rowOff>
                  </from>
                  <to>
                    <xdr:col>24</xdr:col>
                    <xdr:colOff>133350</xdr:colOff>
                    <xdr:row>5</xdr:row>
                    <xdr:rowOff>104775</xdr:rowOff>
                  </to>
                </anchor>
              </controlPr>
            </control>
          </mc:Choice>
        </mc:AlternateContent>
        <mc:AlternateContent xmlns:mc="http://schemas.openxmlformats.org/markup-compatibility/2006">
          <mc:Choice Requires="x14">
            <control shapeId="919557" r:id="rId8" name="Check Box 23">
              <controlPr defaultSize="0" autoFill="0" autoLine="0" autoPict="0">
                <anchor moveWithCells="1">
                  <from>
                    <xdr:col>24</xdr:col>
                    <xdr:colOff>152400</xdr:colOff>
                    <xdr:row>4</xdr:row>
                    <xdr:rowOff>28575</xdr:rowOff>
                  </from>
                  <to>
                    <xdr:col>29</xdr:col>
                    <xdr:colOff>19050</xdr:colOff>
                    <xdr:row>5</xdr:row>
                    <xdr:rowOff>104775</xdr:rowOff>
                  </to>
                </anchor>
              </controlPr>
            </control>
          </mc:Choice>
        </mc:AlternateContent>
        <mc:AlternateContent xmlns:mc="http://schemas.openxmlformats.org/markup-compatibility/2006">
          <mc:Choice Requires="x14">
            <control shapeId="919558" r:id="rId9" name="Check Box 37">
              <controlPr defaultSize="0" autoFill="0" autoLine="0" autoPict="0">
                <anchor moveWithCells="1">
                  <from>
                    <xdr:col>3</xdr:col>
                    <xdr:colOff>171450</xdr:colOff>
                    <xdr:row>51</xdr:row>
                    <xdr:rowOff>0</xdr:rowOff>
                  </from>
                  <to>
                    <xdr:col>5</xdr:col>
                    <xdr:colOff>19050</xdr:colOff>
                    <xdr:row>52</xdr:row>
                    <xdr:rowOff>19050</xdr:rowOff>
                  </to>
                </anchor>
              </controlPr>
            </control>
          </mc:Choice>
        </mc:AlternateContent>
        <mc:AlternateContent xmlns:mc="http://schemas.openxmlformats.org/markup-compatibility/2006">
          <mc:Choice Requires="x14">
            <control shapeId="919559" r:id="rId10" name="Check Box 38">
              <controlPr defaultSize="0" autoFill="0" autoLine="0" autoPict="0">
                <anchor moveWithCells="1">
                  <from>
                    <xdr:col>11</xdr:col>
                    <xdr:colOff>76200</xdr:colOff>
                    <xdr:row>50</xdr:row>
                    <xdr:rowOff>152400</xdr:rowOff>
                  </from>
                  <to>
                    <xdr:col>12</xdr:col>
                    <xdr:colOff>85725</xdr:colOff>
                    <xdr:row>52</xdr:row>
                    <xdr:rowOff>9525</xdr:rowOff>
                  </to>
                </anchor>
              </controlPr>
            </control>
          </mc:Choice>
        </mc:AlternateContent>
        <mc:AlternateContent xmlns:mc="http://schemas.openxmlformats.org/markup-compatibility/2006">
          <mc:Choice Requires="x14">
            <control shapeId="919560" r:id="rId11" name="Check Box 39">
              <controlPr defaultSize="0" autoFill="0" autoLine="0" autoPict="0">
                <anchor moveWithCells="1">
                  <from>
                    <xdr:col>3</xdr:col>
                    <xdr:colOff>171450</xdr:colOff>
                    <xdr:row>51</xdr:row>
                    <xdr:rowOff>152400</xdr:rowOff>
                  </from>
                  <to>
                    <xdr:col>5</xdr:col>
                    <xdr:colOff>9525</xdr:colOff>
                    <xdr:row>53</xdr:row>
                    <xdr:rowOff>9525</xdr:rowOff>
                  </to>
                </anchor>
              </controlPr>
            </control>
          </mc:Choice>
        </mc:AlternateContent>
        <mc:AlternateContent xmlns:mc="http://schemas.openxmlformats.org/markup-compatibility/2006">
          <mc:Choice Requires="x14">
            <control shapeId="919561" r:id="rId12" name="Check Box 41">
              <controlPr defaultSize="0" autoFill="0" autoLine="0" autoPict="0">
                <anchor moveWithCells="1">
                  <from>
                    <xdr:col>11</xdr:col>
                    <xdr:colOff>76200</xdr:colOff>
                    <xdr:row>51</xdr:row>
                    <xdr:rowOff>152400</xdr:rowOff>
                  </from>
                  <to>
                    <xdr:col>12</xdr:col>
                    <xdr:colOff>85725</xdr:colOff>
                    <xdr:row>53</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1C5FF-D185-4ED4-B880-7AC019B2892C}">
  <sheetPr>
    <tabColor theme="7" tint="0.59999389629810485"/>
  </sheetPr>
  <dimension ref="A1:BW97"/>
  <sheetViews>
    <sheetView showGridLines="0" view="pageBreakPreview" zoomScaleNormal="100" zoomScaleSheetLayoutView="100" workbookViewId="0">
      <selection activeCell="U12" sqref="U12:Z12"/>
    </sheetView>
  </sheetViews>
  <sheetFormatPr defaultColWidth="8" defaultRowHeight="12"/>
  <cols>
    <col min="1" max="1" width="1.375" style="13" customWidth="1"/>
    <col min="2" max="27" width="2.375" style="13" customWidth="1"/>
    <col min="28" max="28" width="2.375" style="53" customWidth="1"/>
    <col min="29" max="61" width="2.375" style="13" customWidth="1"/>
    <col min="62" max="83" width="2.625" style="13" customWidth="1"/>
    <col min="84" max="16384" width="8" style="13"/>
  </cols>
  <sheetData>
    <row r="1" spans="1:70" ht="14.1" customHeight="1">
      <c r="A1" s="1742" t="s">
        <v>1627</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319"/>
      <c r="AO1" s="525"/>
      <c r="AP1" s="525"/>
      <c r="AQ1" s="525"/>
      <c r="AR1" s="525"/>
      <c r="AS1" s="525"/>
      <c r="AT1" s="319"/>
      <c r="AU1" s="319"/>
    </row>
    <row r="2" spans="1:70" ht="5.0999999999999996" customHeight="1" thickBot="1"/>
    <row r="3" spans="1:70" ht="14.1" customHeight="1">
      <c r="B3" s="1741" t="s">
        <v>1392</v>
      </c>
      <c r="C3" s="1739"/>
      <c r="D3" s="1739"/>
      <c r="E3" s="1739"/>
      <c r="F3" s="1739"/>
      <c r="G3" s="1739"/>
      <c r="H3" s="1739"/>
      <c r="I3" s="1739"/>
      <c r="J3" s="1739"/>
      <c r="K3" s="1739"/>
      <c r="L3" s="1739"/>
      <c r="M3" s="1739"/>
      <c r="N3" s="1739"/>
      <c r="O3" s="1739"/>
      <c r="P3" s="1739"/>
      <c r="Q3" s="1739"/>
      <c r="R3" s="1739"/>
      <c r="S3" s="1739"/>
      <c r="T3" s="1739"/>
      <c r="U3" s="1739"/>
      <c r="V3" s="1739"/>
      <c r="W3" s="1739"/>
      <c r="X3" s="1739"/>
      <c r="Y3" s="1739"/>
      <c r="Z3" s="1739"/>
      <c r="AA3" s="2731"/>
      <c r="AB3" s="2966" t="s">
        <v>122</v>
      </c>
      <c r="AC3" s="2967"/>
      <c r="AD3" s="2967"/>
      <c r="AE3" s="2967"/>
      <c r="AF3" s="2967"/>
      <c r="AG3" s="2967"/>
      <c r="AH3" s="2967"/>
      <c r="AI3" s="2967"/>
      <c r="AJ3" s="2967"/>
      <c r="AK3" s="2967"/>
      <c r="AL3" s="1741"/>
      <c r="AM3" s="395"/>
    </row>
    <row r="4" spans="1:70" ht="14.1" customHeight="1">
      <c r="A4" s="303"/>
      <c r="B4" s="2968" t="s">
        <v>652</v>
      </c>
      <c r="C4" s="2969"/>
      <c r="D4" s="2970" t="s">
        <v>1393</v>
      </c>
      <c r="E4" s="2970"/>
      <c r="F4" s="2970"/>
      <c r="G4" s="2970"/>
      <c r="H4" s="2970"/>
      <c r="I4" s="2970"/>
      <c r="J4" s="2970"/>
      <c r="K4" s="2970"/>
      <c r="L4" s="2970"/>
      <c r="M4" s="2970"/>
      <c r="N4" s="2970"/>
      <c r="O4" s="2970"/>
      <c r="P4" s="2970"/>
      <c r="Q4" s="2970"/>
      <c r="R4" s="2970"/>
      <c r="S4" s="2970"/>
      <c r="T4" s="2970"/>
      <c r="U4" s="2970"/>
      <c r="V4" s="2970"/>
      <c r="W4" s="2970"/>
      <c r="X4" s="2970"/>
      <c r="Y4" s="2970"/>
      <c r="Z4" s="2970"/>
      <c r="AA4" s="871"/>
      <c r="AB4" s="277" t="s">
        <v>527</v>
      </c>
      <c r="AC4" s="2972" t="s">
        <v>227</v>
      </c>
      <c r="AD4" s="2972"/>
      <c r="AE4" s="2972"/>
      <c r="AF4" s="2972"/>
      <c r="AG4" s="2972"/>
      <c r="AH4" s="2972"/>
      <c r="AI4" s="2972"/>
      <c r="AJ4" s="2972"/>
      <c r="AK4" s="2972"/>
      <c r="AL4" s="2972"/>
      <c r="AM4" s="49"/>
      <c r="AN4" s="2778"/>
      <c r="AO4" s="2971"/>
      <c r="AP4" s="2971"/>
      <c r="AQ4" s="2971"/>
      <c r="AR4" s="2971"/>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c r="BP4" s="2971"/>
      <c r="BQ4" s="2971"/>
      <c r="BR4" s="2971"/>
    </row>
    <row r="5" spans="1:70" ht="14.1" customHeight="1">
      <c r="A5" s="303"/>
      <c r="B5" s="15"/>
      <c r="D5" s="1872"/>
      <c r="E5" s="1872"/>
      <c r="F5" s="1872"/>
      <c r="G5" s="1872"/>
      <c r="H5" s="1872"/>
      <c r="I5" s="1872"/>
      <c r="J5" s="1872"/>
      <c r="K5" s="1872"/>
      <c r="L5" s="1872"/>
      <c r="M5" s="1872"/>
      <c r="N5" s="1872"/>
      <c r="O5" s="1872"/>
      <c r="P5" s="1872"/>
      <c r="Q5" s="1872"/>
      <c r="R5" s="1872"/>
      <c r="S5" s="1872"/>
      <c r="T5" s="1872"/>
      <c r="U5" s="1872"/>
      <c r="V5" s="1872"/>
      <c r="W5" s="1872"/>
      <c r="X5" s="1872"/>
      <c r="Y5" s="1872"/>
      <c r="Z5" s="1872"/>
      <c r="AA5" s="774"/>
      <c r="AB5" s="565"/>
      <c r="AC5" s="1871"/>
      <c r="AD5" s="1871"/>
      <c r="AE5" s="1871"/>
      <c r="AF5" s="1871"/>
      <c r="AG5" s="1871"/>
      <c r="AH5" s="1871"/>
      <c r="AI5" s="1871"/>
      <c r="AJ5" s="1871"/>
      <c r="AK5" s="1871"/>
      <c r="AL5" s="1871"/>
      <c r="AM5" s="49"/>
      <c r="AN5" s="2778"/>
      <c r="AO5" s="2971"/>
      <c r="AP5" s="2971"/>
      <c r="AQ5" s="2971"/>
      <c r="AR5" s="2971"/>
      <c r="AS5" s="2971"/>
      <c r="AT5" s="2971"/>
      <c r="AU5" s="2971"/>
      <c r="AV5" s="2971"/>
      <c r="AW5" s="2971"/>
      <c r="AX5" s="2971"/>
      <c r="AY5" s="2971"/>
      <c r="AZ5" s="2971"/>
      <c r="BA5" s="2971"/>
      <c r="BB5" s="2971"/>
      <c r="BC5" s="2971"/>
      <c r="BD5" s="2971"/>
      <c r="BE5" s="2971"/>
      <c r="BF5" s="2971"/>
      <c r="BG5" s="2971"/>
      <c r="BH5" s="2971"/>
      <c r="BI5" s="2971"/>
      <c r="BJ5" s="2971"/>
      <c r="BK5" s="2971"/>
      <c r="BL5" s="2971"/>
      <c r="BM5" s="2971"/>
      <c r="BN5" s="2971"/>
      <c r="BO5" s="2971"/>
      <c r="BP5" s="2971"/>
      <c r="BQ5" s="2971"/>
      <c r="BR5" s="2971"/>
    </row>
    <row r="6" spans="1:70" ht="14.1" customHeight="1">
      <c r="A6" s="303"/>
      <c r="B6" s="15"/>
      <c r="D6" s="511"/>
      <c r="E6" s="511"/>
      <c r="F6" s="511"/>
      <c r="G6" s="511"/>
      <c r="H6" s="511"/>
      <c r="I6" s="511"/>
      <c r="J6" s="511"/>
      <c r="K6" s="511"/>
      <c r="L6" s="511"/>
      <c r="M6" s="511"/>
      <c r="N6" s="511"/>
      <c r="O6" s="511"/>
      <c r="P6" s="511"/>
      <c r="Q6" s="511"/>
      <c r="R6" s="511"/>
      <c r="S6" s="511"/>
      <c r="T6" s="511"/>
      <c r="U6" s="511"/>
      <c r="V6" s="511"/>
      <c r="W6" s="511"/>
      <c r="X6" s="511"/>
      <c r="Y6" s="511"/>
      <c r="Z6" s="511"/>
      <c r="AA6" s="774"/>
      <c r="AB6" s="565"/>
      <c r="AC6" s="1871"/>
      <c r="AD6" s="1871"/>
      <c r="AE6" s="1871"/>
      <c r="AF6" s="1871"/>
      <c r="AG6" s="1871"/>
      <c r="AH6" s="1871"/>
      <c r="AI6" s="1871"/>
      <c r="AJ6" s="1871"/>
      <c r="AK6" s="1871"/>
      <c r="AL6" s="1871"/>
      <c r="AM6" s="49"/>
      <c r="AN6" s="392"/>
      <c r="AO6" s="393"/>
      <c r="AP6" s="393"/>
      <c r="AQ6" s="393"/>
      <c r="AR6" s="393"/>
      <c r="AS6" s="393"/>
      <c r="AT6" s="393"/>
      <c r="AU6" s="393"/>
      <c r="AV6" s="393"/>
      <c r="AW6" s="393"/>
      <c r="AX6" s="393"/>
      <c r="AY6" s="393"/>
      <c r="AZ6" s="393"/>
      <c r="BA6" s="393"/>
      <c r="BB6" s="393"/>
      <c r="BC6" s="393"/>
      <c r="BD6" s="393"/>
      <c r="BE6" s="393"/>
      <c r="BF6" s="393"/>
      <c r="BG6" s="393"/>
      <c r="BH6" s="393"/>
      <c r="BI6" s="393"/>
      <c r="BJ6" s="393"/>
      <c r="BK6" s="393"/>
      <c r="BL6" s="393"/>
      <c r="BM6" s="393"/>
      <c r="BN6" s="393"/>
      <c r="BO6" s="393"/>
      <c r="BP6" s="393"/>
      <c r="BQ6" s="393"/>
      <c r="BR6" s="393"/>
    </row>
    <row r="7" spans="1:70" ht="14.1" customHeight="1">
      <c r="A7" s="303"/>
      <c r="B7" s="15"/>
      <c r="C7" s="278" t="s">
        <v>494</v>
      </c>
      <c r="D7" s="1710" t="s">
        <v>1394</v>
      </c>
      <c r="E7" s="1710"/>
      <c r="F7" s="1710"/>
      <c r="G7" s="1710"/>
      <c r="H7" s="1710"/>
      <c r="I7" s="1710"/>
      <c r="J7" s="1710"/>
      <c r="K7" s="1710"/>
      <c r="L7" s="1710"/>
      <c r="M7" s="1710"/>
      <c r="N7" s="1710"/>
      <c r="O7" s="1710"/>
      <c r="P7" s="1710"/>
      <c r="Q7" s="1710"/>
      <c r="R7" s="1710"/>
      <c r="S7" s="1710"/>
      <c r="T7" s="1710"/>
      <c r="U7" s="1710"/>
      <c r="V7" s="1710"/>
      <c r="W7" s="1710"/>
      <c r="X7" s="1710"/>
      <c r="Y7" s="1710"/>
      <c r="Z7" s="1710"/>
      <c r="AA7" s="872"/>
      <c r="AB7" s="565"/>
      <c r="AC7" s="1871"/>
      <c r="AD7" s="1871"/>
      <c r="AE7" s="1871"/>
      <c r="AF7" s="1871"/>
      <c r="AG7" s="1871"/>
      <c r="AH7" s="1871"/>
      <c r="AI7" s="1871"/>
      <c r="AJ7" s="1871"/>
      <c r="AK7" s="1871"/>
      <c r="AL7" s="1871"/>
      <c r="AM7" s="49"/>
      <c r="AO7" s="311"/>
      <c r="AP7" s="311"/>
      <c r="AQ7" s="311"/>
      <c r="AR7" s="311"/>
      <c r="AS7" s="311"/>
      <c r="AT7" s="311"/>
      <c r="AU7" s="311"/>
      <c r="AV7" s="311"/>
      <c r="AW7" s="311"/>
      <c r="AX7" s="311"/>
      <c r="AY7" s="311"/>
      <c r="AZ7" s="311"/>
      <c r="BA7" s="311"/>
      <c r="BB7" s="311"/>
      <c r="BC7" s="311"/>
      <c r="BD7" s="311"/>
      <c r="BE7" s="311"/>
      <c r="BF7" s="311"/>
      <c r="BG7" s="311"/>
      <c r="BH7" s="311"/>
      <c r="BI7" s="311"/>
      <c r="BJ7" s="311"/>
      <c r="BK7" s="311"/>
      <c r="BL7" s="311"/>
      <c r="BM7" s="311"/>
      <c r="BN7" s="311"/>
      <c r="BO7" s="311"/>
      <c r="BP7" s="311"/>
      <c r="BQ7" s="311"/>
    </row>
    <row r="8" spans="1:70" ht="14.1" customHeight="1">
      <c r="A8" s="303"/>
      <c r="B8" s="15"/>
      <c r="C8" s="303"/>
      <c r="D8" s="2099" t="s">
        <v>225</v>
      </c>
      <c r="E8" s="2099"/>
      <c r="F8" s="2099"/>
      <c r="G8" s="2099"/>
      <c r="H8" s="2099"/>
      <c r="I8" s="2099"/>
      <c r="J8" s="303"/>
      <c r="K8" s="303"/>
      <c r="L8" s="303"/>
      <c r="M8" s="303"/>
      <c r="N8" s="303"/>
      <c r="O8" s="303"/>
      <c r="P8" s="303"/>
      <c r="Q8" s="303"/>
      <c r="R8" s="303"/>
      <c r="S8" s="303"/>
      <c r="T8" s="303"/>
      <c r="U8" s="2099" t="s">
        <v>525</v>
      </c>
      <c r="V8" s="2099"/>
      <c r="W8" s="2099"/>
      <c r="X8" s="2099"/>
      <c r="Y8" s="2099"/>
      <c r="Z8" s="2099"/>
      <c r="AA8" s="2962"/>
      <c r="AB8" s="2962"/>
      <c r="AC8" s="2962"/>
      <c r="AD8" s="2962"/>
      <c r="AE8" s="2962"/>
      <c r="AF8" s="2962"/>
      <c r="AG8" s="2962"/>
      <c r="AH8" s="2962"/>
      <c r="AI8" s="2962"/>
      <c r="AJ8" s="2962"/>
      <c r="AK8" s="2962"/>
      <c r="AL8" s="311"/>
      <c r="AM8" s="49"/>
      <c r="AO8" s="311"/>
      <c r="AP8" s="311"/>
      <c r="AQ8" s="311"/>
      <c r="AR8" s="311"/>
      <c r="AS8" s="311"/>
      <c r="AT8" s="311"/>
      <c r="AU8" s="311"/>
      <c r="AV8" s="311"/>
      <c r="AW8" s="311"/>
      <c r="AX8" s="311"/>
      <c r="AY8" s="311"/>
      <c r="AZ8" s="311"/>
      <c r="BA8" s="311"/>
      <c r="BB8" s="311"/>
      <c r="BC8" s="311"/>
      <c r="BD8" s="311"/>
      <c r="BE8" s="311"/>
      <c r="BF8" s="311"/>
      <c r="BG8" s="311"/>
      <c r="BH8" s="311"/>
      <c r="BI8" s="311"/>
      <c r="BJ8" s="311"/>
      <c r="BK8" s="311"/>
      <c r="BL8" s="311"/>
      <c r="BM8" s="311"/>
      <c r="BN8" s="311"/>
      <c r="BO8" s="311"/>
      <c r="BP8" s="311"/>
      <c r="BQ8" s="311"/>
    </row>
    <row r="9" spans="1:70" ht="14.1" customHeight="1">
      <c r="A9" s="303"/>
      <c r="B9" s="15"/>
      <c r="C9" s="527"/>
      <c r="D9" s="2974" t="s">
        <v>1628</v>
      </c>
      <c r="E9" s="2974"/>
      <c r="F9" s="2974"/>
      <c r="G9" s="2974"/>
      <c r="H9" s="2974"/>
      <c r="I9" s="2974"/>
      <c r="J9" s="2142" t="s">
        <v>226</v>
      </c>
      <c r="K9" s="2143"/>
      <c r="L9" s="2143"/>
      <c r="M9" s="2143"/>
      <c r="N9" s="2143"/>
      <c r="O9" s="2143"/>
      <c r="P9" s="2143"/>
      <c r="Q9" s="2143"/>
      <c r="R9" s="2143"/>
      <c r="S9" s="2143"/>
      <c r="T9" s="2143"/>
      <c r="U9" s="2973" t="s">
        <v>1628</v>
      </c>
      <c r="V9" s="2974"/>
      <c r="W9" s="2974"/>
      <c r="X9" s="2974"/>
      <c r="Y9" s="2974"/>
      <c r="Z9" s="2974"/>
      <c r="AA9" s="2142" t="s">
        <v>226</v>
      </c>
      <c r="AB9" s="2143"/>
      <c r="AC9" s="2143"/>
      <c r="AD9" s="2143"/>
      <c r="AE9" s="2143"/>
      <c r="AF9" s="2143"/>
      <c r="AG9" s="2143"/>
      <c r="AH9" s="2143"/>
      <c r="AI9" s="2143"/>
      <c r="AJ9" s="2143"/>
      <c r="AK9" s="2144"/>
      <c r="AL9" s="311"/>
      <c r="AM9" s="168"/>
      <c r="AO9" s="311"/>
      <c r="AP9" s="311"/>
      <c r="AQ9" s="311"/>
      <c r="AR9" s="311"/>
      <c r="AS9" s="311"/>
      <c r="AT9" s="311"/>
      <c r="AU9" s="311"/>
      <c r="AV9" s="311"/>
      <c r="AW9" s="311"/>
      <c r="AX9" s="311"/>
      <c r="AY9" s="311"/>
      <c r="AZ9" s="311"/>
      <c r="BA9" s="311"/>
      <c r="BB9" s="311"/>
      <c r="BC9" s="311"/>
      <c r="BD9" s="311"/>
      <c r="BE9" s="311"/>
      <c r="BF9" s="311"/>
      <c r="BG9" s="311"/>
      <c r="BH9" s="311"/>
      <c r="BI9" s="311"/>
      <c r="BJ9" s="311"/>
      <c r="BK9" s="311"/>
      <c r="BL9" s="311"/>
      <c r="BM9" s="311"/>
      <c r="BN9" s="311"/>
      <c r="BO9" s="311"/>
      <c r="BP9" s="311"/>
      <c r="BQ9" s="311"/>
    </row>
    <row r="10" spans="1:70" ht="14.1" customHeight="1">
      <c r="A10" s="303"/>
      <c r="B10" s="15"/>
      <c r="C10" s="527"/>
      <c r="D10" s="2954"/>
      <c r="E10" s="2946"/>
      <c r="F10" s="2946"/>
      <c r="G10" s="2946"/>
      <c r="H10" s="2946"/>
      <c r="I10" s="2947"/>
      <c r="J10" s="2955"/>
      <c r="K10" s="2956"/>
      <c r="L10" s="2956"/>
      <c r="M10" s="2956"/>
      <c r="N10" s="2956"/>
      <c r="O10" s="2956"/>
      <c r="P10" s="2956"/>
      <c r="Q10" s="2956"/>
      <c r="R10" s="2956"/>
      <c r="S10" s="2956"/>
      <c r="T10" s="2956"/>
      <c r="U10" s="2945"/>
      <c r="V10" s="2946"/>
      <c r="W10" s="2946"/>
      <c r="X10" s="2946"/>
      <c r="Y10" s="2946"/>
      <c r="Z10" s="2947"/>
      <c r="AA10" s="2955"/>
      <c r="AB10" s="2956"/>
      <c r="AC10" s="2956"/>
      <c r="AD10" s="2956"/>
      <c r="AE10" s="2956"/>
      <c r="AF10" s="2956"/>
      <c r="AG10" s="2956"/>
      <c r="AH10" s="2956"/>
      <c r="AI10" s="2956"/>
      <c r="AJ10" s="2956"/>
      <c r="AK10" s="2980"/>
      <c r="AL10" s="311"/>
      <c r="AM10" s="168"/>
      <c r="AN10" s="4"/>
      <c r="AO10" s="311"/>
      <c r="AP10" s="311"/>
      <c r="AQ10" s="311"/>
      <c r="AR10" s="311"/>
      <c r="AS10" s="311"/>
      <c r="AT10" s="311"/>
      <c r="AU10" s="311"/>
      <c r="AV10" s="311"/>
      <c r="AW10" s="311"/>
      <c r="AX10" s="311"/>
      <c r="AY10" s="311"/>
      <c r="AZ10" s="311"/>
      <c r="BA10" s="311"/>
      <c r="BB10" s="311"/>
      <c r="BC10" s="311"/>
      <c r="BD10" s="311"/>
      <c r="BE10" s="311"/>
      <c r="BF10" s="311"/>
      <c r="BG10" s="311"/>
      <c r="BH10" s="311"/>
      <c r="BI10" s="311"/>
      <c r="BJ10" s="311"/>
      <c r="BK10" s="311"/>
      <c r="BL10" s="311"/>
      <c r="BM10" s="311"/>
      <c r="BN10" s="311"/>
      <c r="BO10" s="311"/>
      <c r="BP10" s="311"/>
      <c r="BQ10" s="311"/>
    </row>
    <row r="11" spans="1:70" ht="14.1" customHeight="1">
      <c r="A11" s="303"/>
      <c r="B11" s="15"/>
      <c r="C11" s="527"/>
      <c r="D11" s="2959"/>
      <c r="E11" s="2960"/>
      <c r="F11" s="2960"/>
      <c r="G11" s="2960"/>
      <c r="H11" s="2960"/>
      <c r="I11" s="2961"/>
      <c r="J11" s="2957"/>
      <c r="K11" s="2958"/>
      <c r="L11" s="2958"/>
      <c r="M11" s="2958"/>
      <c r="N11" s="2958"/>
      <c r="O11" s="2958"/>
      <c r="P11" s="2958"/>
      <c r="Q11" s="2958"/>
      <c r="R11" s="2958"/>
      <c r="S11" s="2958"/>
      <c r="T11" s="2958"/>
      <c r="U11" s="2976"/>
      <c r="V11" s="2960"/>
      <c r="W11" s="2960"/>
      <c r="X11" s="2960"/>
      <c r="Y11" s="2960"/>
      <c r="Z11" s="2961"/>
      <c r="AA11" s="2957"/>
      <c r="AB11" s="2958"/>
      <c r="AC11" s="2958"/>
      <c r="AD11" s="2958"/>
      <c r="AE11" s="2958"/>
      <c r="AF11" s="2958"/>
      <c r="AG11" s="2958"/>
      <c r="AH11" s="2958"/>
      <c r="AI11" s="2958"/>
      <c r="AJ11" s="2958"/>
      <c r="AK11" s="2975"/>
      <c r="AL11" s="322"/>
      <c r="AM11" s="49"/>
      <c r="AO11" s="311"/>
      <c r="AP11" s="311"/>
      <c r="AQ11" s="311"/>
      <c r="AR11" s="311"/>
      <c r="AS11" s="311"/>
      <c r="AT11" s="311"/>
      <c r="AU11" s="311"/>
      <c r="AV11" s="311"/>
      <c r="AW11" s="311"/>
      <c r="AX11" s="311"/>
      <c r="AY11" s="311"/>
      <c r="AZ11" s="311"/>
      <c r="BA11" s="311"/>
      <c r="BB11" s="311"/>
      <c r="BC11" s="311"/>
      <c r="BD11" s="311"/>
      <c r="BE11" s="311"/>
      <c r="BF11" s="311"/>
      <c r="BG11" s="311"/>
      <c r="BH11" s="311"/>
      <c r="BI11" s="311"/>
      <c r="BJ11" s="311"/>
      <c r="BK11" s="311"/>
      <c r="BL11" s="311"/>
      <c r="BM11" s="311"/>
      <c r="BN11" s="311"/>
      <c r="BO11" s="311"/>
      <c r="BP11" s="311"/>
      <c r="BQ11" s="311"/>
    </row>
    <row r="12" spans="1:70" ht="14.1" customHeight="1">
      <c r="A12" s="303"/>
      <c r="B12" s="15"/>
      <c r="C12" s="527"/>
      <c r="D12" s="2959"/>
      <c r="E12" s="2960"/>
      <c r="F12" s="2960"/>
      <c r="G12" s="2960"/>
      <c r="H12" s="2960"/>
      <c r="I12" s="2961"/>
      <c r="J12" s="2957"/>
      <c r="K12" s="2958"/>
      <c r="L12" s="2958"/>
      <c r="M12" s="2958"/>
      <c r="N12" s="2958"/>
      <c r="O12" s="2958"/>
      <c r="P12" s="2958"/>
      <c r="Q12" s="2958"/>
      <c r="R12" s="2958"/>
      <c r="S12" s="2958"/>
      <c r="T12" s="2958"/>
      <c r="U12" s="2976"/>
      <c r="V12" s="2960"/>
      <c r="W12" s="2960"/>
      <c r="X12" s="2960"/>
      <c r="Y12" s="2960"/>
      <c r="Z12" s="2961"/>
      <c r="AA12" s="2957"/>
      <c r="AB12" s="2958"/>
      <c r="AC12" s="2958"/>
      <c r="AD12" s="2958"/>
      <c r="AE12" s="2958"/>
      <c r="AF12" s="2958"/>
      <c r="AG12" s="2958"/>
      <c r="AH12" s="2958"/>
      <c r="AI12" s="2958"/>
      <c r="AJ12" s="2958"/>
      <c r="AK12" s="2975"/>
      <c r="AL12" s="4"/>
      <c r="AM12" s="168"/>
      <c r="AO12" s="311"/>
      <c r="AP12" s="311"/>
      <c r="AQ12" s="311"/>
      <c r="AR12" s="311"/>
      <c r="AS12" s="311"/>
      <c r="AT12" s="311"/>
      <c r="AU12" s="311"/>
      <c r="AV12" s="311"/>
      <c r="AW12" s="311"/>
      <c r="AX12" s="311"/>
      <c r="AY12" s="311"/>
      <c r="AZ12" s="311"/>
      <c r="BA12" s="311"/>
      <c r="BB12" s="311"/>
      <c r="BC12" s="311"/>
      <c r="BD12" s="311"/>
      <c r="BE12" s="311"/>
      <c r="BF12" s="311"/>
      <c r="BG12" s="311"/>
      <c r="BH12" s="311"/>
      <c r="BI12" s="311"/>
      <c r="BJ12" s="311"/>
      <c r="BK12" s="311"/>
      <c r="BL12" s="311"/>
      <c r="BM12" s="311"/>
      <c r="BN12" s="311"/>
      <c r="BO12" s="311"/>
      <c r="BP12" s="311"/>
      <c r="BQ12" s="311"/>
    </row>
    <row r="13" spans="1:70" ht="14.1" customHeight="1">
      <c r="A13" s="303"/>
      <c r="B13" s="15"/>
      <c r="C13" s="527"/>
      <c r="D13" s="2964"/>
      <c r="E13" s="2952"/>
      <c r="F13" s="2952"/>
      <c r="G13" s="2952"/>
      <c r="H13" s="2952"/>
      <c r="I13" s="2953"/>
      <c r="J13" s="2948"/>
      <c r="K13" s="2949"/>
      <c r="L13" s="2949"/>
      <c r="M13" s="2949"/>
      <c r="N13" s="2949"/>
      <c r="O13" s="2949"/>
      <c r="P13" s="2949"/>
      <c r="Q13" s="2949"/>
      <c r="R13" s="2949"/>
      <c r="S13" s="2949"/>
      <c r="T13" s="2949"/>
      <c r="U13" s="2951"/>
      <c r="V13" s="2952"/>
      <c r="W13" s="2952"/>
      <c r="X13" s="2952"/>
      <c r="Y13" s="2952"/>
      <c r="Z13" s="2953"/>
      <c r="AA13" s="2948"/>
      <c r="AB13" s="2949"/>
      <c r="AC13" s="2949"/>
      <c r="AD13" s="2949"/>
      <c r="AE13" s="2949"/>
      <c r="AF13" s="2949"/>
      <c r="AG13" s="2949"/>
      <c r="AH13" s="2949"/>
      <c r="AI13" s="2949"/>
      <c r="AJ13" s="2949"/>
      <c r="AK13" s="2950"/>
      <c r="AL13" s="4"/>
      <c r="AM13" s="168"/>
      <c r="AN13" s="322"/>
      <c r="AO13" s="311"/>
      <c r="AP13" s="311"/>
      <c r="AQ13" s="311"/>
      <c r="AR13" s="311"/>
      <c r="AS13" s="311"/>
      <c r="AT13" s="311"/>
      <c r="AU13" s="311"/>
      <c r="AV13" s="311"/>
      <c r="AW13" s="311"/>
      <c r="AX13" s="311"/>
      <c r="AY13" s="311"/>
      <c r="AZ13" s="311"/>
      <c r="BA13" s="311"/>
      <c r="BB13" s="311"/>
      <c r="BC13" s="311"/>
      <c r="BD13" s="311"/>
      <c r="BE13" s="311"/>
      <c r="BF13" s="311"/>
      <c r="BG13" s="311"/>
      <c r="BH13" s="311"/>
      <c r="BI13" s="311"/>
      <c r="BJ13" s="311"/>
      <c r="BK13" s="311"/>
      <c r="BL13" s="311"/>
      <c r="BM13" s="311"/>
      <c r="BN13" s="311"/>
      <c r="BO13" s="311"/>
      <c r="BP13" s="311"/>
      <c r="BQ13" s="311"/>
    </row>
    <row r="14" spans="1:70" ht="14.1" customHeight="1">
      <c r="B14" s="175"/>
      <c r="C14" s="57"/>
      <c r="D14" s="561" t="s">
        <v>32</v>
      </c>
      <c r="E14" s="2087" t="s">
        <v>526</v>
      </c>
      <c r="F14" s="2087"/>
      <c r="G14" s="2087"/>
      <c r="H14" s="2087"/>
      <c r="I14" s="2087"/>
      <c r="J14" s="2087"/>
      <c r="K14" s="2087"/>
      <c r="L14" s="2087"/>
      <c r="M14" s="2087"/>
      <c r="N14" s="2087"/>
      <c r="O14" s="2087"/>
      <c r="P14" s="2087"/>
      <c r="Q14" s="2087"/>
      <c r="R14" s="2087"/>
      <c r="S14" s="2087"/>
      <c r="T14" s="2087"/>
      <c r="U14" s="2087"/>
      <c r="V14" s="2087"/>
      <c r="W14" s="2087"/>
      <c r="X14" s="2087"/>
      <c r="Y14" s="2087"/>
      <c r="Z14" s="2087"/>
      <c r="AA14" s="16"/>
      <c r="AB14" s="565"/>
      <c r="AC14" s="4"/>
      <c r="AD14" s="4"/>
      <c r="AE14" s="4"/>
      <c r="AF14" s="4"/>
      <c r="AG14" s="4"/>
      <c r="AH14" s="4"/>
      <c r="AI14" s="4"/>
      <c r="AJ14" s="4"/>
      <c r="AK14" s="4"/>
      <c r="AL14" s="4"/>
      <c r="AM14" s="168"/>
      <c r="AN14" s="322"/>
      <c r="AO14" s="311"/>
      <c r="AP14" s="311"/>
      <c r="AQ14" s="311"/>
      <c r="AR14" s="311"/>
      <c r="AS14" s="311"/>
      <c r="AT14" s="311"/>
      <c r="AU14" s="311"/>
      <c r="AV14" s="311"/>
      <c r="AW14" s="311"/>
      <c r="AX14" s="311"/>
      <c r="AY14" s="311"/>
      <c r="AZ14" s="311"/>
      <c r="BA14" s="311"/>
      <c r="BB14" s="311"/>
      <c r="BC14" s="311"/>
      <c r="BD14" s="311"/>
      <c r="BE14" s="311"/>
      <c r="BF14" s="311"/>
      <c r="BG14" s="311"/>
      <c r="BH14" s="311"/>
      <c r="BI14" s="311"/>
      <c r="BJ14" s="311"/>
      <c r="BK14" s="311"/>
      <c r="BL14" s="311"/>
      <c r="BM14" s="311"/>
      <c r="BN14" s="311"/>
      <c r="BO14" s="311"/>
      <c r="BP14" s="311"/>
      <c r="BQ14" s="311"/>
    </row>
    <row r="15" spans="1:70" ht="14.1" customHeight="1">
      <c r="A15" s="303"/>
      <c r="B15" s="284"/>
      <c r="C15" s="303"/>
      <c r="D15" s="566"/>
      <c r="E15" s="566"/>
      <c r="F15" s="566"/>
      <c r="G15" s="566"/>
      <c r="H15" s="566"/>
      <c r="I15" s="566"/>
      <c r="J15" s="566"/>
      <c r="K15" s="566"/>
      <c r="L15" s="566"/>
      <c r="M15" s="566"/>
      <c r="N15" s="566"/>
      <c r="O15" s="566"/>
      <c r="P15" s="566"/>
      <c r="Q15" s="566"/>
      <c r="R15" s="566"/>
      <c r="S15" s="566"/>
      <c r="T15" s="566"/>
      <c r="AA15" s="16"/>
      <c r="AB15" s="565"/>
      <c r="AC15" s="4"/>
      <c r="AD15" s="4"/>
      <c r="AE15" s="4"/>
      <c r="AF15" s="4"/>
      <c r="AG15" s="4"/>
      <c r="AH15" s="4"/>
      <c r="AI15" s="4"/>
      <c r="AJ15" s="4"/>
      <c r="AK15" s="4"/>
      <c r="AL15" s="4"/>
      <c r="AM15" s="168"/>
      <c r="AN15" s="322"/>
      <c r="AO15" s="311"/>
      <c r="AP15" s="311"/>
      <c r="AQ15" s="311"/>
      <c r="AR15" s="311"/>
      <c r="AS15" s="311"/>
      <c r="AT15" s="311"/>
      <c r="AU15" s="311"/>
      <c r="AV15" s="311"/>
      <c r="AW15" s="311"/>
      <c r="AX15" s="311"/>
      <c r="AY15" s="311"/>
      <c r="AZ15" s="311"/>
      <c r="BA15" s="311"/>
      <c r="BB15" s="311"/>
      <c r="BC15" s="311"/>
      <c r="BD15" s="311"/>
      <c r="BE15" s="311"/>
      <c r="BF15" s="311"/>
      <c r="BG15" s="311"/>
      <c r="BH15" s="311"/>
      <c r="BI15" s="311"/>
      <c r="BJ15" s="311"/>
      <c r="BK15" s="311"/>
      <c r="BL15" s="311"/>
      <c r="BM15" s="311"/>
      <c r="BN15" s="311"/>
      <c r="BO15" s="311"/>
      <c r="BP15" s="311"/>
      <c r="BQ15" s="311"/>
    </row>
    <row r="16" spans="1:70" ht="14.1" customHeight="1">
      <c r="A16" s="303"/>
      <c r="B16" s="15"/>
      <c r="C16" s="278" t="s">
        <v>492</v>
      </c>
      <c r="D16" s="1710" t="s">
        <v>1629</v>
      </c>
      <c r="E16" s="1710"/>
      <c r="F16" s="1710"/>
      <c r="G16" s="1710"/>
      <c r="H16" s="1710"/>
      <c r="I16" s="1710"/>
      <c r="J16" s="1710"/>
      <c r="K16" s="1710"/>
      <c r="L16" s="1710"/>
      <c r="M16" s="1710"/>
      <c r="N16" s="1710"/>
      <c r="O16" s="1710"/>
      <c r="P16" s="1710"/>
      <c r="Q16" s="1710"/>
      <c r="R16" s="1710"/>
      <c r="S16" s="1710"/>
      <c r="T16" s="1710"/>
      <c r="U16" s="1710"/>
      <c r="V16" s="1710"/>
      <c r="W16" s="1710"/>
      <c r="X16" s="1710"/>
      <c r="Y16" s="1710"/>
      <c r="AA16" s="16"/>
      <c r="AB16" s="565"/>
      <c r="AC16" s="311"/>
      <c r="AD16" s="311"/>
      <c r="AE16" s="311"/>
      <c r="AF16" s="311"/>
      <c r="AG16" s="311"/>
      <c r="AH16" s="311"/>
      <c r="AI16" s="311"/>
      <c r="AJ16" s="311"/>
      <c r="AK16" s="311"/>
      <c r="AL16" s="4"/>
      <c r="AM16" s="49"/>
      <c r="AN16" s="322"/>
      <c r="AO16" s="311"/>
      <c r="AP16" s="311"/>
      <c r="AQ16" s="311"/>
      <c r="AR16" s="311"/>
      <c r="AS16" s="311"/>
      <c r="AT16" s="311"/>
      <c r="AU16" s="311"/>
      <c r="AV16" s="311"/>
      <c r="AW16" s="311"/>
      <c r="AX16" s="311"/>
      <c r="AY16" s="311"/>
      <c r="AZ16" s="311"/>
      <c r="BA16" s="311"/>
      <c r="BB16" s="311"/>
      <c r="BC16" s="311"/>
      <c r="BD16" s="311"/>
      <c r="BE16" s="311"/>
      <c r="BF16" s="311"/>
      <c r="BG16" s="311"/>
      <c r="BH16" s="311"/>
      <c r="BI16" s="311"/>
      <c r="BJ16" s="311"/>
      <c r="BK16" s="311"/>
      <c r="BL16" s="311"/>
      <c r="BM16" s="311"/>
      <c r="BN16" s="311"/>
      <c r="BO16" s="311"/>
      <c r="BP16" s="311"/>
      <c r="BQ16" s="311"/>
    </row>
    <row r="17" spans="1:69" ht="14.1" customHeight="1">
      <c r="A17" s="303"/>
      <c r="B17" s="15"/>
      <c r="C17" s="303"/>
      <c r="D17" s="2938"/>
      <c r="E17" s="2938"/>
      <c r="F17" s="2938"/>
      <c r="G17" s="2938"/>
      <c r="H17" s="2938"/>
      <c r="I17" s="2938"/>
      <c r="J17" s="2938"/>
      <c r="K17" s="2938"/>
      <c r="L17" s="2938"/>
      <c r="M17" s="2938"/>
      <c r="N17" s="2938"/>
      <c r="O17" s="2938"/>
      <c r="P17" s="2938"/>
      <c r="Q17" s="2938"/>
      <c r="R17" s="2938"/>
      <c r="S17" s="2938"/>
      <c r="T17" s="2938"/>
      <c r="U17" s="2938"/>
      <c r="V17" s="2938"/>
      <c r="W17" s="2938"/>
      <c r="X17" s="2938"/>
      <c r="Y17" s="2938"/>
      <c r="Z17" s="2938"/>
      <c r="AA17" s="874"/>
      <c r="AB17" s="565"/>
      <c r="AC17" s="4"/>
      <c r="AD17" s="4"/>
      <c r="AE17" s="4"/>
      <c r="AF17" s="4"/>
      <c r="AG17" s="4"/>
      <c r="AH17" s="4"/>
      <c r="AI17" s="4"/>
      <c r="AJ17" s="4"/>
      <c r="AK17" s="4"/>
      <c r="AL17" s="4"/>
      <c r="AM17" s="49"/>
      <c r="AO17" s="311"/>
      <c r="AP17" s="311"/>
      <c r="AQ17" s="311"/>
      <c r="AR17" s="311"/>
      <c r="AS17" s="311"/>
      <c r="AT17" s="311"/>
      <c r="AU17" s="311"/>
      <c r="AV17" s="311"/>
      <c r="AW17" s="311"/>
      <c r="AX17" s="311"/>
      <c r="AY17" s="311"/>
      <c r="AZ17" s="311"/>
      <c r="BA17" s="311"/>
      <c r="BB17" s="311"/>
      <c r="BC17" s="311"/>
      <c r="BD17" s="311"/>
      <c r="BE17" s="311"/>
      <c r="BF17" s="311"/>
      <c r="BG17" s="311"/>
      <c r="BH17" s="311"/>
      <c r="BI17" s="311"/>
      <c r="BJ17" s="311"/>
      <c r="BK17" s="311"/>
      <c r="BL17" s="311"/>
      <c r="BM17" s="311"/>
      <c r="BN17" s="311"/>
      <c r="BO17" s="311"/>
      <c r="BP17" s="311"/>
      <c r="BQ17" s="311"/>
    </row>
    <row r="18" spans="1:69" ht="13.5" customHeight="1">
      <c r="A18" s="303"/>
      <c r="B18" s="18"/>
      <c r="D18" s="2938"/>
      <c r="E18" s="2938"/>
      <c r="F18" s="2938"/>
      <c r="G18" s="2938"/>
      <c r="H18" s="2938"/>
      <c r="I18" s="2938"/>
      <c r="J18" s="2938"/>
      <c r="K18" s="2938"/>
      <c r="L18" s="2938"/>
      <c r="M18" s="2938"/>
      <c r="N18" s="2938"/>
      <c r="O18" s="2938"/>
      <c r="P18" s="2938"/>
      <c r="Q18" s="2938"/>
      <c r="R18" s="2938"/>
      <c r="S18" s="2938"/>
      <c r="T18" s="2938"/>
      <c r="U18" s="2938"/>
      <c r="V18" s="2938"/>
      <c r="W18" s="2938"/>
      <c r="X18" s="2938"/>
      <c r="Y18" s="2938"/>
      <c r="Z18" s="2938"/>
      <c r="AA18" s="874"/>
      <c r="AB18" s="565"/>
      <c r="AC18" s="4"/>
      <c r="AD18" s="4"/>
      <c r="AE18" s="4"/>
      <c r="AF18" s="4"/>
      <c r="AG18" s="4"/>
      <c r="AH18" s="4"/>
      <c r="AI18" s="4"/>
      <c r="AJ18" s="4"/>
      <c r="AK18" s="4"/>
      <c r="AL18" s="4"/>
      <c r="AM18" s="49"/>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11"/>
      <c r="BP18" s="311"/>
      <c r="BQ18" s="311"/>
    </row>
    <row r="19" spans="1:69" ht="14.1" customHeight="1">
      <c r="A19" s="303"/>
      <c r="B19" s="18"/>
      <c r="D19" s="2938"/>
      <c r="E19" s="2938"/>
      <c r="F19" s="2938"/>
      <c r="G19" s="2938"/>
      <c r="H19" s="2938"/>
      <c r="I19" s="2938"/>
      <c r="J19" s="2938"/>
      <c r="K19" s="2938"/>
      <c r="L19" s="2938"/>
      <c r="M19" s="2938"/>
      <c r="N19" s="2938"/>
      <c r="O19" s="2938"/>
      <c r="P19" s="2938"/>
      <c r="Q19" s="2938"/>
      <c r="R19" s="2938"/>
      <c r="S19" s="2938"/>
      <c r="T19" s="2938"/>
      <c r="U19" s="2938"/>
      <c r="V19" s="2938"/>
      <c r="W19" s="2938"/>
      <c r="X19" s="2938"/>
      <c r="Y19" s="2938"/>
      <c r="Z19" s="2938"/>
      <c r="AA19" s="874"/>
      <c r="AB19" s="565"/>
      <c r="AC19" s="4"/>
      <c r="AD19" s="4"/>
      <c r="AE19" s="4"/>
      <c r="AF19" s="4"/>
      <c r="AG19" s="4"/>
      <c r="AH19" s="4"/>
      <c r="AI19" s="4"/>
      <c r="AJ19" s="4"/>
      <c r="AK19" s="4"/>
      <c r="AL19" s="4"/>
      <c r="AM19" s="49"/>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11"/>
      <c r="BP19" s="311"/>
      <c r="BQ19" s="311"/>
    </row>
    <row r="20" spans="1:69" ht="14.1" customHeight="1">
      <c r="A20" s="303"/>
      <c r="B20" s="15"/>
      <c r="C20" s="303"/>
      <c r="K20" s="564"/>
      <c r="L20" s="564"/>
      <c r="M20" s="564"/>
      <c r="N20" s="564"/>
      <c r="O20" s="564"/>
      <c r="P20" s="564"/>
      <c r="Q20" s="564"/>
      <c r="R20" s="564"/>
      <c r="S20" s="564"/>
      <c r="T20" s="564"/>
      <c r="U20" s="564"/>
      <c r="V20" s="564"/>
      <c r="W20" s="564"/>
      <c r="X20" s="564"/>
      <c r="Y20" s="564"/>
      <c r="Z20" s="564"/>
      <c r="AA20" s="874"/>
      <c r="AB20" s="565"/>
      <c r="AC20" s="4"/>
      <c r="AD20" s="4"/>
      <c r="AE20" s="4"/>
      <c r="AF20" s="4"/>
      <c r="AG20" s="4"/>
      <c r="AH20" s="4"/>
      <c r="AI20" s="4"/>
      <c r="AJ20" s="4"/>
      <c r="AK20" s="4"/>
      <c r="AL20" s="4"/>
      <c r="AM20" s="49"/>
      <c r="AO20" s="311"/>
      <c r="AP20" s="311"/>
      <c r="AQ20" s="311"/>
      <c r="AR20" s="311"/>
      <c r="AS20" s="311"/>
      <c r="AT20" s="311"/>
      <c r="AU20" s="311"/>
      <c r="AV20" s="311"/>
      <c r="AW20" s="311"/>
      <c r="AX20" s="311"/>
      <c r="AY20" s="311"/>
      <c r="AZ20" s="311"/>
      <c r="BA20" s="311"/>
      <c r="BB20" s="311"/>
      <c r="BC20" s="311"/>
      <c r="BD20" s="311"/>
      <c r="BE20" s="311"/>
      <c r="BF20" s="311"/>
      <c r="BG20" s="311"/>
      <c r="BH20" s="311"/>
      <c r="BI20" s="311"/>
      <c r="BJ20" s="311"/>
      <c r="BK20" s="311"/>
      <c r="BL20" s="311"/>
      <c r="BM20" s="311"/>
      <c r="BN20" s="311"/>
      <c r="BO20" s="311"/>
      <c r="BP20" s="311"/>
      <c r="BQ20" s="311"/>
    </row>
    <row r="21" spans="1:69" ht="14.1" customHeight="1">
      <c r="A21" s="303"/>
      <c r="B21" s="2941" t="s">
        <v>622</v>
      </c>
      <c r="C21" s="2943"/>
      <c r="D21" s="2087" t="s">
        <v>1164</v>
      </c>
      <c r="E21" s="2087"/>
      <c r="F21" s="2087"/>
      <c r="G21" s="2087"/>
      <c r="H21" s="2087"/>
      <c r="I21" s="2087"/>
      <c r="J21" s="2087"/>
      <c r="K21" s="2087"/>
      <c r="L21" s="2087"/>
      <c r="M21" s="2087"/>
      <c r="N21" s="2087"/>
      <c r="O21" s="2087"/>
      <c r="P21" s="2087"/>
      <c r="Q21" s="2087"/>
      <c r="R21" s="2087"/>
      <c r="S21" s="2087"/>
      <c r="T21" s="2087"/>
      <c r="U21" s="2087"/>
      <c r="V21" s="2087"/>
      <c r="W21" s="2087"/>
      <c r="X21" s="2087"/>
      <c r="Y21" s="2087"/>
      <c r="Z21" s="2087"/>
      <c r="AA21" s="774"/>
      <c r="AB21" s="297" t="s">
        <v>131</v>
      </c>
      <c r="AC21" s="1871" t="s">
        <v>893</v>
      </c>
      <c r="AD21" s="1871"/>
      <c r="AE21" s="1871"/>
      <c r="AF21" s="1871"/>
      <c r="AG21" s="1871"/>
      <c r="AH21" s="1871"/>
      <c r="AI21" s="1871"/>
      <c r="AJ21" s="1871"/>
      <c r="AK21" s="1871"/>
      <c r="AL21" s="1871"/>
      <c r="AM21" s="168"/>
      <c r="AO21" s="311"/>
      <c r="AP21" s="311"/>
      <c r="AQ21" s="311"/>
      <c r="AR21" s="311"/>
      <c r="AS21" s="311"/>
      <c r="AT21" s="311"/>
      <c r="AU21" s="311"/>
      <c r="AV21" s="311"/>
      <c r="AW21" s="311"/>
      <c r="AX21" s="311"/>
      <c r="AY21" s="311"/>
      <c r="AZ21" s="311"/>
      <c r="BA21" s="311"/>
      <c r="BB21" s="311"/>
      <c r="BC21" s="311"/>
      <c r="BD21" s="311"/>
      <c r="BE21" s="311"/>
      <c r="BF21" s="311"/>
      <c r="BG21" s="311"/>
      <c r="BH21" s="311"/>
      <c r="BI21" s="311"/>
      <c r="BJ21" s="311"/>
      <c r="BK21" s="311"/>
      <c r="BL21" s="311"/>
      <c r="BM21" s="311"/>
      <c r="BN21" s="311"/>
      <c r="BO21" s="311"/>
      <c r="BP21" s="311"/>
      <c r="BQ21" s="311"/>
    </row>
    <row r="22" spans="1:69" ht="14.1" customHeight="1">
      <c r="A22" s="303"/>
      <c r="B22" s="15"/>
      <c r="C22" s="303"/>
      <c r="D22" s="65"/>
      <c r="E22" s="65"/>
      <c r="F22" s="65"/>
      <c r="G22" s="65"/>
      <c r="H22" s="65"/>
      <c r="I22" s="65"/>
      <c r="J22" s="65"/>
      <c r="K22" s="65"/>
      <c r="L22" s="65"/>
      <c r="M22" s="65"/>
      <c r="N22" s="65"/>
      <c r="O22" s="65"/>
      <c r="P22" s="65"/>
      <c r="Q22" s="65"/>
      <c r="R22" s="65"/>
      <c r="S22" s="65"/>
      <c r="T22" s="65"/>
      <c r="U22" s="65"/>
      <c r="V22" s="65"/>
      <c r="W22" s="65"/>
      <c r="X22" s="65"/>
      <c r="Y22" s="65"/>
      <c r="Z22" s="65"/>
      <c r="AA22" s="774"/>
      <c r="AB22" s="301"/>
      <c r="AC22" s="1871"/>
      <c r="AD22" s="1871"/>
      <c r="AE22" s="1871"/>
      <c r="AF22" s="1871"/>
      <c r="AG22" s="1871"/>
      <c r="AH22" s="1871"/>
      <c r="AI22" s="1871"/>
      <c r="AJ22" s="1871"/>
      <c r="AK22" s="1871"/>
      <c r="AL22" s="1871"/>
      <c r="AM22" s="168"/>
      <c r="AO22" s="311"/>
      <c r="AP22" s="311"/>
      <c r="AQ22" s="311"/>
      <c r="AR22" s="311"/>
      <c r="AS22" s="311"/>
      <c r="AT22" s="311"/>
      <c r="AU22" s="311"/>
      <c r="AV22" s="311"/>
      <c r="AW22" s="311"/>
      <c r="AX22" s="311"/>
      <c r="AY22" s="311"/>
      <c r="AZ22" s="311"/>
      <c r="BA22" s="311"/>
      <c r="BB22" s="311"/>
      <c r="BC22" s="311"/>
      <c r="BD22" s="311"/>
      <c r="BE22" s="311"/>
      <c r="BF22" s="311"/>
      <c r="BG22" s="311"/>
      <c r="BH22" s="311"/>
      <c r="BI22" s="311"/>
      <c r="BJ22" s="311"/>
      <c r="BK22" s="311"/>
      <c r="BL22" s="311"/>
      <c r="BM22" s="311"/>
      <c r="BN22" s="311"/>
      <c r="BO22" s="311"/>
      <c r="BP22" s="311"/>
      <c r="BQ22" s="311"/>
    </row>
    <row r="23" spans="1:69" ht="14.1" customHeight="1">
      <c r="A23" s="303"/>
      <c r="B23" s="15"/>
      <c r="C23" s="575" t="s">
        <v>489</v>
      </c>
      <c r="D23" s="1710" t="s">
        <v>1213</v>
      </c>
      <c r="E23" s="1710"/>
      <c r="F23" s="1710"/>
      <c r="G23" s="1710"/>
      <c r="H23" s="1710"/>
      <c r="I23" s="2944"/>
      <c r="J23" s="2944"/>
      <c r="K23" s="2944"/>
      <c r="L23" s="2944"/>
      <c r="M23" s="2944"/>
      <c r="N23" s="2944"/>
      <c r="O23" s="2944"/>
      <c r="P23" s="2944"/>
      <c r="Q23" s="2944"/>
      <c r="R23" s="2944"/>
      <c r="S23" s="2944"/>
      <c r="T23" s="2944"/>
      <c r="U23" s="2944"/>
      <c r="V23" s="2944"/>
      <c r="W23" s="2944"/>
      <c r="X23" s="2944"/>
      <c r="Y23" s="2944"/>
      <c r="Z23" s="2944"/>
      <c r="AA23" s="774"/>
      <c r="AB23" s="297" t="s">
        <v>131</v>
      </c>
      <c r="AC23" s="1871" t="s">
        <v>836</v>
      </c>
      <c r="AD23" s="1871"/>
      <c r="AE23" s="1871"/>
      <c r="AF23" s="1871"/>
      <c r="AG23" s="1871"/>
      <c r="AH23" s="1871"/>
      <c r="AI23" s="1871"/>
      <c r="AJ23" s="1871"/>
      <c r="AK23" s="1871"/>
      <c r="AL23" s="1871"/>
      <c r="AM23" s="168"/>
      <c r="AO23" s="311"/>
      <c r="AP23" s="311"/>
      <c r="AQ23" s="311"/>
      <c r="AR23" s="311"/>
      <c r="AS23" s="311"/>
      <c r="AT23" s="311"/>
      <c r="AU23" s="311"/>
      <c r="AV23" s="311"/>
      <c r="AW23" s="311"/>
      <c r="AX23" s="311"/>
      <c r="AY23" s="311"/>
      <c r="AZ23" s="311"/>
      <c r="BA23" s="311"/>
      <c r="BB23" s="311"/>
      <c r="BC23" s="311"/>
      <c r="BD23" s="311"/>
      <c r="BE23" s="311"/>
      <c r="BF23" s="311"/>
      <c r="BG23" s="311"/>
      <c r="BH23" s="311"/>
      <c r="BI23" s="311"/>
      <c r="BJ23" s="311"/>
      <c r="BK23" s="311"/>
      <c r="BL23" s="311"/>
      <c r="BM23" s="311"/>
      <c r="BN23" s="311"/>
      <c r="BO23" s="311"/>
      <c r="BP23" s="311"/>
      <c r="BQ23" s="311"/>
    </row>
    <row r="24" spans="1:69" ht="14.1" customHeight="1">
      <c r="A24" s="303"/>
      <c r="B24" s="15"/>
      <c r="D24" s="588" t="s">
        <v>522</v>
      </c>
      <c r="E24" s="2962" t="s">
        <v>523</v>
      </c>
      <c r="F24" s="2962"/>
      <c r="G24" s="2962"/>
      <c r="H24" s="2962"/>
      <c r="I24" s="2962"/>
      <c r="J24" s="2962"/>
      <c r="K24" s="2962"/>
      <c r="L24" s="2962"/>
      <c r="M24" s="875" t="s">
        <v>524</v>
      </c>
      <c r="N24" s="2963" t="s">
        <v>146</v>
      </c>
      <c r="O24" s="2963"/>
      <c r="P24" s="2965"/>
      <c r="Q24" s="2965"/>
      <c r="R24" s="875" t="s">
        <v>102</v>
      </c>
      <c r="S24" s="2965"/>
      <c r="T24" s="2965"/>
      <c r="U24" s="875" t="s">
        <v>30</v>
      </c>
      <c r="V24" s="2965"/>
      <c r="W24" s="2965"/>
      <c r="X24" s="2962" t="s">
        <v>332</v>
      </c>
      <c r="Y24" s="2962"/>
      <c r="AA24" s="874"/>
      <c r="AB24" s="196"/>
      <c r="AC24" s="1871"/>
      <c r="AD24" s="1871"/>
      <c r="AE24" s="1871"/>
      <c r="AF24" s="1871"/>
      <c r="AG24" s="1871"/>
      <c r="AH24" s="1871"/>
      <c r="AI24" s="1871"/>
      <c r="AJ24" s="1871"/>
      <c r="AK24" s="1871"/>
      <c r="AL24" s="1871"/>
      <c r="AM24" s="49"/>
      <c r="AO24" s="311"/>
      <c r="AP24" s="311"/>
      <c r="AQ24" s="311"/>
      <c r="AR24" s="311"/>
      <c r="AS24" s="311"/>
      <c r="AT24" s="311"/>
      <c r="AU24" s="311"/>
      <c r="AV24" s="311"/>
      <c r="AW24" s="311"/>
      <c r="AX24" s="311"/>
      <c r="AY24" s="311"/>
      <c r="AZ24" s="311"/>
      <c r="BA24" s="311"/>
      <c r="BB24" s="311"/>
      <c r="BC24" s="311"/>
      <c r="BD24" s="311"/>
      <c r="BE24" s="311"/>
      <c r="BF24" s="311"/>
      <c r="BG24" s="311"/>
      <c r="BH24" s="311"/>
      <c r="BI24" s="311"/>
      <c r="BJ24" s="311"/>
      <c r="BK24" s="311"/>
      <c r="BL24" s="311"/>
      <c r="BM24" s="311"/>
      <c r="BN24" s="311"/>
      <c r="BO24" s="311"/>
      <c r="BP24" s="311"/>
      <c r="BQ24" s="311"/>
    </row>
    <row r="25" spans="1:69" ht="14.1" customHeight="1">
      <c r="A25" s="303"/>
      <c r="B25" s="15"/>
      <c r="C25" s="575"/>
      <c r="Z25" s="2"/>
      <c r="AA25" s="874"/>
      <c r="AB25" s="196"/>
      <c r="AC25" s="4"/>
      <c r="AD25" s="4"/>
      <c r="AE25" s="4"/>
      <c r="AF25" s="4"/>
      <c r="AG25" s="4"/>
      <c r="AH25" s="4"/>
      <c r="AI25" s="4"/>
      <c r="AJ25" s="4"/>
      <c r="AK25" s="4"/>
      <c r="AL25" s="4"/>
      <c r="AM25" s="49"/>
      <c r="AO25" s="311"/>
      <c r="AP25" s="311"/>
      <c r="AQ25" s="311"/>
      <c r="AR25" s="311"/>
      <c r="AS25" s="311"/>
      <c r="AT25" s="311"/>
      <c r="AU25" s="311"/>
      <c r="AV25" s="311"/>
      <c r="AW25" s="311"/>
      <c r="AX25" s="311"/>
      <c r="AY25" s="311"/>
      <c r="AZ25" s="311"/>
      <c r="BA25" s="311"/>
      <c r="BB25" s="311"/>
      <c r="BC25" s="311"/>
      <c r="BD25" s="311"/>
      <c r="BE25" s="311"/>
      <c r="BF25" s="311"/>
      <c r="BG25" s="311"/>
      <c r="BH25" s="311"/>
      <c r="BI25" s="311"/>
      <c r="BJ25" s="311"/>
      <c r="BK25" s="311"/>
      <c r="BL25" s="311"/>
      <c r="BM25" s="311"/>
      <c r="BN25" s="311"/>
      <c r="BO25" s="311"/>
      <c r="BP25" s="311"/>
      <c r="BQ25" s="311"/>
    </row>
    <row r="26" spans="1:69" ht="14.1" customHeight="1">
      <c r="A26" s="303"/>
      <c r="B26" s="2941" t="s">
        <v>623</v>
      </c>
      <c r="C26" s="2942"/>
      <c r="D26" s="2087" t="s">
        <v>518</v>
      </c>
      <c r="E26" s="2087"/>
      <c r="F26" s="2087"/>
      <c r="G26" s="2087"/>
      <c r="H26" s="2087"/>
      <c r="I26" s="2087"/>
      <c r="J26" s="2087"/>
      <c r="K26" s="2087"/>
      <c r="L26" s="2087"/>
      <c r="M26" s="2087"/>
      <c r="N26" s="2087"/>
      <c r="O26" s="2087"/>
      <c r="P26" s="2087"/>
      <c r="Q26" s="2087"/>
      <c r="R26" s="2087"/>
      <c r="S26" s="2087"/>
      <c r="T26" s="2087"/>
      <c r="U26" s="2087"/>
      <c r="V26" s="2087"/>
      <c r="W26" s="2087"/>
      <c r="X26" s="2087"/>
      <c r="Y26" s="2087"/>
      <c r="Z26" s="2087"/>
      <c r="AA26" s="774"/>
      <c r="AB26" s="399"/>
      <c r="AC26" s="398"/>
      <c r="AD26" s="398"/>
      <c r="AE26" s="398"/>
      <c r="AF26" s="398"/>
      <c r="AG26" s="398"/>
      <c r="AH26" s="398"/>
      <c r="AI26" s="398"/>
      <c r="AJ26" s="398"/>
      <c r="AK26" s="398"/>
      <c r="AL26" s="4"/>
      <c r="AM26" s="49"/>
      <c r="AN26" s="164"/>
      <c r="AO26" s="311"/>
      <c r="AP26" s="311"/>
      <c r="AQ26" s="311"/>
      <c r="AR26" s="311"/>
      <c r="AS26" s="311"/>
      <c r="AT26" s="311"/>
      <c r="AU26" s="311"/>
      <c r="AV26" s="311"/>
      <c r="AW26" s="311"/>
      <c r="AX26" s="311"/>
      <c r="AY26" s="311"/>
      <c r="AZ26" s="311"/>
      <c r="BA26" s="311"/>
      <c r="BB26" s="311"/>
      <c r="BC26" s="311"/>
      <c r="BD26" s="311"/>
      <c r="BE26" s="311"/>
      <c r="BF26" s="311"/>
      <c r="BG26" s="311"/>
      <c r="BH26" s="311"/>
      <c r="BI26" s="311"/>
      <c r="BJ26" s="311"/>
      <c r="BK26" s="311"/>
      <c r="BL26" s="311"/>
      <c r="BM26" s="311"/>
      <c r="BN26" s="311"/>
      <c r="BO26" s="311"/>
      <c r="BP26" s="311"/>
      <c r="BQ26" s="311"/>
    </row>
    <row r="27" spans="1:69" ht="14.1" customHeight="1">
      <c r="A27" s="303"/>
      <c r="B27" s="18"/>
      <c r="C27" s="561" t="s">
        <v>38</v>
      </c>
      <c r="D27" s="56" t="s">
        <v>519</v>
      </c>
      <c r="E27" s="56"/>
      <c r="F27" s="56"/>
      <c r="G27" s="56"/>
      <c r="H27" s="56"/>
      <c r="I27" s="56"/>
      <c r="J27" s="873"/>
      <c r="K27" s="873"/>
      <c r="L27" s="873"/>
      <c r="M27" s="873"/>
      <c r="N27" s="873"/>
      <c r="O27" s="873"/>
      <c r="P27" s="873"/>
      <c r="Q27" s="873"/>
      <c r="U27" s="873"/>
      <c r="V27" s="873"/>
      <c r="W27" s="873"/>
      <c r="X27" s="873"/>
      <c r="Y27" s="873"/>
      <c r="Z27" s="873"/>
      <c r="AA27" s="774"/>
      <c r="AB27" s="297" t="s">
        <v>131</v>
      </c>
      <c r="AC27" s="1871" t="s">
        <v>1099</v>
      </c>
      <c r="AD27" s="1871"/>
      <c r="AE27" s="1871"/>
      <c r="AF27" s="1871"/>
      <c r="AG27" s="1871"/>
      <c r="AH27" s="1871"/>
      <c r="AI27" s="1871"/>
      <c r="AJ27" s="1871"/>
      <c r="AK27" s="1871"/>
      <c r="AL27" s="1871"/>
      <c r="AM27" s="49"/>
      <c r="AN27" s="164"/>
      <c r="AO27" s="311"/>
      <c r="AP27" s="311"/>
      <c r="AQ27" s="311"/>
      <c r="AR27" s="311"/>
      <c r="AS27" s="311"/>
      <c r="AT27" s="311"/>
      <c r="AU27" s="311"/>
      <c r="AV27" s="311"/>
      <c r="AW27" s="311"/>
      <c r="AX27" s="311"/>
      <c r="AY27" s="311"/>
      <c r="AZ27" s="311"/>
      <c r="BA27" s="311"/>
      <c r="BB27" s="311"/>
      <c r="BC27" s="311"/>
      <c r="BD27" s="311"/>
      <c r="BE27" s="311"/>
      <c r="BF27" s="311"/>
      <c r="BG27" s="311"/>
      <c r="BH27" s="311"/>
      <c r="BI27" s="311"/>
      <c r="BJ27" s="311"/>
      <c r="BK27" s="311"/>
      <c r="BL27" s="311"/>
      <c r="BM27" s="311"/>
      <c r="BN27" s="311"/>
      <c r="BO27" s="311"/>
      <c r="BP27" s="311"/>
      <c r="BQ27" s="311"/>
    </row>
    <row r="28" spans="1:69" ht="14.1" customHeight="1">
      <c r="A28" s="303"/>
      <c r="B28" s="18"/>
      <c r="C28" s="588"/>
      <c r="D28" s="2979" t="s">
        <v>1184</v>
      </c>
      <c r="E28" s="2979"/>
      <c r="F28" s="2979"/>
      <c r="G28" s="2979"/>
      <c r="H28" s="2979"/>
      <c r="I28" s="2979"/>
      <c r="J28" s="2979"/>
      <c r="K28" s="2978" t="s">
        <v>1186</v>
      </c>
      <c r="L28" s="2978"/>
      <c r="M28" s="2978"/>
      <c r="N28" s="2978"/>
      <c r="O28" s="2978"/>
      <c r="P28" s="2978"/>
      <c r="Q28" s="2978"/>
      <c r="R28" s="2978"/>
      <c r="S28" s="2978"/>
      <c r="T28" s="2978"/>
      <c r="U28" s="2978"/>
      <c r="V28" s="2978"/>
      <c r="W28" s="2606" t="s">
        <v>1185</v>
      </c>
      <c r="X28" s="2619"/>
      <c r="Y28" s="2619"/>
      <c r="Z28" s="2620"/>
      <c r="AA28" s="774"/>
      <c r="AB28" s="297"/>
      <c r="AC28" s="1871"/>
      <c r="AD28" s="1871"/>
      <c r="AE28" s="1871"/>
      <c r="AF28" s="1871"/>
      <c r="AG28" s="1871"/>
      <c r="AH28" s="1871"/>
      <c r="AI28" s="1871"/>
      <c r="AJ28" s="1871"/>
      <c r="AK28" s="1871"/>
      <c r="AL28" s="1871"/>
      <c r="AM28" s="168"/>
      <c r="AN28" s="321"/>
      <c r="AO28" s="311"/>
      <c r="AP28" s="311"/>
      <c r="AQ28" s="311"/>
      <c r="AR28" s="311"/>
      <c r="AS28" s="311"/>
      <c r="AT28" s="311"/>
      <c r="AU28" s="311"/>
      <c r="AV28" s="311"/>
      <c r="AW28" s="311"/>
      <c r="AX28" s="311"/>
      <c r="AY28" s="311"/>
      <c r="AZ28" s="311"/>
      <c r="BA28" s="311"/>
      <c r="BB28" s="311"/>
      <c r="BC28" s="311"/>
      <c r="BD28" s="311"/>
      <c r="BE28" s="311"/>
      <c r="BF28" s="311"/>
      <c r="BG28" s="311"/>
      <c r="BH28" s="311"/>
      <c r="BI28" s="311"/>
      <c r="BJ28" s="311"/>
      <c r="BK28" s="311"/>
      <c r="BL28" s="311"/>
      <c r="BM28" s="311"/>
      <c r="BN28" s="311"/>
      <c r="BO28" s="311"/>
      <c r="BP28" s="311"/>
      <c r="BQ28" s="311"/>
    </row>
    <row r="29" spans="1:69" ht="14.1" customHeight="1">
      <c r="A29" s="303"/>
      <c r="B29" s="18"/>
      <c r="C29" s="560"/>
      <c r="D29" s="2979"/>
      <c r="E29" s="2979"/>
      <c r="F29" s="2979"/>
      <c r="G29" s="2979"/>
      <c r="H29" s="2979"/>
      <c r="I29" s="2979"/>
      <c r="J29" s="2979"/>
      <c r="K29" s="2978"/>
      <c r="L29" s="2978"/>
      <c r="M29" s="2978"/>
      <c r="N29" s="2978"/>
      <c r="O29" s="2978"/>
      <c r="P29" s="2978"/>
      <c r="Q29" s="2978"/>
      <c r="R29" s="2978"/>
      <c r="S29" s="2978"/>
      <c r="T29" s="2978"/>
      <c r="U29" s="2978"/>
      <c r="V29" s="2978"/>
      <c r="W29" s="2609"/>
      <c r="X29" s="2621"/>
      <c r="Y29" s="2621"/>
      <c r="Z29" s="2622"/>
      <c r="AA29" s="774"/>
      <c r="AB29" s="297" t="s">
        <v>131</v>
      </c>
      <c r="AC29" s="1871" t="s">
        <v>894</v>
      </c>
      <c r="AD29" s="1871"/>
      <c r="AE29" s="1871"/>
      <c r="AF29" s="1871"/>
      <c r="AG29" s="1871"/>
      <c r="AH29" s="1871"/>
      <c r="AI29" s="1871"/>
      <c r="AJ29" s="1871"/>
      <c r="AK29" s="1871"/>
      <c r="AL29" s="1871"/>
      <c r="AM29" s="168"/>
      <c r="AN29" s="322"/>
      <c r="AO29" s="311"/>
      <c r="AP29" s="311"/>
      <c r="AQ29" s="311"/>
      <c r="AR29" s="311"/>
      <c r="AS29" s="311"/>
      <c r="AT29" s="311"/>
      <c r="AU29" s="311"/>
      <c r="AV29" s="311"/>
      <c r="AW29" s="311"/>
      <c r="AX29" s="311"/>
      <c r="AY29" s="311"/>
      <c r="AZ29" s="311"/>
      <c r="BA29" s="311"/>
      <c r="BB29" s="311"/>
      <c r="BC29" s="311"/>
      <c r="BD29" s="311"/>
      <c r="BE29" s="311"/>
      <c r="BF29" s="311"/>
      <c r="BG29" s="311"/>
      <c r="BH29" s="311"/>
      <c r="BI29" s="311"/>
      <c r="BJ29" s="311"/>
      <c r="BK29" s="311"/>
      <c r="BL29" s="311"/>
      <c r="BM29" s="311"/>
      <c r="BN29" s="311"/>
      <c r="BO29" s="311"/>
      <c r="BP29" s="311"/>
      <c r="BQ29" s="311"/>
    </row>
    <row r="30" spans="1:69" ht="14.1" customHeight="1">
      <c r="A30" s="303"/>
      <c r="B30" s="15"/>
      <c r="C30" s="303"/>
      <c r="D30" s="2977"/>
      <c r="E30" s="2977"/>
      <c r="F30" s="2977"/>
      <c r="G30" s="2977"/>
      <c r="H30" s="2977"/>
      <c r="I30" s="2977"/>
      <c r="J30" s="2977"/>
      <c r="K30" s="351"/>
      <c r="L30" s="352" t="s">
        <v>899</v>
      </c>
      <c r="M30" s="352"/>
      <c r="N30" s="353"/>
      <c r="O30" s="353"/>
      <c r="P30" s="353"/>
      <c r="Q30" s="351"/>
      <c r="R30" s="352" t="s">
        <v>1187</v>
      </c>
      <c r="S30" s="352"/>
      <c r="T30" s="36"/>
      <c r="U30" s="36"/>
      <c r="V30" s="354"/>
      <c r="W30" s="2508"/>
      <c r="X30" s="2509"/>
      <c r="Y30" s="2509"/>
      <c r="Z30" s="2510"/>
      <c r="AA30" s="874"/>
      <c r="AB30" s="297"/>
      <c r="AC30" s="1871"/>
      <c r="AD30" s="1871"/>
      <c r="AE30" s="1871"/>
      <c r="AF30" s="1871"/>
      <c r="AG30" s="1871"/>
      <c r="AH30" s="1871"/>
      <c r="AI30" s="1871"/>
      <c r="AJ30" s="1871"/>
      <c r="AK30" s="1871"/>
      <c r="AL30" s="1871"/>
      <c r="AM30" s="168"/>
      <c r="AN30" s="322"/>
      <c r="AO30" s="311"/>
      <c r="AP30" s="311"/>
      <c r="AQ30" s="311"/>
      <c r="AR30" s="311"/>
      <c r="AS30" s="311"/>
      <c r="AT30" s="311"/>
      <c r="AU30" s="311"/>
      <c r="AV30" s="311"/>
      <c r="AW30" s="311"/>
      <c r="AX30" s="311"/>
      <c r="AY30" s="311"/>
      <c r="AZ30" s="311"/>
      <c r="BA30" s="311"/>
      <c r="BB30" s="311"/>
      <c r="BC30" s="311"/>
      <c r="BD30" s="311"/>
      <c r="BE30" s="311"/>
      <c r="BF30" s="311"/>
      <c r="BG30" s="311"/>
      <c r="BH30" s="311"/>
      <c r="BI30" s="311"/>
      <c r="BJ30" s="311"/>
      <c r="BK30" s="311"/>
      <c r="BL30" s="311"/>
      <c r="BM30" s="311"/>
      <c r="BN30" s="311"/>
      <c r="BO30" s="311"/>
      <c r="BP30" s="311"/>
      <c r="BQ30" s="311"/>
    </row>
    <row r="31" spans="1:69" ht="14.1" customHeight="1">
      <c r="A31" s="303"/>
      <c r="B31" s="18"/>
      <c r="C31" s="303"/>
      <c r="D31" s="2977"/>
      <c r="E31" s="2977"/>
      <c r="F31" s="2977"/>
      <c r="G31" s="2977"/>
      <c r="H31" s="2977"/>
      <c r="I31" s="2977"/>
      <c r="J31" s="2977"/>
      <c r="K31" s="355"/>
      <c r="L31" s="356" t="s">
        <v>1214</v>
      </c>
      <c r="M31" s="356"/>
      <c r="N31" s="357"/>
      <c r="O31" s="357"/>
      <c r="P31" s="357"/>
      <c r="Q31" s="357"/>
      <c r="R31" s="357"/>
      <c r="S31" s="357"/>
      <c r="T31" s="357"/>
      <c r="U31" s="357"/>
      <c r="V31" s="358"/>
      <c r="W31" s="2511"/>
      <c r="X31" s="2512"/>
      <c r="Y31" s="2512"/>
      <c r="Z31" s="2513"/>
      <c r="AA31" s="774"/>
      <c r="AB31" s="297" t="s">
        <v>131</v>
      </c>
      <c r="AC31" s="1871" t="s">
        <v>895</v>
      </c>
      <c r="AD31" s="1871"/>
      <c r="AE31" s="1871"/>
      <c r="AF31" s="1871"/>
      <c r="AG31" s="1871"/>
      <c r="AH31" s="1871"/>
      <c r="AI31" s="1871"/>
      <c r="AJ31" s="1871"/>
      <c r="AK31" s="1871"/>
      <c r="AL31" s="1871"/>
      <c r="AM31" s="168"/>
      <c r="AO31" s="311"/>
      <c r="AP31" s="311"/>
      <c r="AQ31" s="311"/>
      <c r="AR31" s="311"/>
      <c r="AS31" s="311"/>
      <c r="AT31" s="311"/>
      <c r="AU31" s="311"/>
      <c r="AV31" s="311"/>
      <c r="AW31" s="311"/>
      <c r="AX31" s="311"/>
      <c r="AY31" s="311"/>
      <c r="AZ31" s="311"/>
      <c r="BA31" s="311"/>
      <c r="BB31" s="311"/>
      <c r="BC31" s="311"/>
      <c r="BD31" s="311"/>
      <c r="BE31" s="311"/>
      <c r="BF31" s="311"/>
      <c r="BG31" s="311"/>
      <c r="BH31" s="311"/>
      <c r="BI31" s="311"/>
      <c r="BJ31" s="311"/>
      <c r="BK31" s="311"/>
      <c r="BL31" s="311"/>
      <c r="BM31" s="311"/>
      <c r="BN31" s="311"/>
      <c r="BO31" s="311"/>
      <c r="BP31" s="311"/>
      <c r="BQ31" s="311"/>
    </row>
    <row r="32" spans="1:69" ht="14.1" customHeight="1">
      <c r="A32" s="303"/>
      <c r="B32" s="18"/>
      <c r="C32" s="303"/>
      <c r="D32" s="2977"/>
      <c r="E32" s="2977"/>
      <c r="F32" s="2977"/>
      <c r="G32" s="2977"/>
      <c r="H32" s="2977"/>
      <c r="I32" s="2977"/>
      <c r="J32" s="2977"/>
      <c r="K32" s="351"/>
      <c r="L32" s="352" t="s">
        <v>899</v>
      </c>
      <c r="M32" s="352"/>
      <c r="N32" s="353"/>
      <c r="O32" s="353"/>
      <c r="P32" s="353"/>
      <c r="Q32" s="351"/>
      <c r="R32" s="352" t="s">
        <v>1187</v>
      </c>
      <c r="S32" s="352"/>
      <c r="T32" s="36"/>
      <c r="U32" s="36"/>
      <c r="V32" s="354"/>
      <c r="W32" s="2508"/>
      <c r="X32" s="2509"/>
      <c r="Y32" s="2509"/>
      <c r="Z32" s="2510"/>
      <c r="AA32" s="774"/>
      <c r="AB32" s="297"/>
      <c r="AC32" s="1871"/>
      <c r="AD32" s="1871"/>
      <c r="AE32" s="1871"/>
      <c r="AF32" s="1871"/>
      <c r="AG32" s="1871"/>
      <c r="AH32" s="1871"/>
      <c r="AI32" s="1871"/>
      <c r="AJ32" s="1871"/>
      <c r="AK32" s="1871"/>
      <c r="AL32" s="1871"/>
      <c r="AM32" s="49"/>
      <c r="AO32" s="311"/>
      <c r="AP32" s="311"/>
      <c r="AQ32" s="311"/>
      <c r="AR32" s="311"/>
      <c r="AS32" s="311"/>
      <c r="AT32" s="311"/>
      <c r="AU32" s="311"/>
      <c r="AV32" s="311"/>
      <c r="AW32" s="311"/>
      <c r="AX32" s="311"/>
      <c r="AY32" s="311"/>
      <c r="AZ32" s="311"/>
      <c r="BA32" s="311"/>
      <c r="BB32" s="311"/>
      <c r="BC32" s="311"/>
      <c r="BD32" s="311"/>
      <c r="BE32" s="311"/>
      <c r="BF32" s="311"/>
      <c r="BG32" s="311"/>
      <c r="BH32" s="311"/>
      <c r="BI32" s="311"/>
      <c r="BJ32" s="311"/>
      <c r="BK32" s="311"/>
      <c r="BL32" s="311"/>
      <c r="BM32" s="311"/>
      <c r="BN32" s="311"/>
      <c r="BO32" s="311"/>
      <c r="BP32" s="311"/>
      <c r="BQ32" s="311"/>
    </row>
    <row r="33" spans="1:69" ht="14.1" customHeight="1">
      <c r="A33" s="303"/>
      <c r="B33" s="876"/>
      <c r="C33" s="56"/>
      <c r="D33" s="2977"/>
      <c r="E33" s="2977"/>
      <c r="F33" s="2977"/>
      <c r="G33" s="2977"/>
      <c r="H33" s="2977"/>
      <c r="I33" s="2977"/>
      <c r="J33" s="2977"/>
      <c r="K33" s="355"/>
      <c r="L33" s="356" t="s">
        <v>1214</v>
      </c>
      <c r="M33" s="356"/>
      <c r="N33" s="357"/>
      <c r="O33" s="357"/>
      <c r="P33" s="357"/>
      <c r="Q33" s="357"/>
      <c r="R33" s="357"/>
      <c r="S33" s="357"/>
      <c r="T33" s="357"/>
      <c r="U33" s="357"/>
      <c r="V33" s="358"/>
      <c r="W33" s="2511"/>
      <c r="X33" s="2512"/>
      <c r="Y33" s="2512"/>
      <c r="Z33" s="2513"/>
      <c r="AA33" s="774"/>
      <c r="AB33" s="297" t="s">
        <v>131</v>
      </c>
      <c r="AC33" s="1871" t="s">
        <v>896</v>
      </c>
      <c r="AD33" s="1871"/>
      <c r="AE33" s="1871"/>
      <c r="AF33" s="1871"/>
      <c r="AG33" s="1871"/>
      <c r="AH33" s="1871"/>
      <c r="AI33" s="1871"/>
      <c r="AJ33" s="1871"/>
      <c r="AK33" s="1871"/>
      <c r="AL33" s="1871"/>
      <c r="AM33" s="168"/>
      <c r="AO33" s="311"/>
      <c r="AP33" s="311"/>
      <c r="AQ33" s="311"/>
      <c r="AR33" s="311"/>
      <c r="AS33" s="311"/>
      <c r="AT33" s="311"/>
      <c r="AU33" s="311"/>
      <c r="AV33" s="311"/>
      <c r="AW33" s="311"/>
      <c r="AX33" s="311"/>
      <c r="AY33" s="311"/>
      <c r="AZ33" s="311"/>
      <c r="BA33" s="311"/>
      <c r="BB33" s="311"/>
      <c r="BC33" s="311"/>
      <c r="BD33" s="311"/>
      <c r="BE33" s="311"/>
      <c r="BF33" s="311"/>
      <c r="BG33" s="311"/>
      <c r="BH33" s="311"/>
      <c r="BI33" s="311"/>
      <c r="BJ33" s="311"/>
      <c r="BK33" s="311"/>
      <c r="BL33" s="311"/>
      <c r="BM33" s="311"/>
      <c r="BN33" s="311"/>
      <c r="BO33" s="311"/>
      <c r="BP33" s="311"/>
      <c r="BQ33" s="311"/>
    </row>
    <row r="34" spans="1:69" ht="14.1" customHeight="1">
      <c r="A34" s="303"/>
      <c r="B34" s="15"/>
      <c r="C34" s="303"/>
      <c r="D34" s="2977"/>
      <c r="E34" s="2977"/>
      <c r="F34" s="2977"/>
      <c r="G34" s="2977"/>
      <c r="H34" s="2977"/>
      <c r="I34" s="2977"/>
      <c r="J34" s="2977"/>
      <c r="K34" s="351"/>
      <c r="L34" s="352" t="s">
        <v>899</v>
      </c>
      <c r="M34" s="352"/>
      <c r="N34" s="353"/>
      <c r="O34" s="353"/>
      <c r="P34" s="353"/>
      <c r="Q34" s="351"/>
      <c r="R34" s="352" t="s">
        <v>1187</v>
      </c>
      <c r="S34" s="352"/>
      <c r="T34" s="36"/>
      <c r="U34" s="36"/>
      <c r="V34" s="354"/>
      <c r="W34" s="2508"/>
      <c r="X34" s="2509"/>
      <c r="Y34" s="2509"/>
      <c r="Z34" s="2510"/>
      <c r="AA34" s="874"/>
      <c r="AB34" s="297"/>
      <c r="AC34" s="1871"/>
      <c r="AD34" s="1871"/>
      <c r="AE34" s="1871"/>
      <c r="AF34" s="1871"/>
      <c r="AG34" s="1871"/>
      <c r="AH34" s="1871"/>
      <c r="AI34" s="1871"/>
      <c r="AJ34" s="1871"/>
      <c r="AK34" s="1871"/>
      <c r="AL34" s="1871"/>
      <c r="AM34" s="168"/>
      <c r="AO34" s="311"/>
      <c r="AP34" s="311"/>
      <c r="AQ34" s="311"/>
      <c r="AR34" s="311"/>
      <c r="AS34" s="311"/>
      <c r="AT34" s="311"/>
      <c r="AU34" s="311"/>
      <c r="AV34" s="311"/>
      <c r="AW34" s="311"/>
      <c r="AX34" s="311"/>
      <c r="AY34" s="311"/>
      <c r="AZ34" s="311"/>
      <c r="BA34" s="311"/>
      <c r="BB34" s="311"/>
      <c r="BC34" s="311"/>
      <c r="BD34" s="311"/>
      <c r="BE34" s="311"/>
      <c r="BF34" s="311"/>
      <c r="BG34" s="311"/>
      <c r="BH34" s="311"/>
      <c r="BI34" s="311"/>
      <c r="BJ34" s="311"/>
      <c r="BK34" s="311"/>
      <c r="BL34" s="311"/>
      <c r="BM34" s="311"/>
      <c r="BN34" s="311"/>
      <c r="BO34" s="311"/>
      <c r="BP34" s="311"/>
      <c r="BQ34" s="311"/>
    </row>
    <row r="35" spans="1:69" ht="14.1" customHeight="1">
      <c r="A35" s="303"/>
      <c r="B35" s="15"/>
      <c r="C35" s="304"/>
      <c r="D35" s="2977"/>
      <c r="E35" s="2977"/>
      <c r="F35" s="2977"/>
      <c r="G35" s="2977"/>
      <c r="H35" s="2977"/>
      <c r="I35" s="2977"/>
      <c r="J35" s="2977"/>
      <c r="K35" s="355"/>
      <c r="L35" s="356" t="s">
        <v>1214</v>
      </c>
      <c r="M35" s="356"/>
      <c r="N35" s="357"/>
      <c r="O35" s="357"/>
      <c r="P35" s="357"/>
      <c r="Q35" s="357"/>
      <c r="R35" s="357"/>
      <c r="S35" s="357"/>
      <c r="T35" s="357"/>
      <c r="U35" s="357"/>
      <c r="V35" s="358"/>
      <c r="W35" s="2511"/>
      <c r="X35" s="2512"/>
      <c r="Y35" s="2512"/>
      <c r="Z35" s="2513"/>
      <c r="AA35" s="874"/>
      <c r="AB35" s="297" t="s">
        <v>131</v>
      </c>
      <c r="AC35" s="1871" t="s">
        <v>1077</v>
      </c>
      <c r="AD35" s="1871"/>
      <c r="AE35" s="1871"/>
      <c r="AF35" s="1871"/>
      <c r="AG35" s="1871"/>
      <c r="AH35" s="1871"/>
      <c r="AI35" s="1871"/>
      <c r="AJ35" s="1871"/>
      <c r="AK35" s="1871"/>
      <c r="AL35" s="1871"/>
      <c r="AM35" s="49"/>
      <c r="AO35" s="311"/>
    </row>
    <row r="36" spans="1:69" ht="14.1" customHeight="1">
      <c r="A36" s="303"/>
      <c r="B36" s="18"/>
      <c r="D36" s="2977"/>
      <c r="E36" s="2977"/>
      <c r="F36" s="2977"/>
      <c r="G36" s="2977"/>
      <c r="H36" s="2977"/>
      <c r="I36" s="2977"/>
      <c r="J36" s="2977"/>
      <c r="K36" s="351"/>
      <c r="L36" s="352" t="s">
        <v>899</v>
      </c>
      <c r="M36" s="352"/>
      <c r="N36" s="353"/>
      <c r="O36" s="353"/>
      <c r="P36" s="353"/>
      <c r="Q36" s="351"/>
      <c r="R36" s="352" t="s">
        <v>1187</v>
      </c>
      <c r="S36" s="352"/>
      <c r="T36" s="36"/>
      <c r="U36" s="36"/>
      <c r="V36" s="354"/>
      <c r="W36" s="2508"/>
      <c r="X36" s="2509"/>
      <c r="Y36" s="2509"/>
      <c r="Z36" s="2510"/>
      <c r="AA36" s="872"/>
      <c r="AB36" s="297"/>
      <c r="AC36" s="1871"/>
      <c r="AD36" s="1871"/>
      <c r="AE36" s="1871"/>
      <c r="AF36" s="1871"/>
      <c r="AG36" s="1871"/>
      <c r="AH36" s="1871"/>
      <c r="AI36" s="1871"/>
      <c r="AJ36" s="1871"/>
      <c r="AK36" s="1871"/>
      <c r="AL36" s="1871"/>
      <c r="AM36" s="168"/>
      <c r="AN36" s="4"/>
      <c r="AO36" s="311"/>
    </row>
    <row r="37" spans="1:69" ht="14.1" customHeight="1">
      <c r="A37" s="303"/>
      <c r="B37" s="876"/>
      <c r="C37" s="56"/>
      <c r="D37" s="2977"/>
      <c r="E37" s="2977"/>
      <c r="F37" s="2977"/>
      <c r="G37" s="2977"/>
      <c r="H37" s="2977"/>
      <c r="I37" s="2977"/>
      <c r="J37" s="2977"/>
      <c r="K37" s="355"/>
      <c r="L37" s="356" t="s">
        <v>1214</v>
      </c>
      <c r="M37" s="356"/>
      <c r="N37" s="357"/>
      <c r="O37" s="357"/>
      <c r="P37" s="357"/>
      <c r="Q37" s="357"/>
      <c r="R37" s="357"/>
      <c r="S37" s="357"/>
      <c r="T37" s="357"/>
      <c r="U37" s="357"/>
      <c r="V37" s="358"/>
      <c r="W37" s="2511"/>
      <c r="X37" s="2512"/>
      <c r="Y37" s="2512"/>
      <c r="Z37" s="2513"/>
      <c r="AA37" s="877"/>
      <c r="AB37" s="196"/>
      <c r="AC37" s="1871"/>
      <c r="AD37" s="1871"/>
      <c r="AE37" s="1871"/>
      <c r="AF37" s="1871"/>
      <c r="AG37" s="1871"/>
      <c r="AH37" s="1871"/>
      <c r="AI37" s="1871"/>
      <c r="AJ37" s="1871"/>
      <c r="AK37" s="1871"/>
      <c r="AL37" s="1871"/>
      <c r="AM37" s="168"/>
      <c r="AO37" s="311"/>
    </row>
    <row r="38" spans="1:69" ht="14.1" customHeight="1">
      <c r="A38" s="303"/>
      <c r="B38" s="876"/>
      <c r="C38" s="56"/>
      <c r="D38" s="2977"/>
      <c r="E38" s="2977"/>
      <c r="F38" s="2977"/>
      <c r="G38" s="2977"/>
      <c r="H38" s="2977"/>
      <c r="I38" s="2977"/>
      <c r="J38" s="2977"/>
      <c r="K38" s="351"/>
      <c r="L38" s="352" t="s">
        <v>899</v>
      </c>
      <c r="M38" s="352"/>
      <c r="N38" s="353"/>
      <c r="O38" s="353"/>
      <c r="P38" s="353"/>
      <c r="Q38" s="351"/>
      <c r="R38" s="352" t="s">
        <v>1187</v>
      </c>
      <c r="S38" s="352"/>
      <c r="T38" s="36"/>
      <c r="U38" s="36"/>
      <c r="V38" s="354"/>
      <c r="W38" s="2508"/>
      <c r="X38" s="2509"/>
      <c r="Y38" s="2509"/>
      <c r="Z38" s="2510"/>
      <c r="AA38" s="877"/>
      <c r="AB38" s="196"/>
      <c r="AC38" s="1871"/>
      <c r="AD38" s="1871"/>
      <c r="AE38" s="1871"/>
      <c r="AF38" s="1871"/>
      <c r="AG38" s="1871"/>
      <c r="AH38" s="1871"/>
      <c r="AI38" s="1871"/>
      <c r="AJ38" s="1871"/>
      <c r="AK38" s="1871"/>
      <c r="AL38" s="1871"/>
      <c r="AM38" s="168"/>
      <c r="AO38" s="311"/>
    </row>
    <row r="39" spans="1:69" ht="14.1" customHeight="1">
      <c r="A39" s="303"/>
      <c r="B39" s="876"/>
      <c r="C39" s="56"/>
      <c r="D39" s="2977"/>
      <c r="E39" s="2977"/>
      <c r="F39" s="2977"/>
      <c r="G39" s="2977"/>
      <c r="H39" s="2977"/>
      <c r="I39" s="2977"/>
      <c r="J39" s="2977"/>
      <c r="K39" s="355"/>
      <c r="L39" s="356" t="s">
        <v>1214</v>
      </c>
      <c r="M39" s="356"/>
      <c r="N39" s="357"/>
      <c r="O39" s="357"/>
      <c r="P39" s="357"/>
      <c r="Q39" s="357"/>
      <c r="R39" s="357"/>
      <c r="S39" s="357"/>
      <c r="T39" s="357"/>
      <c r="U39" s="357"/>
      <c r="V39" s="358"/>
      <c r="W39" s="2511"/>
      <c r="X39" s="2512"/>
      <c r="Y39" s="2512"/>
      <c r="Z39" s="2513"/>
      <c r="AA39" s="877"/>
      <c r="AB39" s="196"/>
      <c r="AC39" s="311"/>
      <c r="AD39" s="311"/>
      <c r="AE39" s="311"/>
      <c r="AF39" s="311"/>
      <c r="AG39" s="311"/>
      <c r="AH39" s="311"/>
      <c r="AI39" s="311"/>
      <c r="AJ39" s="311"/>
      <c r="AK39" s="311"/>
      <c r="AL39" s="311"/>
      <c r="AM39" s="168"/>
      <c r="AO39" s="311"/>
    </row>
    <row r="40" spans="1:69" ht="14.1" customHeight="1">
      <c r="A40" s="303"/>
      <c r="B40" s="15"/>
      <c r="C40" s="303"/>
      <c r="F40" s="2"/>
      <c r="G40" s="2"/>
      <c r="H40" s="2"/>
      <c r="I40" s="2"/>
      <c r="J40" s="2"/>
      <c r="K40" s="2"/>
      <c r="L40" s="2"/>
      <c r="M40" s="2"/>
      <c r="N40" s="2"/>
      <c r="O40" s="2"/>
      <c r="P40" s="2"/>
      <c r="Q40" s="2"/>
      <c r="R40" s="2"/>
      <c r="S40" s="2"/>
      <c r="T40" s="2"/>
      <c r="U40" s="2"/>
      <c r="V40" s="2"/>
      <c r="W40" s="2"/>
      <c r="X40" s="2"/>
      <c r="Y40" s="2"/>
      <c r="Z40" s="2"/>
      <c r="AA40" s="872"/>
      <c r="AB40" s="196"/>
      <c r="AC40" s="311"/>
      <c r="AD40" s="311"/>
      <c r="AE40" s="311"/>
      <c r="AF40" s="311"/>
      <c r="AG40" s="311"/>
      <c r="AH40" s="311"/>
      <c r="AI40" s="311"/>
      <c r="AJ40" s="311"/>
      <c r="AK40" s="311"/>
      <c r="AL40" s="311"/>
      <c r="AM40" s="168"/>
    </row>
    <row r="41" spans="1:69" ht="14.1" customHeight="1">
      <c r="A41" s="303"/>
      <c r="B41" s="2941" t="s">
        <v>521</v>
      </c>
      <c r="C41" s="2942"/>
      <c r="D41" s="1872" t="s">
        <v>773</v>
      </c>
      <c r="E41" s="1872"/>
      <c r="F41" s="1872"/>
      <c r="G41" s="1872"/>
      <c r="H41" s="1872"/>
      <c r="I41" s="1872"/>
      <c r="J41" s="1872"/>
      <c r="K41" s="1872"/>
      <c r="L41" s="1872"/>
      <c r="M41" s="1872"/>
      <c r="N41" s="1872"/>
      <c r="O41" s="1872"/>
      <c r="P41" s="1872"/>
      <c r="Q41" s="1872"/>
      <c r="R41" s="1872"/>
      <c r="S41" s="1872"/>
      <c r="T41" s="1872"/>
      <c r="U41" s="1872"/>
      <c r="V41" s="1872"/>
      <c r="W41" s="1872"/>
      <c r="X41" s="1872"/>
      <c r="Y41" s="1872"/>
      <c r="Z41" s="1872"/>
      <c r="AA41" s="16"/>
      <c r="AB41" s="297" t="s">
        <v>131</v>
      </c>
      <c r="AC41" s="1871" t="s">
        <v>897</v>
      </c>
      <c r="AD41" s="1871"/>
      <c r="AE41" s="1871"/>
      <c r="AF41" s="1871"/>
      <c r="AG41" s="1871"/>
      <c r="AH41" s="1871"/>
      <c r="AI41" s="1871"/>
      <c r="AJ41" s="1871"/>
      <c r="AK41" s="1871"/>
      <c r="AL41" s="1871"/>
      <c r="AM41" s="197"/>
      <c r="AN41" s="164"/>
      <c r="AO41" s="29"/>
    </row>
    <row r="42" spans="1:69" ht="14.1" customHeight="1">
      <c r="A42" s="303"/>
      <c r="B42" s="18"/>
      <c r="D42" s="1872"/>
      <c r="E42" s="1872"/>
      <c r="F42" s="1872"/>
      <c r="G42" s="1872"/>
      <c r="H42" s="1872"/>
      <c r="I42" s="1872"/>
      <c r="J42" s="1872"/>
      <c r="K42" s="1872"/>
      <c r="L42" s="1872"/>
      <c r="M42" s="1872"/>
      <c r="N42" s="1872"/>
      <c r="O42" s="1872"/>
      <c r="P42" s="1872"/>
      <c r="Q42" s="1872"/>
      <c r="R42" s="1872"/>
      <c r="S42" s="1872"/>
      <c r="T42" s="1872"/>
      <c r="U42" s="1872"/>
      <c r="V42" s="1872"/>
      <c r="W42" s="1872"/>
      <c r="X42" s="1872"/>
      <c r="Y42" s="1872"/>
      <c r="Z42" s="1872"/>
      <c r="AA42" s="16"/>
      <c r="AB42" s="297"/>
      <c r="AC42" s="1871"/>
      <c r="AD42" s="1871"/>
      <c r="AE42" s="1871"/>
      <c r="AF42" s="1871"/>
      <c r="AG42" s="1871"/>
      <c r="AH42" s="1871"/>
      <c r="AI42" s="1871"/>
      <c r="AJ42" s="1871"/>
      <c r="AK42" s="1871"/>
      <c r="AL42" s="1871"/>
      <c r="AM42" s="168"/>
      <c r="AN42" s="164"/>
      <c r="AO42" s="29"/>
    </row>
    <row r="43" spans="1:69" ht="14.1" customHeight="1">
      <c r="A43" s="303"/>
      <c r="B43" s="18"/>
      <c r="AA43" s="872"/>
      <c r="AB43" s="297" t="s">
        <v>131</v>
      </c>
      <c r="AC43" s="1871" t="s">
        <v>898</v>
      </c>
      <c r="AD43" s="1871"/>
      <c r="AE43" s="1871"/>
      <c r="AF43" s="1871"/>
      <c r="AG43" s="1871"/>
      <c r="AH43" s="1871"/>
      <c r="AI43" s="1871"/>
      <c r="AJ43" s="1871"/>
      <c r="AK43" s="1871"/>
      <c r="AL43" s="1871"/>
      <c r="AM43" s="168"/>
      <c r="AO43" s="311"/>
    </row>
    <row r="44" spans="1:69" ht="14.1" customHeight="1">
      <c r="A44" s="303"/>
      <c r="B44" s="2006">
        <v>5</v>
      </c>
      <c r="C44" s="2007"/>
      <c r="D44" s="1729" t="s">
        <v>765</v>
      </c>
      <c r="E44" s="1729"/>
      <c r="F44" s="1729"/>
      <c r="G44" s="1729"/>
      <c r="H44" s="1729"/>
      <c r="I44" s="1729"/>
      <c r="J44" s="1729"/>
      <c r="K44" s="1729"/>
      <c r="L44" s="1729"/>
      <c r="M44" s="1729"/>
      <c r="N44" s="1729"/>
      <c r="O44" s="1729"/>
      <c r="P44" s="1729"/>
      <c r="Q44" s="1729"/>
      <c r="R44" s="1729"/>
      <c r="S44" s="1729"/>
      <c r="T44" s="1729"/>
      <c r="U44" s="1729"/>
      <c r="V44" s="1729"/>
      <c r="W44" s="1729"/>
      <c r="X44" s="1729"/>
      <c r="Y44" s="1729"/>
      <c r="Z44" s="1729"/>
      <c r="AA44" s="397"/>
      <c r="AB44" s="565"/>
      <c r="AC44" s="1871"/>
      <c r="AD44" s="1871"/>
      <c r="AE44" s="1871"/>
      <c r="AF44" s="1871"/>
      <c r="AG44" s="1871"/>
      <c r="AH44" s="1871"/>
      <c r="AI44" s="1871"/>
      <c r="AJ44" s="1871"/>
      <c r="AK44" s="1871"/>
      <c r="AL44" s="1871"/>
      <c r="AM44" s="285"/>
      <c r="AN44" s="322"/>
      <c r="AO44" s="311"/>
    </row>
    <row r="45" spans="1:69" ht="14.1" customHeight="1">
      <c r="A45" s="303"/>
      <c r="B45" s="2981" t="s">
        <v>738</v>
      </c>
      <c r="C45" s="2982"/>
      <c r="D45" s="1710" t="s">
        <v>766</v>
      </c>
      <c r="E45" s="1710"/>
      <c r="F45" s="1710"/>
      <c r="G45" s="1710"/>
      <c r="H45" s="1710"/>
      <c r="I45" s="1710"/>
      <c r="J45" s="1710"/>
      <c r="K45" s="1710"/>
      <c r="L45" s="1710"/>
      <c r="M45" s="1710"/>
      <c r="N45" s="1710"/>
      <c r="O45" s="1710"/>
      <c r="P45" s="1710"/>
      <c r="Q45" s="1710"/>
      <c r="R45" s="1710"/>
      <c r="S45" s="1710"/>
      <c r="T45" s="1710"/>
      <c r="U45" s="1710"/>
      <c r="V45" s="1710"/>
      <c r="W45" s="1710"/>
      <c r="X45" s="1710"/>
      <c r="Y45" s="1710"/>
      <c r="Z45" s="1710"/>
      <c r="AB45" s="169" t="s">
        <v>32</v>
      </c>
      <c r="AC45" s="1941" t="s">
        <v>36</v>
      </c>
      <c r="AD45" s="1941"/>
      <c r="AE45" s="1941"/>
      <c r="AF45" s="1941"/>
      <c r="AG45" s="1941"/>
      <c r="AH45" s="1941"/>
      <c r="AI45" s="1941"/>
      <c r="AJ45" s="1941"/>
      <c r="AK45" s="1941"/>
      <c r="AL45" s="1941"/>
      <c r="AM45" s="49"/>
      <c r="AO45" s="311"/>
    </row>
    <row r="46" spans="1:69" ht="14.1" customHeight="1">
      <c r="A46" s="303"/>
      <c r="B46" s="878"/>
      <c r="J46" s="879"/>
      <c r="K46" s="396"/>
      <c r="L46" s="396"/>
      <c r="M46" s="65"/>
      <c r="N46" s="65"/>
      <c r="O46" s="879"/>
      <c r="P46" s="2983"/>
      <c r="Q46" s="2983"/>
      <c r="R46" s="56"/>
      <c r="U46" s="873"/>
      <c r="V46" s="873"/>
      <c r="W46" s="873"/>
      <c r="X46" s="873"/>
      <c r="Y46" s="873"/>
      <c r="Z46" s="873"/>
      <c r="AA46" s="872"/>
      <c r="AB46" s="277"/>
      <c r="AC46" s="1871" t="s">
        <v>37</v>
      </c>
      <c r="AD46" s="1871"/>
      <c r="AE46" s="1871"/>
      <c r="AF46" s="1871"/>
      <c r="AG46" s="1871"/>
      <c r="AH46" s="1871"/>
      <c r="AI46" s="1871"/>
      <c r="AJ46" s="1871"/>
      <c r="AK46" s="1871"/>
      <c r="AL46" s="1871"/>
      <c r="AM46" s="168"/>
      <c r="AO46" s="320"/>
    </row>
    <row r="47" spans="1:69" ht="14.1" customHeight="1">
      <c r="A47" s="303"/>
      <c r="B47" s="878"/>
      <c r="C47" s="278" t="s">
        <v>17</v>
      </c>
      <c r="D47" s="1710" t="s">
        <v>786</v>
      </c>
      <c r="E47" s="1710"/>
      <c r="F47" s="1710"/>
      <c r="G47" s="1710"/>
      <c r="H47" s="1710"/>
      <c r="I47" s="1710"/>
      <c r="J47" s="1710"/>
      <c r="K47" s="1710"/>
      <c r="L47" s="1710"/>
      <c r="M47" s="1710"/>
      <c r="N47" s="1710"/>
      <c r="O47" s="1710"/>
      <c r="P47" s="1710"/>
      <c r="Q47" s="1710"/>
      <c r="R47" s="1710"/>
      <c r="S47" s="1710"/>
      <c r="T47" s="1710"/>
      <c r="U47" s="1710"/>
      <c r="V47" s="1710"/>
      <c r="W47" s="1710"/>
      <c r="X47" s="1710"/>
      <c r="Y47" s="1710"/>
      <c r="Z47" s="1710"/>
      <c r="AA47" s="2"/>
      <c r="AB47" s="277"/>
      <c r="AC47" s="1871"/>
      <c r="AD47" s="1871"/>
      <c r="AE47" s="1871"/>
      <c r="AF47" s="1871"/>
      <c r="AG47" s="1871"/>
      <c r="AH47" s="1871"/>
      <c r="AI47" s="1871"/>
      <c r="AJ47" s="1871"/>
      <c r="AK47" s="1871"/>
      <c r="AL47" s="1871"/>
      <c r="AM47" s="168"/>
      <c r="AO47" s="320"/>
    </row>
    <row r="48" spans="1:69" ht="14.1" customHeight="1">
      <c r="A48" s="303"/>
      <c r="B48" s="878"/>
      <c r="C48" s="57"/>
      <c r="D48" s="1710" t="s">
        <v>333</v>
      </c>
      <c r="E48" s="1710"/>
      <c r="F48" s="1710"/>
      <c r="G48" s="1710"/>
      <c r="H48" s="1710"/>
      <c r="I48" s="1710"/>
      <c r="J48" s="1710"/>
      <c r="K48" s="1710"/>
      <c r="L48" s="1710"/>
      <c r="M48" s="1710"/>
      <c r="N48" s="1710"/>
      <c r="O48" s="1710"/>
      <c r="P48" s="1710"/>
      <c r="Q48" s="1710"/>
      <c r="R48" s="1710"/>
      <c r="S48" s="1710"/>
      <c r="T48" s="1710"/>
      <c r="U48" s="1710"/>
      <c r="V48" s="1710"/>
      <c r="W48" s="1710"/>
      <c r="X48" s="1710"/>
      <c r="Y48" s="1710"/>
      <c r="Z48" s="1710"/>
      <c r="AB48" s="277"/>
      <c r="AC48" s="1871"/>
      <c r="AD48" s="1871"/>
      <c r="AE48" s="1871"/>
      <c r="AF48" s="1871"/>
      <c r="AG48" s="1871"/>
      <c r="AH48" s="1871"/>
      <c r="AI48" s="1871"/>
      <c r="AJ48" s="1871"/>
      <c r="AK48" s="1871"/>
      <c r="AL48" s="1871"/>
      <c r="AM48" s="168"/>
      <c r="AO48" s="320"/>
    </row>
    <row r="49" spans="1:70" ht="14.1" customHeight="1">
      <c r="A49" s="303"/>
      <c r="B49" s="878"/>
      <c r="C49" s="57"/>
      <c r="D49" s="57"/>
      <c r="E49" s="1710" t="s">
        <v>814</v>
      </c>
      <c r="F49" s="1710"/>
      <c r="G49" s="1710"/>
      <c r="H49" s="1710"/>
      <c r="I49" s="1710"/>
      <c r="J49" s="1710"/>
      <c r="K49" s="57" t="s">
        <v>17</v>
      </c>
      <c r="M49" s="1710" t="s">
        <v>817</v>
      </c>
      <c r="N49" s="1710"/>
      <c r="O49" s="1710"/>
      <c r="P49" s="1710"/>
      <c r="Q49" s="303"/>
      <c r="R49" s="303"/>
      <c r="S49" s="303"/>
      <c r="V49" s="57"/>
      <c r="W49" s="57"/>
      <c r="X49" s="57"/>
      <c r="Y49" s="57"/>
      <c r="Z49" s="57"/>
      <c r="AA49" s="57"/>
      <c r="AB49" s="277"/>
      <c r="AC49" s="1871"/>
      <c r="AD49" s="1871"/>
      <c r="AE49" s="1871"/>
      <c r="AF49" s="1871"/>
      <c r="AG49" s="1871"/>
      <c r="AH49" s="1871"/>
      <c r="AI49" s="1871"/>
      <c r="AJ49" s="1871"/>
      <c r="AK49" s="1871"/>
      <c r="AL49" s="1871"/>
      <c r="AM49" s="168"/>
    </row>
    <row r="50" spans="1:70" ht="14.1" customHeight="1">
      <c r="A50" s="303"/>
      <c r="B50" s="878"/>
      <c r="C50" s="303"/>
      <c r="AA50" s="16"/>
      <c r="AB50" s="277"/>
      <c r="AC50" s="1871"/>
      <c r="AD50" s="1871"/>
      <c r="AE50" s="1871"/>
      <c r="AF50" s="1871"/>
      <c r="AG50" s="1871"/>
      <c r="AH50" s="1871"/>
      <c r="AI50" s="1871"/>
      <c r="AJ50" s="1871"/>
      <c r="AK50" s="1871"/>
      <c r="AL50" s="1871"/>
      <c r="AM50" s="168"/>
      <c r="AO50" s="320"/>
    </row>
    <row r="51" spans="1:70" ht="14.1" customHeight="1">
      <c r="A51" s="303"/>
      <c r="B51" s="2984" t="s">
        <v>528</v>
      </c>
      <c r="C51" s="2985"/>
      <c r="D51" s="2087" t="s">
        <v>529</v>
      </c>
      <c r="E51" s="2087"/>
      <c r="F51" s="2087"/>
      <c r="G51" s="2087"/>
      <c r="H51" s="2087"/>
      <c r="I51" s="2087"/>
      <c r="J51" s="2087"/>
      <c r="K51" s="2087"/>
      <c r="L51" s="2087"/>
      <c r="M51" s="2087"/>
      <c r="N51" s="2087"/>
      <c r="O51" s="2087"/>
      <c r="P51" s="2087"/>
      <c r="Q51" s="2087"/>
      <c r="R51" s="2087"/>
      <c r="S51" s="2087"/>
      <c r="T51" s="2087"/>
      <c r="U51" s="2087"/>
      <c r="V51" s="2087"/>
      <c r="W51" s="2087"/>
      <c r="X51" s="2087"/>
      <c r="Y51" s="2087"/>
      <c r="Z51" s="2087"/>
      <c r="AA51" s="56"/>
      <c r="AB51" s="277"/>
      <c r="AM51" s="285"/>
      <c r="AO51" s="320"/>
    </row>
    <row r="52" spans="1:70" ht="14.1" customHeight="1">
      <c r="A52" s="303"/>
      <c r="B52" s="18"/>
      <c r="F52" s="2037" t="s">
        <v>1013</v>
      </c>
      <c r="G52" s="2037"/>
      <c r="H52" s="2037"/>
      <c r="I52" s="2037"/>
      <c r="J52" s="2037"/>
      <c r="K52" s="2037"/>
      <c r="L52" s="2037"/>
      <c r="M52" s="2986"/>
      <c r="N52" s="2986"/>
      <c r="O52" s="2986"/>
      <c r="P52" s="2986"/>
      <c r="Q52" s="2986"/>
      <c r="R52" s="2986"/>
      <c r="S52" s="2986"/>
      <c r="T52" s="2986"/>
      <c r="U52" s="2986"/>
      <c r="V52" s="2986"/>
      <c r="W52" s="3" t="s">
        <v>236</v>
      </c>
      <c r="X52" s="3"/>
      <c r="Y52" s="3"/>
      <c r="Z52" s="3"/>
      <c r="AA52" s="3"/>
      <c r="AB52" s="277"/>
      <c r="AM52" s="285"/>
      <c r="AN52" s="322"/>
      <c r="AP52" s="873" t="s">
        <v>233</v>
      </c>
      <c r="AQ52" s="568"/>
      <c r="AR52" s="568"/>
      <c r="AS52" s="568"/>
      <c r="AT52" s="568"/>
      <c r="AU52" s="568"/>
      <c r="AV52" s="568"/>
      <c r="AW52" s="568"/>
      <c r="AX52" s="873"/>
      <c r="AY52" s="873"/>
      <c r="AZ52" s="53"/>
      <c r="BA52" s="53"/>
      <c r="BB52" s="53"/>
      <c r="BC52" s="53"/>
      <c r="BD52" s="53"/>
      <c r="BE52" s="53"/>
      <c r="BF52" s="53"/>
      <c r="BG52" s="53"/>
      <c r="BH52" s="53"/>
      <c r="BI52" s="53"/>
      <c r="BJ52" s="53"/>
      <c r="BK52" s="53"/>
      <c r="BL52" s="53"/>
      <c r="BM52" s="53"/>
      <c r="BN52" s="53"/>
    </row>
    <row r="53" spans="1:70" ht="14.1" customHeight="1">
      <c r="A53" s="303"/>
      <c r="B53" s="878"/>
      <c r="C53" s="561"/>
      <c r="AA53" s="16"/>
      <c r="AB53" s="277"/>
      <c r="AM53" s="17"/>
      <c r="AP53" s="181"/>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880"/>
    </row>
    <row r="54" spans="1:70" ht="14.1" customHeight="1">
      <c r="A54" s="303"/>
      <c r="B54" s="2981" t="s">
        <v>742</v>
      </c>
      <c r="C54" s="2982"/>
      <c r="D54" s="1710" t="s">
        <v>767</v>
      </c>
      <c r="E54" s="1710"/>
      <c r="F54" s="1710"/>
      <c r="G54" s="1710"/>
      <c r="H54" s="1710"/>
      <c r="I54" s="1710"/>
      <c r="J54" s="1710"/>
      <c r="K54" s="1710"/>
      <c r="L54" s="1710"/>
      <c r="M54" s="1710"/>
      <c r="N54" s="1710"/>
      <c r="O54" s="1710"/>
      <c r="P54" s="1710"/>
      <c r="Q54" s="1710"/>
      <c r="R54" s="1710"/>
      <c r="S54" s="1710"/>
      <c r="T54" s="1710"/>
      <c r="U54" s="1710"/>
      <c r="V54" s="1710"/>
      <c r="W54" s="1710"/>
      <c r="X54" s="1710"/>
      <c r="Y54" s="1710"/>
      <c r="Z54" s="1710"/>
      <c r="AB54" s="302" t="s">
        <v>17</v>
      </c>
      <c r="AC54" s="1941" t="s">
        <v>229</v>
      </c>
      <c r="AD54" s="1941"/>
      <c r="AE54" s="1941"/>
      <c r="AF54" s="1941"/>
      <c r="AG54" s="1941"/>
      <c r="AH54" s="1941"/>
      <c r="AI54" s="1941"/>
      <c r="AJ54" s="1941"/>
      <c r="AK54" s="1941"/>
      <c r="AL54" s="1941"/>
      <c r="AM54" s="49"/>
      <c r="AP54" s="184" t="s">
        <v>17</v>
      </c>
      <c r="AQ54" s="29" t="s">
        <v>229</v>
      </c>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4"/>
    </row>
    <row r="55" spans="1:70" ht="14.1" customHeight="1">
      <c r="A55" s="303"/>
      <c r="B55" s="19"/>
      <c r="C55" s="317"/>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B55" s="302" t="s">
        <v>17</v>
      </c>
      <c r="AC55" s="1941" t="s">
        <v>828</v>
      </c>
      <c r="AD55" s="1941"/>
      <c r="AE55" s="1941"/>
      <c r="AF55" s="1941"/>
      <c r="AG55" s="1941"/>
      <c r="AH55" s="1941"/>
      <c r="AI55" s="1941"/>
      <c r="AJ55" s="1941"/>
      <c r="AK55" s="1941"/>
      <c r="AL55" s="1941"/>
      <c r="AM55" s="49"/>
      <c r="AO55" s="322"/>
      <c r="AP55" s="184"/>
      <c r="AQ55" s="1871" t="s">
        <v>1123</v>
      </c>
      <c r="AR55" s="1871"/>
      <c r="AS55" s="1871"/>
      <c r="AT55" s="1871"/>
      <c r="AU55" s="1871"/>
      <c r="AV55" s="1871"/>
      <c r="AW55" s="1871"/>
      <c r="AX55" s="1871"/>
      <c r="AY55" s="1871"/>
      <c r="AZ55" s="1871"/>
      <c r="BA55" s="1871"/>
      <c r="BB55" s="1871"/>
      <c r="BC55" s="1871"/>
      <c r="BD55" s="1871"/>
      <c r="BE55" s="1871"/>
      <c r="BF55" s="1871"/>
      <c r="BG55" s="1871"/>
      <c r="BH55" s="1871"/>
      <c r="BI55" s="1871"/>
      <c r="BJ55" s="1871"/>
      <c r="BK55" s="1871"/>
      <c r="BL55" s="1871"/>
      <c r="BM55" s="1871"/>
      <c r="BN55" s="1871"/>
      <c r="BO55" s="1871"/>
      <c r="BP55" s="1871"/>
      <c r="BQ55" s="1871"/>
      <c r="BR55" s="44"/>
    </row>
    <row r="56" spans="1:70" ht="14.1" customHeight="1">
      <c r="A56" s="303"/>
      <c r="B56" s="19"/>
      <c r="C56" s="317"/>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B56" s="12"/>
      <c r="AC56" s="1870" t="s">
        <v>38</v>
      </c>
      <c r="AD56" s="1871" t="s">
        <v>39</v>
      </c>
      <c r="AE56" s="1871"/>
      <c r="AF56" s="1871"/>
      <c r="AG56" s="1871"/>
      <c r="AH56" s="1871"/>
      <c r="AI56" s="1871"/>
      <c r="AJ56" s="1871"/>
      <c r="AK56" s="1871"/>
      <c r="AL56" s="1871"/>
      <c r="AM56" s="168"/>
      <c r="AO56" s="322"/>
      <c r="AP56" s="881"/>
      <c r="AQ56" s="1871"/>
      <c r="AR56" s="1871"/>
      <c r="AS56" s="1871"/>
      <c r="AT56" s="1871"/>
      <c r="AU56" s="1871"/>
      <c r="AV56" s="1871"/>
      <c r="AW56" s="1871"/>
      <c r="AX56" s="1871"/>
      <c r="AY56" s="1871"/>
      <c r="AZ56" s="1871"/>
      <c r="BA56" s="1871"/>
      <c r="BB56" s="1871"/>
      <c r="BC56" s="1871"/>
      <c r="BD56" s="1871"/>
      <c r="BE56" s="1871"/>
      <c r="BF56" s="1871"/>
      <c r="BG56" s="1871"/>
      <c r="BH56" s="1871"/>
      <c r="BI56" s="1871"/>
      <c r="BJ56" s="1871"/>
      <c r="BK56" s="1871"/>
      <c r="BL56" s="1871"/>
      <c r="BM56" s="1871"/>
      <c r="BN56" s="1871"/>
      <c r="BO56" s="1871"/>
      <c r="BP56" s="1871"/>
      <c r="BQ56" s="1871"/>
      <c r="BR56" s="338"/>
    </row>
    <row r="57" spans="1:70" ht="14.1" customHeight="1">
      <c r="A57" s="303"/>
      <c r="B57" s="878"/>
      <c r="C57" s="278" t="s">
        <v>489</v>
      </c>
      <c r="D57" s="1710" t="s">
        <v>768</v>
      </c>
      <c r="E57" s="1710"/>
      <c r="F57" s="1710"/>
      <c r="G57" s="1710"/>
      <c r="H57" s="1710"/>
      <c r="I57" s="1710"/>
      <c r="J57" s="1710"/>
      <c r="K57" s="1710"/>
      <c r="L57" s="1710"/>
      <c r="M57" s="1710"/>
      <c r="N57" s="1710"/>
      <c r="O57" s="1710"/>
      <c r="P57" s="1710"/>
      <c r="Q57" s="1710"/>
      <c r="R57" s="1710"/>
      <c r="S57" s="1710"/>
      <c r="T57" s="1710"/>
      <c r="U57" s="1710"/>
      <c r="V57" s="1710"/>
      <c r="W57" s="1710"/>
      <c r="X57" s="1710"/>
      <c r="Y57" s="1710"/>
      <c r="Z57" s="1710"/>
      <c r="AA57" s="16"/>
      <c r="AB57" s="12"/>
      <c r="AC57" s="2939"/>
      <c r="AD57" s="1871"/>
      <c r="AE57" s="1871"/>
      <c r="AF57" s="1871"/>
      <c r="AG57" s="1871"/>
      <c r="AH57" s="1871"/>
      <c r="AI57" s="1871"/>
      <c r="AJ57" s="1871"/>
      <c r="AK57" s="1871"/>
      <c r="AL57" s="1871"/>
      <c r="AM57" s="168"/>
      <c r="AO57" s="322"/>
      <c r="AP57" s="881"/>
      <c r="AQ57" s="1871"/>
      <c r="AR57" s="1871"/>
      <c r="AS57" s="1871"/>
      <c r="AT57" s="1871"/>
      <c r="AU57" s="1871"/>
      <c r="AV57" s="1871"/>
      <c r="AW57" s="1871"/>
      <c r="AX57" s="1871"/>
      <c r="AY57" s="1871"/>
      <c r="AZ57" s="1871"/>
      <c r="BA57" s="1871"/>
      <c r="BB57" s="1871"/>
      <c r="BC57" s="1871"/>
      <c r="BD57" s="1871"/>
      <c r="BE57" s="1871"/>
      <c r="BF57" s="1871"/>
      <c r="BG57" s="1871"/>
      <c r="BH57" s="1871"/>
      <c r="BI57" s="1871"/>
      <c r="BJ57" s="1871"/>
      <c r="BK57" s="1871"/>
      <c r="BL57" s="1871"/>
      <c r="BM57" s="1871"/>
      <c r="BN57" s="1871"/>
      <c r="BO57" s="1871"/>
      <c r="BP57" s="1871"/>
      <c r="BQ57" s="1871"/>
      <c r="BR57" s="338"/>
    </row>
    <row r="58" spans="1:70" ht="14.1" customHeight="1">
      <c r="A58" s="303"/>
      <c r="B58" s="876"/>
      <c r="C58" s="303"/>
      <c r="D58" s="2938"/>
      <c r="E58" s="2938"/>
      <c r="F58" s="2938"/>
      <c r="G58" s="2938"/>
      <c r="H58" s="2938"/>
      <c r="I58" s="2938"/>
      <c r="J58" s="2938"/>
      <c r="K58" s="2938"/>
      <c r="L58" s="2938"/>
      <c r="M58" s="2938"/>
      <c r="N58" s="2938"/>
      <c r="O58" s="2938"/>
      <c r="P58" s="2938"/>
      <c r="Q58" s="2938"/>
      <c r="R58" s="2938"/>
      <c r="S58" s="2938"/>
      <c r="T58" s="2938"/>
      <c r="U58" s="2938"/>
      <c r="V58" s="2938"/>
      <c r="W58" s="2938"/>
      <c r="X58" s="2938"/>
      <c r="Y58" s="2938"/>
      <c r="Z58" s="2938"/>
      <c r="AA58" s="774"/>
      <c r="AB58" s="12"/>
      <c r="AC58" s="391" t="s">
        <v>35</v>
      </c>
      <c r="AD58" s="1941" t="s">
        <v>40</v>
      </c>
      <c r="AE58" s="1941"/>
      <c r="AF58" s="1941"/>
      <c r="AG58" s="1941"/>
      <c r="AH58" s="1941"/>
      <c r="AI58" s="1941"/>
      <c r="AJ58" s="1941"/>
      <c r="AK58" s="1941"/>
      <c r="AL58" s="1941"/>
      <c r="AM58" s="2940"/>
      <c r="AP58" s="881"/>
      <c r="AQ58" s="1871"/>
      <c r="AR58" s="1871"/>
      <c r="AS58" s="1871"/>
      <c r="AT58" s="1871"/>
      <c r="AU58" s="1871"/>
      <c r="AV58" s="1871"/>
      <c r="AW58" s="1871"/>
      <c r="AX58" s="1871"/>
      <c r="AY58" s="1871"/>
      <c r="AZ58" s="1871"/>
      <c r="BA58" s="1871"/>
      <c r="BB58" s="1871"/>
      <c r="BC58" s="1871"/>
      <c r="BD58" s="1871"/>
      <c r="BE58" s="1871"/>
      <c r="BF58" s="1871"/>
      <c r="BG58" s="1871"/>
      <c r="BH58" s="1871"/>
      <c r="BI58" s="1871"/>
      <c r="BJ58" s="1871"/>
      <c r="BK58" s="1871"/>
      <c r="BL58" s="1871"/>
      <c r="BM58" s="1871"/>
      <c r="BN58" s="1871"/>
      <c r="BO58" s="1871"/>
      <c r="BP58" s="1871"/>
      <c r="BQ58" s="1871"/>
      <c r="BR58" s="338"/>
    </row>
    <row r="59" spans="1:70" ht="14.1" customHeight="1">
      <c r="A59" s="303"/>
      <c r="B59" s="878"/>
      <c r="C59" s="303"/>
      <c r="D59" s="2938"/>
      <c r="E59" s="2938"/>
      <c r="F59" s="2938"/>
      <c r="G59" s="2938"/>
      <c r="H59" s="2938"/>
      <c r="I59" s="2938"/>
      <c r="J59" s="2938"/>
      <c r="K59" s="2938"/>
      <c r="L59" s="2938"/>
      <c r="M59" s="2938"/>
      <c r="N59" s="2938"/>
      <c r="O59" s="2938"/>
      <c r="P59" s="2938"/>
      <c r="Q59" s="2938"/>
      <c r="R59" s="2938"/>
      <c r="S59" s="2938"/>
      <c r="T59" s="2938"/>
      <c r="U59" s="2938"/>
      <c r="V59" s="2938"/>
      <c r="W59" s="2938"/>
      <c r="X59" s="2938"/>
      <c r="Y59" s="2938"/>
      <c r="Z59" s="2938"/>
      <c r="AA59" s="774"/>
      <c r="AB59" s="12"/>
      <c r="AC59" s="299" t="s">
        <v>41</v>
      </c>
      <c r="AD59" s="1871" t="s">
        <v>42</v>
      </c>
      <c r="AE59" s="1871"/>
      <c r="AF59" s="1871"/>
      <c r="AG59" s="1871"/>
      <c r="AH59" s="1871"/>
      <c r="AI59" s="1871"/>
      <c r="AJ59" s="1871"/>
      <c r="AK59" s="1871"/>
      <c r="AL59" s="1871"/>
      <c r="AM59" s="275"/>
      <c r="AP59" s="881"/>
      <c r="AQ59" s="1871"/>
      <c r="AR59" s="1871"/>
      <c r="AS59" s="1871"/>
      <c r="AT59" s="1871"/>
      <c r="AU59" s="1871"/>
      <c r="AV59" s="1871"/>
      <c r="AW59" s="1871"/>
      <c r="AX59" s="1871"/>
      <c r="AY59" s="1871"/>
      <c r="AZ59" s="1871"/>
      <c r="BA59" s="1871"/>
      <c r="BB59" s="1871"/>
      <c r="BC59" s="1871"/>
      <c r="BD59" s="1871"/>
      <c r="BE59" s="1871"/>
      <c r="BF59" s="1871"/>
      <c r="BG59" s="1871"/>
      <c r="BH59" s="1871"/>
      <c r="BI59" s="1871"/>
      <c r="BJ59" s="1871"/>
      <c r="BK59" s="1871"/>
      <c r="BL59" s="1871"/>
      <c r="BM59" s="1871"/>
      <c r="BN59" s="1871"/>
      <c r="BO59" s="1871"/>
      <c r="BP59" s="1871"/>
      <c r="BQ59" s="1871"/>
      <c r="BR59" s="338"/>
    </row>
    <row r="60" spans="1:70" ht="14.1" customHeight="1">
      <c r="A60" s="303"/>
      <c r="B60" s="18"/>
      <c r="C60" s="303"/>
      <c r="D60" s="2938"/>
      <c r="E60" s="2938"/>
      <c r="F60" s="2938"/>
      <c r="G60" s="2938"/>
      <c r="H60" s="2938"/>
      <c r="I60" s="2938"/>
      <c r="J60" s="2938"/>
      <c r="K60" s="2938"/>
      <c r="L60" s="2938"/>
      <c r="M60" s="2938"/>
      <c r="N60" s="2938"/>
      <c r="O60" s="2938"/>
      <c r="P60" s="2938"/>
      <c r="Q60" s="2938"/>
      <c r="R60" s="2938"/>
      <c r="S60" s="2938"/>
      <c r="T60" s="2938"/>
      <c r="U60" s="2938"/>
      <c r="V60" s="2938"/>
      <c r="W60" s="2938"/>
      <c r="X60" s="2938"/>
      <c r="Y60" s="2938"/>
      <c r="Z60" s="2938"/>
      <c r="AA60" s="16"/>
      <c r="AB60" s="12"/>
      <c r="AC60" s="198"/>
      <c r="AD60" s="1871"/>
      <c r="AE60" s="1871"/>
      <c r="AF60" s="1871"/>
      <c r="AG60" s="1871"/>
      <c r="AH60" s="1871"/>
      <c r="AI60" s="1871"/>
      <c r="AJ60" s="1871"/>
      <c r="AK60" s="1871"/>
      <c r="AL60" s="1871"/>
      <c r="AM60" s="168"/>
      <c r="AP60" s="881"/>
      <c r="AQ60" s="1871"/>
      <c r="AR60" s="1871"/>
      <c r="AS60" s="1871"/>
      <c r="AT60" s="1871"/>
      <c r="AU60" s="1871"/>
      <c r="AV60" s="1871"/>
      <c r="AW60" s="1871"/>
      <c r="AX60" s="1871"/>
      <c r="AY60" s="1871"/>
      <c r="AZ60" s="1871"/>
      <c r="BA60" s="1871"/>
      <c r="BB60" s="1871"/>
      <c r="BC60" s="1871"/>
      <c r="BD60" s="1871"/>
      <c r="BE60" s="1871"/>
      <c r="BF60" s="1871"/>
      <c r="BG60" s="1871"/>
      <c r="BH60" s="1871"/>
      <c r="BI60" s="1871"/>
      <c r="BJ60" s="1871"/>
      <c r="BK60" s="1871"/>
      <c r="BL60" s="1871"/>
      <c r="BM60" s="1871"/>
      <c r="BN60" s="1871"/>
      <c r="BO60" s="1871"/>
      <c r="BP60" s="1871"/>
      <c r="BQ60" s="1871"/>
      <c r="BR60" s="338"/>
    </row>
    <row r="61" spans="1:70" ht="10.5" customHeight="1" thickBot="1">
      <c r="A61" s="759"/>
      <c r="B61" s="22"/>
      <c r="C61" s="23"/>
      <c r="D61" s="8"/>
      <c r="E61" s="8"/>
      <c r="F61" s="8"/>
      <c r="G61" s="8"/>
      <c r="H61" s="8"/>
      <c r="I61" s="8"/>
      <c r="J61" s="882"/>
      <c r="K61" s="882"/>
      <c r="L61" s="8"/>
      <c r="M61" s="8"/>
      <c r="N61" s="8"/>
      <c r="O61" s="8"/>
      <c r="P61" s="8"/>
      <c r="Q61" s="8"/>
      <c r="R61" s="23"/>
      <c r="S61" s="32"/>
      <c r="T61" s="32"/>
      <c r="U61" s="33"/>
      <c r="V61" s="34"/>
      <c r="W61" s="34"/>
      <c r="X61" s="23"/>
      <c r="Y61" s="23"/>
      <c r="Z61" s="23"/>
      <c r="AA61" s="8"/>
      <c r="AB61" s="171"/>
      <c r="AC61" s="8"/>
      <c r="AD61" s="2744"/>
      <c r="AE61" s="2744"/>
      <c r="AF61" s="2744"/>
      <c r="AG61" s="2744"/>
      <c r="AH61" s="2744"/>
      <c r="AI61" s="2744"/>
      <c r="AJ61" s="2744"/>
      <c r="AK61" s="2744"/>
      <c r="AL61" s="2744"/>
      <c r="AM61" s="400"/>
      <c r="AN61" s="322"/>
      <c r="AP61" s="881"/>
      <c r="AQ61" s="1871"/>
      <c r="AR61" s="1871"/>
      <c r="AS61" s="1871"/>
      <c r="AT61" s="1871"/>
      <c r="AU61" s="1871"/>
      <c r="AV61" s="1871"/>
      <c r="AW61" s="1871"/>
      <c r="AX61" s="1871"/>
      <c r="AY61" s="1871"/>
      <c r="AZ61" s="1871"/>
      <c r="BA61" s="1871"/>
      <c r="BB61" s="1871"/>
      <c r="BC61" s="1871"/>
      <c r="BD61" s="1871"/>
      <c r="BE61" s="1871"/>
      <c r="BF61" s="1871"/>
      <c r="BG61" s="1871"/>
      <c r="BH61" s="1871"/>
      <c r="BI61" s="1871"/>
      <c r="BJ61" s="1871"/>
      <c r="BK61" s="1871"/>
      <c r="BL61" s="1871"/>
      <c r="BM61" s="1871"/>
      <c r="BN61" s="1871"/>
      <c r="BO61" s="1871"/>
      <c r="BP61" s="1871"/>
      <c r="BQ61" s="1871"/>
      <c r="BR61" s="338"/>
    </row>
    <row r="62" spans="1:70" ht="14.1" customHeight="1">
      <c r="A62" s="303"/>
      <c r="B62" s="883"/>
      <c r="C62" s="457"/>
      <c r="D62" s="458"/>
      <c r="E62" s="458"/>
      <c r="F62" s="458"/>
      <c r="G62" s="884"/>
      <c r="H62" s="884"/>
      <c r="I62" s="884"/>
      <c r="J62" s="884"/>
      <c r="K62" s="884"/>
      <c r="L62" s="884"/>
      <c r="M62" s="884"/>
      <c r="N62" s="884"/>
      <c r="O62" s="884"/>
      <c r="P62" s="884"/>
      <c r="Q62" s="884"/>
      <c r="R62" s="884"/>
      <c r="S62" s="884"/>
      <c r="T62" s="884"/>
      <c r="U62" s="884"/>
      <c r="V62" s="884"/>
      <c r="W62" s="884"/>
      <c r="X62" s="884"/>
      <c r="Y62" s="884"/>
      <c r="Z62" s="884"/>
      <c r="AA62" s="884"/>
      <c r="AB62" s="817"/>
      <c r="AC62" s="817"/>
      <c r="AD62" s="459"/>
      <c r="AE62" s="459"/>
      <c r="AF62" s="459"/>
      <c r="AG62" s="459"/>
      <c r="AH62" s="459"/>
      <c r="AI62" s="459"/>
      <c r="AJ62" s="459"/>
      <c r="AK62" s="459"/>
      <c r="AL62" s="459"/>
      <c r="AM62" s="459"/>
      <c r="AN62" s="322"/>
      <c r="AP62" s="885"/>
      <c r="AQ62" s="2937"/>
      <c r="AR62" s="2937"/>
      <c r="AS62" s="2937"/>
      <c r="AT62" s="2937"/>
      <c r="AU62" s="2937"/>
      <c r="AV62" s="2937"/>
      <c r="AW62" s="2937"/>
      <c r="AX62" s="2937"/>
      <c r="AY62" s="2937"/>
      <c r="AZ62" s="2937"/>
      <c r="BA62" s="2937"/>
      <c r="BB62" s="2937"/>
      <c r="BC62" s="2937"/>
      <c r="BD62" s="2937"/>
      <c r="BE62" s="2937"/>
      <c r="BF62" s="2937"/>
      <c r="BG62" s="2937"/>
      <c r="BH62" s="2937"/>
      <c r="BI62" s="2937"/>
      <c r="BJ62" s="2937"/>
      <c r="BK62" s="2937"/>
      <c r="BL62" s="2937"/>
      <c r="BM62" s="2937"/>
      <c r="BN62" s="2937"/>
      <c r="BO62" s="2937"/>
      <c r="BP62" s="2937"/>
      <c r="BQ62" s="2937"/>
      <c r="BR62" s="340"/>
    </row>
    <row r="63" spans="1:70" ht="14.1" customHeight="1">
      <c r="A63" s="303"/>
      <c r="B63" s="303"/>
      <c r="D63" s="303"/>
      <c r="E63" s="53"/>
      <c r="F63" s="53"/>
      <c r="G63" s="53"/>
      <c r="H63" s="53"/>
      <c r="I63" s="53"/>
      <c r="J63" s="53"/>
      <c r="K63" s="53"/>
      <c r="L63" s="53"/>
      <c r="M63" s="53"/>
      <c r="N63" s="303"/>
      <c r="O63" s="303"/>
      <c r="P63" s="53"/>
      <c r="Q63" s="53"/>
      <c r="R63" s="53"/>
      <c r="S63" s="53"/>
      <c r="T63" s="53"/>
      <c r="U63" s="53"/>
      <c r="V63" s="53"/>
      <c r="W63" s="53"/>
      <c r="X63" s="53"/>
      <c r="Y63" s="53"/>
      <c r="AM63" s="2"/>
      <c r="AN63" s="322"/>
    </row>
    <row r="64" spans="1:70" ht="14.1" customHeight="1">
      <c r="A64" s="303"/>
      <c r="B64" s="575"/>
      <c r="C64" s="53"/>
      <c r="D64" s="564"/>
      <c r="E64" s="564"/>
      <c r="F64" s="564"/>
      <c r="G64" s="564"/>
      <c r="H64" s="564"/>
      <c r="I64" s="564"/>
      <c r="J64" s="564"/>
      <c r="K64" s="564"/>
      <c r="L64" s="564"/>
      <c r="M64" s="564"/>
      <c r="N64" s="575"/>
      <c r="O64" s="558"/>
      <c r="P64" s="564"/>
      <c r="Q64" s="564"/>
      <c r="R64" s="564"/>
      <c r="S64" s="564"/>
      <c r="T64" s="564"/>
      <c r="U64" s="564"/>
      <c r="V64" s="564"/>
      <c r="W64" s="564"/>
      <c r="X64" s="564"/>
      <c r="Y64" s="564"/>
      <c r="Z64" s="575"/>
      <c r="AA64" s="558"/>
      <c r="AB64" s="564"/>
      <c r="AC64" s="564"/>
      <c r="AD64" s="564"/>
      <c r="AE64" s="564"/>
      <c r="AF64" s="564"/>
      <c r="AG64" s="564"/>
      <c r="AH64" s="564"/>
      <c r="AI64" s="564"/>
      <c r="AJ64" s="564"/>
      <c r="AK64" s="564"/>
      <c r="AL64" s="522"/>
      <c r="AN64" s="322"/>
    </row>
    <row r="65" spans="1:75" ht="14.1" customHeight="1">
      <c r="A65" s="303"/>
      <c r="B65" s="575"/>
      <c r="C65" s="53"/>
      <c r="D65" s="564"/>
      <c r="E65" s="564"/>
      <c r="F65" s="564"/>
      <c r="G65" s="564"/>
      <c r="H65" s="564"/>
      <c r="I65" s="564"/>
      <c r="J65" s="564"/>
      <c r="K65" s="564"/>
      <c r="L65" s="564"/>
      <c r="M65" s="564"/>
      <c r="N65" s="575"/>
      <c r="O65" s="558"/>
      <c r="P65" s="564"/>
      <c r="Q65" s="564"/>
      <c r="R65" s="564"/>
      <c r="S65" s="564"/>
      <c r="T65" s="564"/>
      <c r="U65" s="564"/>
      <c r="V65" s="564"/>
      <c r="W65" s="564"/>
      <c r="X65" s="564"/>
      <c r="Y65" s="564"/>
      <c r="Z65" s="575"/>
      <c r="AA65" s="558"/>
      <c r="AB65" s="564"/>
      <c r="AC65" s="564"/>
      <c r="AD65" s="564"/>
      <c r="AE65" s="564"/>
      <c r="AF65" s="564"/>
      <c r="AG65" s="564"/>
      <c r="AH65" s="564"/>
      <c r="AI65" s="564"/>
      <c r="AJ65" s="564"/>
      <c r="AK65" s="564"/>
      <c r="AL65" s="522"/>
      <c r="AN65" s="322"/>
      <c r="AP65" s="193"/>
      <c r="AQ65" s="29"/>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row>
    <row r="66" spans="1:75" ht="14.1" customHeight="1">
      <c r="B66" s="575"/>
      <c r="C66" s="53"/>
      <c r="D66" s="564"/>
      <c r="E66" s="564"/>
      <c r="F66" s="564"/>
      <c r="G66" s="564"/>
      <c r="H66" s="564"/>
      <c r="I66" s="564"/>
      <c r="J66" s="564"/>
      <c r="K66" s="564"/>
      <c r="L66" s="564"/>
      <c r="M66" s="564"/>
      <c r="N66" s="575"/>
      <c r="O66" s="558"/>
      <c r="P66" s="564"/>
      <c r="Q66" s="564"/>
      <c r="R66" s="564"/>
      <c r="S66" s="564"/>
      <c r="T66" s="564"/>
      <c r="U66" s="564"/>
      <c r="V66" s="564"/>
      <c r="W66" s="564"/>
      <c r="X66" s="564"/>
      <c r="Y66" s="564"/>
      <c r="Z66" s="575"/>
      <c r="AA66" s="558"/>
      <c r="AB66" s="564"/>
      <c r="AC66" s="564"/>
      <c r="AD66" s="564"/>
      <c r="AE66" s="564"/>
      <c r="AF66" s="564"/>
      <c r="AG66" s="564"/>
      <c r="AH66" s="564"/>
      <c r="AI66" s="564"/>
      <c r="AJ66" s="564"/>
      <c r="AK66" s="564"/>
      <c r="AL66" s="522"/>
      <c r="AN66" s="322"/>
      <c r="AQ66" s="311"/>
      <c r="AR66" s="311"/>
      <c r="AS66" s="311"/>
      <c r="AT66" s="311"/>
      <c r="AU66" s="311"/>
      <c r="AV66" s="311"/>
      <c r="AW66" s="311"/>
      <c r="AX66" s="311"/>
      <c r="AY66" s="311"/>
      <c r="AZ66" s="311"/>
      <c r="BA66" s="311"/>
      <c r="BB66" s="311"/>
      <c r="BC66" s="311"/>
      <c r="BD66" s="311"/>
      <c r="BE66" s="311"/>
      <c r="BF66" s="311"/>
      <c r="BG66" s="311"/>
      <c r="BH66" s="311"/>
      <c r="BI66" s="311"/>
      <c r="BJ66" s="311"/>
      <c r="BK66" s="311"/>
      <c r="BL66" s="311"/>
      <c r="BM66" s="311"/>
      <c r="BN66" s="311"/>
      <c r="BO66" s="311"/>
      <c r="BP66" s="311"/>
      <c r="BQ66" s="311"/>
      <c r="BR66" s="311"/>
    </row>
    <row r="67" spans="1:75" ht="14.1" customHeight="1">
      <c r="B67" s="575"/>
      <c r="C67" s="53"/>
      <c r="D67" s="564"/>
      <c r="E67" s="564"/>
      <c r="F67" s="564"/>
      <c r="G67" s="564"/>
      <c r="H67" s="564"/>
      <c r="I67" s="564"/>
      <c r="J67" s="564"/>
      <c r="K67" s="564"/>
      <c r="L67" s="564"/>
      <c r="M67" s="564"/>
      <c r="N67" s="575"/>
      <c r="O67" s="558"/>
      <c r="P67" s="564"/>
      <c r="Q67" s="564"/>
      <c r="R67" s="564"/>
      <c r="S67" s="564"/>
      <c r="T67" s="564"/>
      <c r="U67" s="564"/>
      <c r="V67" s="564"/>
      <c r="W67" s="564"/>
      <c r="X67" s="564"/>
      <c r="Y67" s="564"/>
      <c r="Z67" s="575"/>
      <c r="AA67" s="558"/>
      <c r="AB67" s="564"/>
      <c r="AC67" s="564"/>
      <c r="AD67" s="564"/>
      <c r="AE67" s="564"/>
      <c r="AF67" s="564"/>
      <c r="AG67" s="564"/>
      <c r="AH67" s="564"/>
      <c r="AI67" s="564"/>
      <c r="AJ67" s="564"/>
      <c r="AK67" s="564"/>
      <c r="AL67" s="522"/>
      <c r="AN67" s="322"/>
      <c r="AQ67" s="311"/>
      <c r="AR67" s="311"/>
      <c r="AS67" s="311"/>
      <c r="AT67" s="311"/>
      <c r="AU67" s="311"/>
      <c r="AV67" s="311"/>
      <c r="AW67" s="311"/>
      <c r="AX67" s="311"/>
      <c r="AY67" s="311"/>
      <c r="AZ67" s="311"/>
      <c r="BA67" s="311"/>
      <c r="BB67" s="311"/>
      <c r="BC67" s="311"/>
      <c r="BD67" s="311"/>
      <c r="BE67" s="311"/>
      <c r="BF67" s="311"/>
      <c r="BG67" s="311"/>
      <c r="BH67" s="311"/>
      <c r="BI67" s="311"/>
      <c r="BJ67" s="311"/>
      <c r="BK67" s="311"/>
      <c r="BL67" s="311"/>
      <c r="BM67" s="311"/>
      <c r="BN67" s="311"/>
      <c r="BO67" s="311"/>
      <c r="BP67" s="311"/>
      <c r="BQ67" s="311"/>
      <c r="BR67" s="311"/>
    </row>
    <row r="68" spans="1:75" ht="14.1" customHeight="1">
      <c r="A68" s="303"/>
      <c r="B68" s="575"/>
      <c r="C68" s="53"/>
      <c r="D68" s="564"/>
      <c r="E68" s="564"/>
      <c r="F68" s="564"/>
      <c r="G68" s="564"/>
      <c r="H68" s="564"/>
      <c r="I68" s="564"/>
      <c r="J68" s="564"/>
      <c r="K68" s="564"/>
      <c r="L68" s="564"/>
      <c r="M68" s="564"/>
      <c r="N68" s="575"/>
      <c r="O68" s="558"/>
      <c r="P68" s="564"/>
      <c r="Q68" s="564"/>
      <c r="R68" s="564"/>
      <c r="S68" s="564"/>
      <c r="T68" s="564"/>
      <c r="U68" s="564"/>
      <c r="V68" s="564"/>
      <c r="W68" s="564"/>
      <c r="X68" s="564"/>
      <c r="Y68" s="564"/>
      <c r="Z68" s="575"/>
      <c r="AA68" s="558"/>
      <c r="AB68" s="564"/>
      <c r="AC68" s="564"/>
      <c r="AD68" s="564"/>
      <c r="AE68" s="564"/>
      <c r="AF68" s="564"/>
      <c r="AG68" s="564"/>
      <c r="AH68" s="564"/>
      <c r="AI68" s="564"/>
      <c r="AJ68" s="564"/>
      <c r="AK68" s="564"/>
      <c r="AL68" s="522"/>
      <c r="AN68" s="322"/>
      <c r="AQ68" s="311"/>
      <c r="AR68" s="311"/>
      <c r="AS68" s="311"/>
      <c r="AT68" s="311"/>
      <c r="AU68" s="311"/>
      <c r="AV68" s="311"/>
      <c r="AW68" s="311"/>
      <c r="AX68" s="311"/>
      <c r="AY68" s="311"/>
      <c r="AZ68" s="311"/>
      <c r="BA68" s="311"/>
      <c r="BB68" s="311"/>
      <c r="BC68" s="311"/>
      <c r="BD68" s="311"/>
      <c r="BE68" s="311"/>
      <c r="BF68" s="311"/>
      <c r="BG68" s="311"/>
      <c r="BH68" s="311"/>
      <c r="BI68" s="311"/>
      <c r="BJ68" s="311"/>
      <c r="BK68" s="311"/>
      <c r="BL68" s="311"/>
      <c r="BM68" s="311"/>
      <c r="BN68" s="311"/>
      <c r="BO68" s="311"/>
      <c r="BP68" s="311"/>
      <c r="BQ68" s="311"/>
      <c r="BR68" s="311"/>
    </row>
    <row r="69" spans="1:75" ht="14.1" customHeight="1">
      <c r="A69" s="303"/>
      <c r="B69" s="575"/>
      <c r="C69" s="53"/>
      <c r="D69" s="564"/>
      <c r="E69" s="564"/>
      <c r="F69" s="564"/>
      <c r="G69" s="564"/>
      <c r="H69" s="564"/>
      <c r="I69" s="564"/>
      <c r="J69" s="564"/>
      <c r="K69" s="564"/>
      <c r="L69" s="564"/>
      <c r="M69" s="564"/>
      <c r="N69" s="575"/>
      <c r="O69" s="558"/>
      <c r="P69" s="564"/>
      <c r="Q69" s="564"/>
      <c r="R69" s="564"/>
      <c r="S69" s="564"/>
      <c r="T69" s="564"/>
      <c r="U69" s="564"/>
      <c r="V69" s="564"/>
      <c r="W69" s="564"/>
      <c r="X69" s="564"/>
      <c r="Y69" s="564"/>
      <c r="Z69" s="575"/>
      <c r="AA69" s="558"/>
      <c r="AB69" s="564"/>
      <c r="AC69" s="564"/>
      <c r="AD69" s="564"/>
      <c r="AE69" s="564"/>
      <c r="AF69" s="564"/>
      <c r="AG69" s="564"/>
      <c r="AH69" s="564"/>
      <c r="AI69" s="564"/>
      <c r="AJ69" s="564"/>
      <c r="AK69" s="564"/>
      <c r="AL69" s="522"/>
      <c r="AN69" s="322"/>
      <c r="AQ69" s="311"/>
      <c r="AR69" s="311"/>
      <c r="AS69" s="311"/>
      <c r="AT69" s="311"/>
      <c r="AU69" s="311"/>
      <c r="AV69" s="311"/>
      <c r="AW69" s="311"/>
      <c r="AX69" s="311"/>
      <c r="AY69" s="311"/>
      <c r="AZ69" s="311"/>
      <c r="BA69" s="311"/>
      <c r="BB69" s="311"/>
      <c r="BC69" s="311"/>
      <c r="BD69" s="311"/>
      <c r="BE69" s="311"/>
      <c r="BF69" s="311"/>
      <c r="BG69" s="311"/>
      <c r="BH69" s="311"/>
      <c r="BI69" s="311"/>
      <c r="BJ69" s="311"/>
      <c r="BK69" s="311"/>
      <c r="BL69" s="311"/>
      <c r="BM69" s="311"/>
      <c r="BN69" s="311"/>
      <c r="BO69" s="311"/>
      <c r="BP69" s="311"/>
      <c r="BQ69" s="311"/>
      <c r="BR69" s="311"/>
    </row>
    <row r="70" spans="1:75" ht="14.1" customHeight="1">
      <c r="A70" s="303"/>
      <c r="B70" s="575"/>
      <c r="C70" s="53"/>
      <c r="D70" s="564"/>
      <c r="E70" s="564"/>
      <c r="F70" s="564"/>
      <c r="G70" s="564"/>
      <c r="H70" s="564"/>
      <c r="I70" s="564"/>
      <c r="J70" s="564"/>
      <c r="K70" s="564"/>
      <c r="L70" s="564"/>
      <c r="M70" s="564"/>
      <c r="N70" s="575"/>
      <c r="O70" s="558"/>
      <c r="P70" s="564"/>
      <c r="Q70" s="564"/>
      <c r="R70" s="564"/>
      <c r="S70" s="564"/>
      <c r="T70" s="564"/>
      <c r="U70" s="564"/>
      <c r="V70" s="564"/>
      <c r="W70" s="564"/>
      <c r="X70" s="564"/>
      <c r="Y70" s="564"/>
      <c r="Z70" s="575"/>
      <c r="AA70" s="558"/>
      <c r="AB70" s="564"/>
      <c r="AC70" s="564"/>
      <c r="AD70" s="564"/>
      <c r="AE70" s="564"/>
      <c r="AF70" s="564"/>
      <c r="AG70" s="564"/>
      <c r="AH70" s="564"/>
      <c r="AI70" s="564"/>
      <c r="AJ70" s="564"/>
      <c r="AK70" s="564"/>
      <c r="AL70" s="522"/>
      <c r="AN70" s="321"/>
      <c r="AQ70" s="311"/>
      <c r="AR70" s="311"/>
      <c r="AS70" s="311"/>
      <c r="AT70" s="311"/>
      <c r="AU70" s="311"/>
      <c r="AV70" s="311"/>
      <c r="AW70" s="311"/>
      <c r="AX70" s="311"/>
      <c r="AY70" s="311"/>
      <c r="AZ70" s="311"/>
      <c r="BA70" s="311"/>
      <c r="BB70" s="311"/>
      <c r="BC70" s="311"/>
      <c r="BD70" s="311"/>
      <c r="BE70" s="311"/>
      <c r="BF70" s="311"/>
      <c r="BG70" s="311"/>
      <c r="BH70" s="311"/>
      <c r="BI70" s="311"/>
      <c r="BJ70" s="311"/>
      <c r="BK70" s="311"/>
      <c r="BL70" s="311"/>
      <c r="BM70" s="311"/>
      <c r="BN70" s="311"/>
      <c r="BO70" s="311"/>
      <c r="BP70" s="311"/>
      <c r="BQ70" s="311"/>
      <c r="BR70" s="311"/>
    </row>
    <row r="71" spans="1:75" ht="14.1" customHeight="1">
      <c r="A71" s="303"/>
      <c r="B71" s="575"/>
      <c r="C71" s="53"/>
      <c r="D71" s="564"/>
      <c r="E71" s="564"/>
      <c r="F71" s="564"/>
      <c r="G71" s="564"/>
      <c r="H71" s="564"/>
      <c r="I71" s="564"/>
      <c r="J71" s="564"/>
      <c r="K71" s="564"/>
      <c r="L71" s="564"/>
      <c r="M71" s="564"/>
      <c r="N71" s="575"/>
      <c r="O71" s="558"/>
      <c r="P71" s="564"/>
      <c r="Q71" s="564"/>
      <c r="R71" s="564"/>
      <c r="S71" s="564"/>
      <c r="T71" s="564"/>
      <c r="U71" s="564"/>
      <c r="V71" s="564"/>
      <c r="W71" s="564"/>
      <c r="X71" s="564"/>
      <c r="Y71" s="564"/>
      <c r="Z71" s="575"/>
      <c r="AA71" s="558"/>
      <c r="AB71" s="564"/>
      <c r="AC71" s="564"/>
      <c r="AD71" s="564"/>
      <c r="AE71" s="564"/>
      <c r="AF71" s="564"/>
      <c r="AG71" s="564"/>
      <c r="AH71" s="564"/>
      <c r="AI71" s="564"/>
      <c r="AJ71" s="564"/>
      <c r="AK71" s="564"/>
      <c r="AL71" s="522"/>
      <c r="AQ71" s="311"/>
      <c r="AR71" s="311"/>
      <c r="AS71" s="311"/>
      <c r="AT71" s="311"/>
      <c r="AU71" s="311"/>
      <c r="AV71" s="311"/>
      <c r="AW71" s="311"/>
      <c r="AX71" s="311"/>
      <c r="AY71" s="311"/>
      <c r="AZ71" s="311"/>
      <c r="BA71" s="311"/>
      <c r="BB71" s="311"/>
      <c r="BC71" s="311"/>
      <c r="BD71" s="311"/>
      <c r="BE71" s="311"/>
      <c r="BF71" s="311"/>
      <c r="BG71" s="311"/>
      <c r="BH71" s="311"/>
      <c r="BI71" s="311"/>
      <c r="BJ71" s="311"/>
      <c r="BK71" s="311"/>
      <c r="BL71" s="311"/>
      <c r="BM71" s="311"/>
      <c r="BN71" s="311"/>
      <c r="BO71" s="311"/>
      <c r="BP71" s="311"/>
      <c r="BQ71" s="311"/>
      <c r="BR71" s="311"/>
      <c r="BS71" s="303"/>
      <c r="BT71" s="303"/>
      <c r="BU71" s="303"/>
      <c r="BV71" s="303"/>
      <c r="BW71" s="303"/>
    </row>
    <row r="72" spans="1:75" ht="14.1" customHeight="1">
      <c r="A72" s="303"/>
      <c r="B72" s="575"/>
      <c r="C72" s="53"/>
      <c r="D72" s="564"/>
      <c r="E72" s="564"/>
      <c r="F72" s="564"/>
      <c r="G72" s="564"/>
      <c r="H72" s="564"/>
      <c r="I72" s="564"/>
      <c r="J72" s="564"/>
      <c r="K72" s="564"/>
      <c r="L72" s="564"/>
      <c r="M72" s="564"/>
      <c r="N72" s="575"/>
      <c r="O72" s="558"/>
      <c r="P72" s="564"/>
      <c r="Q72" s="564"/>
      <c r="R72" s="564"/>
      <c r="S72" s="564"/>
      <c r="T72" s="564"/>
      <c r="U72" s="564"/>
      <c r="V72" s="564"/>
      <c r="W72" s="564"/>
      <c r="X72" s="564"/>
      <c r="Y72" s="564"/>
      <c r="Z72" s="575"/>
      <c r="AA72" s="558"/>
      <c r="AB72" s="564"/>
      <c r="AC72" s="564"/>
      <c r="AD72" s="564"/>
      <c r="AE72" s="564"/>
      <c r="AF72" s="564"/>
      <c r="AG72" s="564"/>
      <c r="AH72" s="564"/>
      <c r="AI72" s="564"/>
      <c r="AJ72" s="564"/>
      <c r="AK72" s="564"/>
      <c r="AL72" s="522"/>
      <c r="AQ72" s="311"/>
      <c r="AR72" s="311"/>
      <c r="AS72" s="311"/>
      <c r="AT72" s="311"/>
      <c r="AU72" s="311"/>
      <c r="AV72" s="311"/>
      <c r="AW72" s="311"/>
      <c r="AX72" s="311"/>
      <c r="AY72" s="311"/>
      <c r="AZ72" s="311"/>
      <c r="BA72" s="311"/>
      <c r="BB72" s="311"/>
      <c r="BC72" s="311"/>
      <c r="BD72" s="311"/>
      <c r="BE72" s="311"/>
      <c r="BF72" s="311"/>
      <c r="BG72" s="311"/>
      <c r="BH72" s="311"/>
      <c r="BI72" s="311"/>
      <c r="BJ72" s="311"/>
      <c r="BK72" s="311"/>
      <c r="BL72" s="311"/>
      <c r="BM72" s="311"/>
      <c r="BN72" s="311"/>
      <c r="BO72" s="311"/>
      <c r="BP72" s="311"/>
      <c r="BQ72" s="311"/>
      <c r="BR72" s="311"/>
      <c r="BS72" s="303"/>
      <c r="BT72" s="303"/>
      <c r="BU72" s="303"/>
      <c r="BV72" s="303"/>
      <c r="BW72" s="303"/>
    </row>
    <row r="73" spans="1:75" ht="14.1" customHeight="1">
      <c r="A73" s="303"/>
      <c r="B73" s="575"/>
      <c r="C73" s="53"/>
      <c r="D73" s="564"/>
      <c r="E73" s="564"/>
      <c r="F73" s="564"/>
      <c r="G73" s="564"/>
      <c r="H73" s="564"/>
      <c r="I73" s="564"/>
      <c r="J73" s="564"/>
      <c r="K73" s="564"/>
      <c r="L73" s="564"/>
      <c r="M73" s="564"/>
      <c r="N73" s="575"/>
      <c r="O73" s="558"/>
      <c r="P73" s="564"/>
      <c r="Q73" s="564"/>
      <c r="R73" s="564"/>
      <c r="S73" s="564"/>
      <c r="T73" s="564"/>
      <c r="U73" s="564"/>
      <c r="V73" s="564"/>
      <c r="W73" s="564"/>
      <c r="X73" s="564"/>
      <c r="Y73" s="564"/>
      <c r="Z73" s="575"/>
      <c r="AA73" s="558"/>
      <c r="AB73" s="564"/>
      <c r="AC73" s="564"/>
      <c r="AD73" s="564"/>
      <c r="AE73" s="564"/>
      <c r="AF73" s="564"/>
      <c r="AG73" s="564"/>
      <c r="AH73" s="564"/>
      <c r="AI73" s="564"/>
      <c r="AJ73" s="564"/>
      <c r="AK73" s="564"/>
      <c r="AL73" s="522"/>
      <c r="AQ73" s="311"/>
      <c r="AR73" s="311"/>
      <c r="AS73" s="311"/>
      <c r="AT73" s="311"/>
      <c r="AU73" s="311"/>
      <c r="AV73" s="311"/>
      <c r="AW73" s="311"/>
      <c r="AX73" s="311"/>
      <c r="AY73" s="311"/>
      <c r="AZ73" s="311"/>
      <c r="BA73" s="311"/>
      <c r="BB73" s="311"/>
      <c r="BC73" s="311"/>
      <c r="BD73" s="311"/>
      <c r="BE73" s="311"/>
      <c r="BF73" s="311"/>
      <c r="BG73" s="311"/>
      <c r="BH73" s="311"/>
      <c r="BI73" s="311"/>
      <c r="BJ73" s="311"/>
      <c r="BK73" s="311"/>
      <c r="BL73" s="311"/>
      <c r="BM73" s="311"/>
      <c r="BN73" s="311"/>
      <c r="BO73" s="311"/>
      <c r="BP73" s="311"/>
      <c r="BQ73" s="311"/>
      <c r="BR73" s="311"/>
      <c r="BS73" s="303"/>
      <c r="BT73" s="303"/>
      <c r="BU73" s="303"/>
      <c r="BV73" s="303"/>
      <c r="BW73" s="303"/>
    </row>
    <row r="74" spans="1:75" ht="14.1" customHeight="1">
      <c r="A74" s="303"/>
      <c r="B74" s="575"/>
      <c r="C74" s="53"/>
      <c r="D74" s="564"/>
      <c r="E74" s="564"/>
      <c r="F74" s="564"/>
      <c r="G74" s="564"/>
      <c r="H74" s="564"/>
      <c r="I74" s="564"/>
      <c r="J74" s="564"/>
      <c r="K74" s="564"/>
      <c r="L74" s="564"/>
      <c r="M74" s="564"/>
      <c r="N74" s="575"/>
      <c r="O74" s="558"/>
      <c r="P74" s="564"/>
      <c r="Q74" s="564"/>
      <c r="R74" s="564"/>
      <c r="S74" s="564"/>
      <c r="T74" s="564"/>
      <c r="U74" s="564"/>
      <c r="V74" s="564"/>
      <c r="W74" s="564"/>
      <c r="X74" s="564"/>
      <c r="Y74" s="564"/>
      <c r="Z74" s="575"/>
      <c r="AA74" s="558"/>
      <c r="AB74" s="564"/>
      <c r="AC74" s="564"/>
      <c r="AD74" s="564"/>
      <c r="AE74" s="564"/>
      <c r="AF74" s="564"/>
      <c r="AG74" s="564"/>
      <c r="AH74" s="564"/>
      <c r="AI74" s="564"/>
      <c r="AJ74" s="564"/>
      <c r="AK74" s="564"/>
      <c r="AL74" s="522"/>
      <c r="AQ74" s="311"/>
      <c r="AR74" s="311"/>
      <c r="AS74" s="311"/>
      <c r="AT74" s="311"/>
      <c r="AU74" s="311"/>
      <c r="AV74" s="311"/>
      <c r="AW74" s="311"/>
      <c r="AX74" s="311"/>
      <c r="AY74" s="311"/>
      <c r="AZ74" s="311"/>
      <c r="BA74" s="311"/>
      <c r="BB74" s="311"/>
      <c r="BC74" s="311"/>
      <c r="BD74" s="311"/>
      <c r="BE74" s="311"/>
      <c r="BF74" s="311"/>
      <c r="BG74" s="311"/>
      <c r="BH74" s="311"/>
      <c r="BI74" s="311"/>
      <c r="BJ74" s="311"/>
      <c r="BK74" s="311"/>
      <c r="BL74" s="311"/>
      <c r="BM74" s="311"/>
      <c r="BN74" s="311"/>
      <c r="BO74" s="311"/>
      <c r="BP74" s="311"/>
      <c r="BQ74" s="311"/>
      <c r="BR74" s="311"/>
    </row>
    <row r="75" spans="1:75" ht="14.1" customHeight="1">
      <c r="A75" s="303"/>
      <c r="B75" s="575"/>
      <c r="C75" s="53"/>
      <c r="D75" s="564"/>
      <c r="E75" s="564"/>
      <c r="F75" s="564"/>
      <c r="G75" s="564"/>
      <c r="H75" s="564"/>
      <c r="I75" s="564"/>
      <c r="J75" s="564"/>
      <c r="K75" s="564"/>
      <c r="L75" s="564"/>
      <c r="M75" s="564"/>
      <c r="N75" s="575"/>
      <c r="O75" s="558"/>
      <c r="P75" s="564"/>
      <c r="Q75" s="564"/>
      <c r="R75" s="564"/>
      <c r="S75" s="564"/>
      <c r="T75" s="564"/>
      <c r="U75" s="564"/>
      <c r="V75" s="564"/>
      <c r="W75" s="564"/>
      <c r="X75" s="564"/>
      <c r="Y75" s="564"/>
      <c r="Z75" s="575"/>
      <c r="AA75" s="558"/>
      <c r="AB75" s="564"/>
      <c r="AC75" s="564"/>
      <c r="AD75" s="564"/>
      <c r="AE75" s="564"/>
      <c r="AF75" s="564"/>
      <c r="AG75" s="564"/>
      <c r="AH75" s="564"/>
      <c r="AI75" s="564"/>
      <c r="AJ75" s="564"/>
      <c r="AK75" s="564"/>
      <c r="AL75" s="522"/>
      <c r="AN75" s="321"/>
    </row>
    <row r="76" spans="1:75" ht="14.1" customHeight="1">
      <c r="A76" s="303"/>
      <c r="B76" s="575"/>
      <c r="C76" s="53"/>
      <c r="D76" s="564"/>
      <c r="E76" s="564"/>
      <c r="F76" s="564"/>
      <c r="G76" s="564"/>
      <c r="H76" s="564"/>
      <c r="I76" s="564"/>
      <c r="J76" s="564"/>
      <c r="K76" s="564"/>
      <c r="L76" s="564"/>
      <c r="M76" s="564"/>
      <c r="N76" s="575"/>
      <c r="O76" s="558"/>
      <c r="P76" s="564"/>
      <c r="Q76" s="564"/>
      <c r="R76" s="564"/>
      <c r="S76" s="564"/>
      <c r="T76" s="564"/>
      <c r="U76" s="564"/>
      <c r="V76" s="564"/>
      <c r="W76" s="564"/>
      <c r="X76" s="564"/>
      <c r="Y76" s="564"/>
      <c r="Z76" s="575"/>
      <c r="AA76" s="558"/>
      <c r="AB76" s="564"/>
      <c r="AC76" s="564"/>
      <c r="AD76" s="564"/>
      <c r="AE76" s="564"/>
      <c r="AF76" s="564"/>
      <c r="AG76" s="564"/>
      <c r="AH76" s="564"/>
      <c r="AI76" s="564"/>
      <c r="AJ76" s="564"/>
      <c r="AK76" s="564"/>
      <c r="AL76" s="522"/>
      <c r="AN76" s="321"/>
    </row>
    <row r="77" spans="1:75" ht="14.1" customHeight="1">
      <c r="A77" s="303"/>
      <c r="B77" s="575"/>
      <c r="C77" s="53"/>
      <c r="D77" s="564"/>
      <c r="E77" s="564"/>
      <c r="F77" s="564"/>
      <c r="G77" s="564"/>
      <c r="H77" s="564"/>
      <c r="I77" s="564"/>
      <c r="J77" s="564"/>
      <c r="K77" s="564"/>
      <c r="L77" s="564"/>
      <c r="M77" s="564"/>
      <c r="N77" s="575"/>
      <c r="O77" s="558"/>
      <c r="P77" s="564"/>
      <c r="Q77" s="564"/>
      <c r="R77" s="564"/>
      <c r="S77" s="564"/>
      <c r="T77" s="564"/>
      <c r="U77" s="564"/>
      <c r="V77" s="564"/>
      <c r="W77" s="564"/>
      <c r="X77" s="564"/>
      <c r="Y77" s="564"/>
      <c r="Z77" s="575"/>
      <c r="AA77" s="558"/>
      <c r="AB77" s="564"/>
      <c r="AC77" s="564"/>
      <c r="AD77" s="564"/>
      <c r="AE77" s="564"/>
      <c r="AF77" s="564"/>
      <c r="AG77" s="564"/>
      <c r="AH77" s="564"/>
      <c r="AI77" s="564"/>
      <c r="AJ77" s="564"/>
      <c r="AK77" s="564"/>
      <c r="AL77" s="522"/>
    </row>
    <row r="78" spans="1:75" ht="14.1" customHeight="1">
      <c r="A78" s="303"/>
      <c r="B78" s="575"/>
      <c r="C78" s="53"/>
      <c r="D78" s="564"/>
      <c r="E78" s="564"/>
      <c r="F78" s="564"/>
      <c r="G78" s="564"/>
      <c r="H78" s="564"/>
      <c r="I78" s="564"/>
      <c r="J78" s="564"/>
      <c r="K78" s="564"/>
      <c r="L78" s="564"/>
      <c r="M78" s="564"/>
      <c r="N78" s="575"/>
      <c r="O78" s="558"/>
      <c r="P78" s="564"/>
      <c r="Q78" s="564"/>
      <c r="R78" s="564"/>
      <c r="S78" s="564"/>
      <c r="T78" s="564"/>
      <c r="U78" s="564"/>
      <c r="V78" s="564"/>
      <c r="W78" s="564"/>
      <c r="X78" s="564"/>
      <c r="Y78" s="564"/>
      <c r="Z78" s="575"/>
      <c r="AA78" s="558"/>
      <c r="AB78" s="564"/>
      <c r="AC78" s="564"/>
      <c r="AD78" s="564"/>
      <c r="AE78" s="564"/>
      <c r="AF78" s="564"/>
      <c r="AG78" s="564"/>
      <c r="AH78" s="564"/>
      <c r="AI78" s="564"/>
      <c r="AJ78" s="564"/>
      <c r="AK78" s="564"/>
      <c r="AL78" s="522"/>
      <c r="AN78" s="322"/>
    </row>
    <row r="79" spans="1:75" ht="14.1" customHeight="1">
      <c r="A79" s="303"/>
      <c r="B79" s="575"/>
      <c r="C79" s="53"/>
      <c r="D79" s="564"/>
      <c r="E79" s="564"/>
      <c r="F79" s="564"/>
      <c r="G79" s="564"/>
      <c r="H79" s="564"/>
      <c r="I79" s="564"/>
      <c r="J79" s="564"/>
      <c r="K79" s="564"/>
      <c r="L79" s="564"/>
      <c r="M79" s="564"/>
      <c r="N79" s="575"/>
      <c r="O79" s="558"/>
      <c r="P79" s="564"/>
      <c r="Q79" s="564"/>
      <c r="R79" s="564"/>
      <c r="S79" s="564"/>
      <c r="T79" s="564"/>
      <c r="U79" s="564"/>
      <c r="V79" s="564"/>
      <c r="W79" s="564"/>
      <c r="X79" s="564"/>
      <c r="Y79" s="564"/>
      <c r="Z79" s="575"/>
      <c r="AA79" s="558"/>
      <c r="AB79" s="564"/>
      <c r="AC79" s="564"/>
      <c r="AD79" s="564"/>
      <c r="AE79" s="564"/>
      <c r="AF79" s="564"/>
      <c r="AG79" s="564"/>
      <c r="AH79" s="564"/>
      <c r="AI79" s="564"/>
      <c r="AJ79" s="564"/>
      <c r="AK79" s="564"/>
      <c r="AL79" s="522"/>
      <c r="AN79" s="321"/>
    </row>
    <row r="80" spans="1:75" ht="14.1" customHeight="1">
      <c r="A80" s="303"/>
      <c r="B80" s="575"/>
      <c r="C80" s="53"/>
      <c r="D80" s="564"/>
      <c r="E80" s="564"/>
      <c r="F80" s="564"/>
      <c r="G80" s="564"/>
      <c r="H80" s="564"/>
      <c r="I80" s="564"/>
      <c r="J80" s="564"/>
      <c r="K80" s="564"/>
      <c r="L80" s="564"/>
      <c r="M80" s="564"/>
      <c r="N80" s="575"/>
      <c r="O80" s="558"/>
      <c r="P80" s="564"/>
      <c r="Q80" s="564"/>
      <c r="R80" s="564"/>
      <c r="S80" s="564"/>
      <c r="T80" s="564"/>
      <c r="U80" s="564"/>
      <c r="V80" s="564"/>
      <c r="W80" s="564"/>
      <c r="X80" s="564"/>
      <c r="Y80" s="564"/>
      <c r="Z80" s="575"/>
      <c r="AA80" s="558"/>
      <c r="AB80" s="564"/>
      <c r="AC80" s="564"/>
      <c r="AD80" s="564"/>
      <c r="AE80" s="564"/>
      <c r="AF80" s="564"/>
      <c r="AG80" s="564"/>
      <c r="AH80" s="564"/>
      <c r="AI80" s="564"/>
      <c r="AJ80" s="564"/>
      <c r="AK80" s="564"/>
      <c r="AL80" s="522"/>
    </row>
    <row r="81" spans="1:72" ht="14.1" customHeight="1">
      <c r="A81" s="303"/>
      <c r="B81" s="575"/>
      <c r="C81" s="53"/>
      <c r="D81" s="564"/>
      <c r="E81" s="564"/>
      <c r="F81" s="564"/>
      <c r="G81" s="564"/>
      <c r="H81" s="564"/>
      <c r="I81" s="564"/>
      <c r="J81" s="564"/>
      <c r="K81" s="564"/>
      <c r="L81" s="564"/>
      <c r="M81" s="564"/>
      <c r="N81" s="575"/>
      <c r="O81" s="558"/>
      <c r="P81" s="564"/>
      <c r="Q81" s="564"/>
      <c r="R81" s="564"/>
      <c r="S81" s="564"/>
      <c r="T81" s="564"/>
      <c r="U81" s="564"/>
      <c r="V81" s="564"/>
      <c r="W81" s="564"/>
      <c r="X81" s="564"/>
      <c r="Y81" s="564"/>
      <c r="Z81" s="575"/>
      <c r="AA81" s="558"/>
      <c r="AB81" s="564"/>
      <c r="AC81" s="564"/>
      <c r="AD81" s="564"/>
      <c r="AE81" s="564"/>
      <c r="AF81" s="564"/>
      <c r="AG81" s="564"/>
      <c r="AH81" s="564"/>
      <c r="AI81" s="564"/>
      <c r="AJ81" s="564"/>
      <c r="AK81" s="564"/>
      <c r="AL81" s="522"/>
      <c r="BM81" s="53"/>
      <c r="BN81" s="53"/>
      <c r="BO81" s="53"/>
      <c r="BP81" s="53"/>
      <c r="BQ81" s="53"/>
      <c r="BR81" s="53"/>
      <c r="BS81" s="53"/>
      <c r="BT81" s="53"/>
    </row>
    <row r="82" spans="1:72" ht="14.1" customHeight="1">
      <c r="A82" s="303"/>
      <c r="B82" s="575"/>
      <c r="C82" s="53"/>
      <c r="D82" s="570"/>
      <c r="E82" s="570"/>
      <c r="F82" s="570"/>
      <c r="G82" s="570"/>
      <c r="H82" s="570"/>
      <c r="I82" s="570"/>
      <c r="J82" s="570"/>
      <c r="K82" s="570"/>
      <c r="L82" s="570"/>
      <c r="M82" s="570"/>
      <c r="N82" s="575"/>
      <c r="O82" s="558"/>
      <c r="P82" s="564"/>
      <c r="Q82" s="564"/>
      <c r="R82" s="564"/>
      <c r="S82" s="564"/>
      <c r="T82" s="564"/>
      <c r="U82" s="564"/>
      <c r="V82" s="564"/>
      <c r="W82" s="564"/>
      <c r="X82" s="564"/>
      <c r="Y82" s="564"/>
      <c r="Z82" s="575"/>
      <c r="AA82" s="558"/>
      <c r="AB82" s="564"/>
      <c r="AC82" s="564"/>
      <c r="AD82" s="564"/>
      <c r="AE82" s="564"/>
      <c r="AF82" s="564"/>
      <c r="AG82" s="564"/>
      <c r="AH82" s="564"/>
      <c r="AI82" s="564"/>
      <c r="AJ82" s="564"/>
      <c r="AK82" s="564"/>
      <c r="AL82" s="522"/>
      <c r="BO82" s="303"/>
      <c r="BP82" s="303"/>
      <c r="BQ82" s="303"/>
      <c r="BR82" s="303"/>
      <c r="BS82" s="303"/>
      <c r="BT82" s="303"/>
    </row>
    <row r="83" spans="1:72" ht="14.1" customHeight="1">
      <c r="B83" s="575"/>
      <c r="C83" s="53"/>
      <c r="D83" s="564"/>
      <c r="E83" s="564"/>
      <c r="F83" s="564"/>
      <c r="G83" s="564"/>
      <c r="H83" s="564"/>
      <c r="I83" s="564"/>
      <c r="J83" s="564"/>
      <c r="K83" s="564"/>
      <c r="L83" s="564"/>
      <c r="M83" s="564"/>
      <c r="N83" s="575"/>
      <c r="O83" s="558"/>
      <c r="P83" s="564"/>
      <c r="Q83" s="564"/>
      <c r="R83" s="564"/>
      <c r="S83" s="564"/>
      <c r="T83" s="564"/>
      <c r="U83" s="564"/>
      <c r="V83" s="564"/>
      <c r="W83" s="564"/>
      <c r="X83" s="564"/>
      <c r="Y83" s="564"/>
      <c r="Z83" s="575"/>
      <c r="AA83" s="558"/>
      <c r="AB83" s="564"/>
      <c r="AC83" s="564"/>
      <c r="AD83" s="564"/>
      <c r="AE83" s="564"/>
      <c r="AF83" s="564"/>
      <c r="AG83" s="564"/>
      <c r="AH83" s="564"/>
      <c r="AI83" s="564"/>
      <c r="AJ83" s="564"/>
      <c r="AK83" s="564"/>
      <c r="AL83" s="522"/>
      <c r="AN83" s="322"/>
    </row>
    <row r="84" spans="1:72" ht="14.1" customHeight="1"/>
    <row r="85" spans="1:72" ht="14.1" customHeight="1">
      <c r="AM85" s="322"/>
    </row>
    <row r="86" spans="1:72" ht="14.1" customHeight="1"/>
    <row r="87" spans="1:72" ht="14.1" customHeight="1"/>
    <row r="88" spans="1:72" ht="14.1" customHeight="1">
      <c r="BK88" s="2"/>
      <c r="BL88" s="2"/>
      <c r="BM88" s="2"/>
      <c r="BN88" s="2"/>
      <c r="BO88" s="2"/>
      <c r="BP88" s="2"/>
      <c r="BQ88" s="2"/>
      <c r="BR88" s="874"/>
    </row>
    <row r="89" spans="1:72" ht="14.1" customHeight="1">
      <c r="BQ89" s="303"/>
      <c r="BR89" s="303"/>
      <c r="BS89" s="303"/>
    </row>
    <row r="90" spans="1:72" ht="14.1" customHeight="1">
      <c r="BP90" s="303"/>
      <c r="BQ90" s="303"/>
      <c r="BR90" s="303"/>
      <c r="BS90" s="303"/>
    </row>
    <row r="91" spans="1:72" ht="14.1" customHeight="1">
      <c r="BP91" s="303"/>
      <c r="BQ91" s="303"/>
      <c r="BR91" s="303"/>
      <c r="BS91" s="303"/>
    </row>
    <row r="92" spans="1:72" ht="14.1" customHeight="1">
      <c r="BP92" s="303"/>
      <c r="BQ92" s="303"/>
      <c r="BR92" s="303"/>
      <c r="BS92" s="303"/>
    </row>
    <row r="93" spans="1:72" ht="14.1" customHeight="1">
      <c r="BK93" s="303"/>
      <c r="BL93" s="303"/>
      <c r="BM93" s="303"/>
      <c r="BN93" s="303"/>
      <c r="BO93" s="303"/>
    </row>
    <row r="94" spans="1:72" ht="14.1" customHeight="1"/>
    <row r="95" spans="1:72" ht="14.1" customHeight="1"/>
    <row r="96" spans="1:72" ht="14.1" customHeight="1"/>
    <row r="97" ht="14.1" customHeight="1"/>
  </sheetData>
  <sheetProtection algorithmName="SHA-512" hashValue="bigWNyIxys/5rPtijRwUN8iHYMj/CV7q3HYwrhXlDkDm8jRcoEXQ+n4oPv9vGuDkIg/A6CXXT9WOGXg2wa3XsQ==" saltValue="NoCF78+UCZY2MgJHSBe+tQ==" spinCount="100000" sheet="1" objects="1" scenarios="1" formatCells="0" formatColumns="0" formatRows="0" selectLockedCells="1"/>
  <mergeCells count="96">
    <mergeCell ref="B41:C41"/>
    <mergeCell ref="D41:Z42"/>
    <mergeCell ref="B51:C51"/>
    <mergeCell ref="F52:L52"/>
    <mergeCell ref="M52:V52"/>
    <mergeCell ref="D51:Z51"/>
    <mergeCell ref="AC46:AL50"/>
    <mergeCell ref="B44:C44"/>
    <mergeCell ref="D45:Z45"/>
    <mergeCell ref="B54:C54"/>
    <mergeCell ref="D54:Z54"/>
    <mergeCell ref="B45:C45"/>
    <mergeCell ref="P46:Q46"/>
    <mergeCell ref="D8:I8"/>
    <mergeCell ref="D9:I9"/>
    <mergeCell ref="V24:W24"/>
    <mergeCell ref="X24:Y24"/>
    <mergeCell ref="AC43:AL44"/>
    <mergeCell ref="D26:Z26"/>
    <mergeCell ref="W28:Z29"/>
    <mergeCell ref="K28:V29"/>
    <mergeCell ref="D28:J29"/>
    <mergeCell ref="D36:J37"/>
    <mergeCell ref="D38:J39"/>
    <mergeCell ref="D30:J31"/>
    <mergeCell ref="D32:J33"/>
    <mergeCell ref="AC35:AL38"/>
    <mergeCell ref="AA10:AK10"/>
    <mergeCell ref="U11:Z11"/>
    <mergeCell ref="J9:T9"/>
    <mergeCell ref="U9:Z9"/>
    <mergeCell ref="AA9:AK9"/>
    <mergeCell ref="U8:AK8"/>
    <mergeCell ref="W38:Z39"/>
    <mergeCell ref="AA11:AK11"/>
    <mergeCell ref="U12:Z12"/>
    <mergeCell ref="AA12:AK12"/>
    <mergeCell ref="W32:Z33"/>
    <mergeCell ref="W34:Z35"/>
    <mergeCell ref="W36:Z37"/>
    <mergeCell ref="W30:Z31"/>
    <mergeCell ref="D34:J35"/>
    <mergeCell ref="AC29:AL30"/>
    <mergeCell ref="AC31:AL32"/>
    <mergeCell ref="AC33:AL34"/>
    <mergeCell ref="B3:AA3"/>
    <mergeCell ref="AB3:AL3"/>
    <mergeCell ref="B4:C4"/>
    <mergeCell ref="D4:Z5"/>
    <mergeCell ref="AO4:BR5"/>
    <mergeCell ref="AC4:AL7"/>
    <mergeCell ref="AN4:AN5"/>
    <mergeCell ref="D7:Z7"/>
    <mergeCell ref="AC21:AL22"/>
    <mergeCell ref="AC23:AL24"/>
    <mergeCell ref="D11:I11"/>
    <mergeCell ref="D12:I12"/>
    <mergeCell ref="E24:L24"/>
    <mergeCell ref="N24:O24"/>
    <mergeCell ref="D13:I13"/>
    <mergeCell ref="J12:T12"/>
    <mergeCell ref="J13:T13"/>
    <mergeCell ref="P24:Q24"/>
    <mergeCell ref="S24:T24"/>
    <mergeCell ref="A1:AM1"/>
    <mergeCell ref="AC27:AL28"/>
    <mergeCell ref="E14:Z14"/>
    <mergeCell ref="D16:Y16"/>
    <mergeCell ref="D21:Z21"/>
    <mergeCell ref="B26:C26"/>
    <mergeCell ref="B21:C21"/>
    <mergeCell ref="D23:H23"/>
    <mergeCell ref="I23:Z23"/>
    <mergeCell ref="U10:Z10"/>
    <mergeCell ref="AA13:AK13"/>
    <mergeCell ref="D17:Z19"/>
    <mergeCell ref="U13:Z13"/>
    <mergeCell ref="D10:I10"/>
    <mergeCell ref="J10:T10"/>
    <mergeCell ref="J11:T11"/>
    <mergeCell ref="AC41:AL42"/>
    <mergeCell ref="AQ55:BQ62"/>
    <mergeCell ref="D58:Z60"/>
    <mergeCell ref="AC56:AC57"/>
    <mergeCell ref="AD58:AM58"/>
    <mergeCell ref="AC54:AL54"/>
    <mergeCell ref="AC55:AL55"/>
    <mergeCell ref="AD56:AL57"/>
    <mergeCell ref="AD59:AL61"/>
    <mergeCell ref="D57:Z57"/>
    <mergeCell ref="E49:J49"/>
    <mergeCell ref="M49:P49"/>
    <mergeCell ref="D47:Z47"/>
    <mergeCell ref="D48:Z48"/>
    <mergeCell ref="D44:Z44"/>
    <mergeCell ref="AC45:AL45"/>
  </mergeCells>
  <phoneticPr fontId="4"/>
  <conditionalFormatting sqref="D17">
    <cfRule type="containsBlanks" dxfId="285" priority="1">
      <formula>LEN(TRIM(D17))=0</formula>
    </cfRule>
  </conditionalFormatting>
  <conditionalFormatting sqref="D10:J13 I23:Z23 P24:Q24 S24:T24 V24:W24 D58">
    <cfRule type="containsBlanks" dxfId="284" priority="10">
      <formula>LEN(TRIM(D10))=0</formula>
    </cfRule>
  </conditionalFormatting>
  <conditionalFormatting sqref="D30:J39">
    <cfRule type="containsBlanks" dxfId="283" priority="3">
      <formula>LEN(TRIM(D30))=0</formula>
    </cfRule>
  </conditionalFormatting>
  <conditionalFormatting sqref="M52:V52">
    <cfRule type="containsBlanks" dxfId="282" priority="5">
      <formula>LEN(TRIM(M52))=0</formula>
    </cfRule>
  </conditionalFormatting>
  <conditionalFormatting sqref="N24:O24">
    <cfRule type="containsBlanks" dxfId="281" priority="11">
      <formula>LEN(TRIM(N24))=0</formula>
    </cfRule>
  </conditionalFormatting>
  <conditionalFormatting sqref="U10:AA13">
    <cfRule type="containsBlanks" dxfId="280" priority="2">
      <formula>LEN(TRIM(U10))=0</formula>
    </cfRule>
  </conditionalFormatting>
  <conditionalFormatting sqref="W30:Z39">
    <cfRule type="containsBlanks" dxfId="279" priority="7">
      <formula>LEN(TRIM(W30))=0</formula>
    </cfRule>
  </conditionalFormatting>
  <dataValidations count="2">
    <dataValidation type="list" allowBlank="1" showInputMessage="1" showErrorMessage="1" sqref="N24:O24" xr:uid="{9A20468A-A95B-435E-8AC3-089697D40133}">
      <formula1>"　,平成,令和"</formula1>
    </dataValidation>
    <dataValidation type="list" allowBlank="1" showInputMessage="1" showErrorMessage="1" sqref="W30:Z39" xr:uid="{3BB7C1B2-C8D2-4CEE-9347-F7F7BF71CB10}">
      <formula1>"　,☑あり,☑なし"</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horizontalDpi="300" verticalDpi="300" r:id="rId1"/>
  <headerFooter alignWithMargins="0"/>
  <rowBreaks count="1" manualBreakCount="1">
    <brk id="6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67711" r:id="rId4" name="Check Box 26">
              <controlPr defaultSize="0" autoFill="0" autoLine="0" autoPict="0">
                <anchor moveWithCells="1">
                  <from>
                    <xdr:col>23</xdr:col>
                    <xdr:colOff>95250</xdr:colOff>
                    <xdr:row>4</xdr:row>
                    <xdr:rowOff>161925</xdr:rowOff>
                  </from>
                  <to>
                    <xdr:col>26</xdr:col>
                    <xdr:colOff>95250</xdr:colOff>
                    <xdr:row>6</xdr:row>
                    <xdr:rowOff>19050</xdr:rowOff>
                  </to>
                </anchor>
              </controlPr>
            </control>
          </mc:Choice>
        </mc:AlternateContent>
        <mc:AlternateContent xmlns:mc="http://schemas.openxmlformats.org/markup-compatibility/2006">
          <mc:Choice Requires="x14">
            <control shapeId="667712" r:id="rId5" name="Check Box 27">
              <controlPr defaultSize="0" autoFill="0" autoLine="0" autoPict="0">
                <anchor moveWithCells="1">
                  <from>
                    <xdr:col>19</xdr:col>
                    <xdr:colOff>114300</xdr:colOff>
                    <xdr:row>4</xdr:row>
                    <xdr:rowOff>171450</xdr:rowOff>
                  </from>
                  <to>
                    <xdr:col>23</xdr:col>
                    <xdr:colOff>38100</xdr:colOff>
                    <xdr:row>6</xdr:row>
                    <xdr:rowOff>9525</xdr:rowOff>
                  </to>
                </anchor>
              </controlPr>
            </control>
          </mc:Choice>
        </mc:AlternateContent>
        <mc:AlternateContent xmlns:mc="http://schemas.openxmlformats.org/markup-compatibility/2006">
          <mc:Choice Requires="x14">
            <control shapeId="667715" r:id="rId6" name="Check Box 67">
              <controlPr defaultSize="0" autoFill="0" autoLine="0" autoPict="0">
                <anchor moveWithCells="1">
                  <from>
                    <xdr:col>19</xdr:col>
                    <xdr:colOff>114300</xdr:colOff>
                    <xdr:row>20</xdr:row>
                    <xdr:rowOff>0</xdr:rowOff>
                  </from>
                  <to>
                    <xdr:col>22</xdr:col>
                    <xdr:colOff>123825</xdr:colOff>
                    <xdr:row>21</xdr:row>
                    <xdr:rowOff>28575</xdr:rowOff>
                  </to>
                </anchor>
              </controlPr>
            </control>
          </mc:Choice>
        </mc:AlternateContent>
        <mc:AlternateContent xmlns:mc="http://schemas.openxmlformats.org/markup-compatibility/2006">
          <mc:Choice Requires="x14">
            <control shapeId="667716" r:id="rId7" name="Check Box 68">
              <controlPr defaultSize="0" autoFill="0" autoLine="0" autoPict="0">
                <anchor moveWithCells="1">
                  <from>
                    <xdr:col>22</xdr:col>
                    <xdr:colOff>171450</xdr:colOff>
                    <xdr:row>20</xdr:row>
                    <xdr:rowOff>0</xdr:rowOff>
                  </from>
                  <to>
                    <xdr:col>25</xdr:col>
                    <xdr:colOff>180975</xdr:colOff>
                    <xdr:row>21</xdr:row>
                    <xdr:rowOff>19050</xdr:rowOff>
                  </to>
                </anchor>
              </controlPr>
            </control>
          </mc:Choice>
        </mc:AlternateContent>
        <mc:AlternateContent xmlns:mc="http://schemas.openxmlformats.org/markup-compatibility/2006">
          <mc:Choice Requires="x14">
            <control shapeId="667728" r:id="rId8" name="Check Box 80">
              <controlPr defaultSize="0" autoFill="0" autoLine="0" autoPict="0">
                <anchor moveWithCells="1">
                  <from>
                    <xdr:col>19</xdr:col>
                    <xdr:colOff>104775</xdr:colOff>
                    <xdr:row>41</xdr:row>
                    <xdr:rowOff>9525</xdr:rowOff>
                  </from>
                  <to>
                    <xdr:col>22</xdr:col>
                    <xdr:colOff>114300</xdr:colOff>
                    <xdr:row>42</xdr:row>
                    <xdr:rowOff>28575</xdr:rowOff>
                  </to>
                </anchor>
              </controlPr>
            </control>
          </mc:Choice>
        </mc:AlternateContent>
        <mc:AlternateContent xmlns:mc="http://schemas.openxmlformats.org/markup-compatibility/2006">
          <mc:Choice Requires="x14">
            <control shapeId="667729" r:id="rId9" name="Check Box 81">
              <controlPr defaultSize="0" autoFill="0" autoLine="0" autoPict="0">
                <anchor moveWithCells="1">
                  <from>
                    <xdr:col>22</xdr:col>
                    <xdr:colOff>161925</xdr:colOff>
                    <xdr:row>41</xdr:row>
                    <xdr:rowOff>9525</xdr:rowOff>
                  </from>
                  <to>
                    <xdr:col>25</xdr:col>
                    <xdr:colOff>171450</xdr:colOff>
                    <xdr:row>42</xdr:row>
                    <xdr:rowOff>28575</xdr:rowOff>
                  </to>
                </anchor>
              </controlPr>
            </control>
          </mc:Choice>
        </mc:AlternateContent>
        <mc:AlternateContent xmlns:mc="http://schemas.openxmlformats.org/markup-compatibility/2006">
          <mc:Choice Requires="x14">
            <control shapeId="667747" r:id="rId10" name="Check Box 99">
              <controlPr defaultSize="0" autoFill="0" autoLine="0" autoPict="0">
                <anchor moveWithCells="1">
                  <from>
                    <xdr:col>9</xdr:col>
                    <xdr:colOff>171450</xdr:colOff>
                    <xdr:row>29</xdr:row>
                    <xdr:rowOff>9525</xdr:rowOff>
                  </from>
                  <to>
                    <xdr:col>11</xdr:col>
                    <xdr:colOff>76200</xdr:colOff>
                    <xdr:row>30</xdr:row>
                    <xdr:rowOff>9525</xdr:rowOff>
                  </to>
                </anchor>
              </controlPr>
            </control>
          </mc:Choice>
        </mc:AlternateContent>
        <mc:AlternateContent xmlns:mc="http://schemas.openxmlformats.org/markup-compatibility/2006">
          <mc:Choice Requires="x14">
            <control shapeId="667748" r:id="rId11" name="Check Box 100">
              <controlPr defaultSize="0" autoFill="0" autoLine="0" autoPict="0">
                <anchor moveWithCells="1">
                  <from>
                    <xdr:col>15</xdr:col>
                    <xdr:colOff>171450</xdr:colOff>
                    <xdr:row>29</xdr:row>
                    <xdr:rowOff>9525</xdr:rowOff>
                  </from>
                  <to>
                    <xdr:col>17</xdr:col>
                    <xdr:colOff>76200</xdr:colOff>
                    <xdr:row>30</xdr:row>
                    <xdr:rowOff>9525</xdr:rowOff>
                  </to>
                </anchor>
              </controlPr>
            </control>
          </mc:Choice>
        </mc:AlternateContent>
        <mc:AlternateContent xmlns:mc="http://schemas.openxmlformats.org/markup-compatibility/2006">
          <mc:Choice Requires="x14">
            <control shapeId="667753" r:id="rId12" name="Check Box 105">
              <controlPr defaultSize="0" autoFill="0" autoLine="0" autoPict="0">
                <anchor moveWithCells="1">
                  <from>
                    <xdr:col>9</xdr:col>
                    <xdr:colOff>171450</xdr:colOff>
                    <xdr:row>31</xdr:row>
                    <xdr:rowOff>9525</xdr:rowOff>
                  </from>
                  <to>
                    <xdr:col>11</xdr:col>
                    <xdr:colOff>76200</xdr:colOff>
                    <xdr:row>32</xdr:row>
                    <xdr:rowOff>9525</xdr:rowOff>
                  </to>
                </anchor>
              </controlPr>
            </control>
          </mc:Choice>
        </mc:AlternateContent>
        <mc:AlternateContent xmlns:mc="http://schemas.openxmlformats.org/markup-compatibility/2006">
          <mc:Choice Requires="x14">
            <control shapeId="667754" r:id="rId13" name="Check Box 106">
              <controlPr defaultSize="0" autoFill="0" autoLine="0" autoPict="0">
                <anchor moveWithCells="1">
                  <from>
                    <xdr:col>15</xdr:col>
                    <xdr:colOff>171450</xdr:colOff>
                    <xdr:row>31</xdr:row>
                    <xdr:rowOff>9525</xdr:rowOff>
                  </from>
                  <to>
                    <xdr:col>17</xdr:col>
                    <xdr:colOff>76200</xdr:colOff>
                    <xdr:row>32</xdr:row>
                    <xdr:rowOff>9525</xdr:rowOff>
                  </to>
                </anchor>
              </controlPr>
            </control>
          </mc:Choice>
        </mc:AlternateContent>
        <mc:AlternateContent xmlns:mc="http://schemas.openxmlformats.org/markup-compatibility/2006">
          <mc:Choice Requires="x14">
            <control shapeId="667755" r:id="rId14" name="Check Box 107">
              <controlPr defaultSize="0" autoFill="0" autoLine="0" autoPict="0">
                <anchor moveWithCells="1">
                  <from>
                    <xdr:col>9</xdr:col>
                    <xdr:colOff>171450</xdr:colOff>
                    <xdr:row>32</xdr:row>
                    <xdr:rowOff>9525</xdr:rowOff>
                  </from>
                  <to>
                    <xdr:col>11</xdr:col>
                    <xdr:colOff>76200</xdr:colOff>
                    <xdr:row>33</xdr:row>
                    <xdr:rowOff>9525</xdr:rowOff>
                  </to>
                </anchor>
              </controlPr>
            </control>
          </mc:Choice>
        </mc:AlternateContent>
        <mc:AlternateContent xmlns:mc="http://schemas.openxmlformats.org/markup-compatibility/2006">
          <mc:Choice Requires="x14">
            <control shapeId="667759" r:id="rId15" name="Check Box 111">
              <controlPr defaultSize="0" autoFill="0" autoLine="0" autoPict="0">
                <anchor moveWithCells="1">
                  <from>
                    <xdr:col>9</xdr:col>
                    <xdr:colOff>171450</xdr:colOff>
                    <xdr:row>33</xdr:row>
                    <xdr:rowOff>9525</xdr:rowOff>
                  </from>
                  <to>
                    <xdr:col>11</xdr:col>
                    <xdr:colOff>76200</xdr:colOff>
                    <xdr:row>34</xdr:row>
                    <xdr:rowOff>9525</xdr:rowOff>
                  </to>
                </anchor>
              </controlPr>
            </control>
          </mc:Choice>
        </mc:AlternateContent>
        <mc:AlternateContent xmlns:mc="http://schemas.openxmlformats.org/markup-compatibility/2006">
          <mc:Choice Requires="x14">
            <control shapeId="667760" r:id="rId16" name="Check Box 112">
              <controlPr defaultSize="0" autoFill="0" autoLine="0" autoPict="0">
                <anchor moveWithCells="1">
                  <from>
                    <xdr:col>15</xdr:col>
                    <xdr:colOff>171450</xdr:colOff>
                    <xdr:row>33</xdr:row>
                    <xdr:rowOff>9525</xdr:rowOff>
                  </from>
                  <to>
                    <xdr:col>17</xdr:col>
                    <xdr:colOff>76200</xdr:colOff>
                    <xdr:row>34</xdr:row>
                    <xdr:rowOff>9525</xdr:rowOff>
                  </to>
                </anchor>
              </controlPr>
            </control>
          </mc:Choice>
        </mc:AlternateContent>
        <mc:AlternateContent xmlns:mc="http://schemas.openxmlformats.org/markup-compatibility/2006">
          <mc:Choice Requires="x14">
            <control shapeId="667769" r:id="rId17" name="Check Box 121">
              <controlPr defaultSize="0" autoFill="0" autoLine="0" autoPict="0">
                <anchor moveWithCells="1">
                  <from>
                    <xdr:col>19</xdr:col>
                    <xdr:colOff>133350</xdr:colOff>
                    <xdr:row>25</xdr:row>
                    <xdr:rowOff>142875</xdr:rowOff>
                  </from>
                  <to>
                    <xdr:col>22</xdr:col>
                    <xdr:colOff>142875</xdr:colOff>
                    <xdr:row>26</xdr:row>
                    <xdr:rowOff>161925</xdr:rowOff>
                  </to>
                </anchor>
              </controlPr>
            </control>
          </mc:Choice>
        </mc:AlternateContent>
        <mc:AlternateContent xmlns:mc="http://schemas.openxmlformats.org/markup-compatibility/2006">
          <mc:Choice Requires="x14">
            <control shapeId="667770" r:id="rId18" name="Check Box 122">
              <controlPr defaultSize="0" autoFill="0" autoLine="0" autoPict="0">
                <anchor moveWithCells="1">
                  <from>
                    <xdr:col>23</xdr:col>
                    <xdr:colOff>9525</xdr:colOff>
                    <xdr:row>25</xdr:row>
                    <xdr:rowOff>142875</xdr:rowOff>
                  </from>
                  <to>
                    <xdr:col>26</xdr:col>
                    <xdr:colOff>19050</xdr:colOff>
                    <xdr:row>26</xdr:row>
                    <xdr:rowOff>152400</xdr:rowOff>
                  </to>
                </anchor>
              </controlPr>
            </control>
          </mc:Choice>
        </mc:AlternateContent>
        <mc:AlternateContent xmlns:mc="http://schemas.openxmlformats.org/markup-compatibility/2006">
          <mc:Choice Requires="x14">
            <control shapeId="667749" r:id="rId19" name="Check Box 101">
              <controlPr defaultSize="0" autoFill="0" autoLine="0" autoPict="0">
                <anchor moveWithCells="1">
                  <from>
                    <xdr:col>9</xdr:col>
                    <xdr:colOff>171450</xdr:colOff>
                    <xdr:row>30</xdr:row>
                    <xdr:rowOff>9525</xdr:rowOff>
                  </from>
                  <to>
                    <xdr:col>11</xdr:col>
                    <xdr:colOff>76200</xdr:colOff>
                    <xdr:row>31</xdr:row>
                    <xdr:rowOff>9525</xdr:rowOff>
                  </to>
                </anchor>
              </controlPr>
            </control>
          </mc:Choice>
        </mc:AlternateContent>
        <mc:AlternateContent xmlns:mc="http://schemas.openxmlformats.org/markup-compatibility/2006">
          <mc:Choice Requires="x14">
            <control shapeId="667783" r:id="rId20" name="Check Box 135">
              <controlPr defaultSize="0" autoFill="0" autoLine="0" autoPict="0">
                <anchor moveWithCells="1">
                  <from>
                    <xdr:col>19</xdr:col>
                    <xdr:colOff>104775</xdr:colOff>
                    <xdr:row>43</xdr:row>
                    <xdr:rowOff>161925</xdr:rowOff>
                  </from>
                  <to>
                    <xdr:col>22</xdr:col>
                    <xdr:colOff>114300</xdr:colOff>
                    <xdr:row>45</xdr:row>
                    <xdr:rowOff>19050</xdr:rowOff>
                  </to>
                </anchor>
              </controlPr>
            </control>
          </mc:Choice>
        </mc:AlternateContent>
        <mc:AlternateContent xmlns:mc="http://schemas.openxmlformats.org/markup-compatibility/2006">
          <mc:Choice Requires="x14">
            <control shapeId="667784" r:id="rId21" name="Check Box 136">
              <controlPr defaultSize="0" autoFill="0" autoLine="0" autoPict="0">
                <anchor moveWithCells="1">
                  <from>
                    <xdr:col>22</xdr:col>
                    <xdr:colOff>161925</xdr:colOff>
                    <xdr:row>43</xdr:row>
                    <xdr:rowOff>161925</xdr:rowOff>
                  </from>
                  <to>
                    <xdr:col>25</xdr:col>
                    <xdr:colOff>171450</xdr:colOff>
                    <xdr:row>45</xdr:row>
                    <xdr:rowOff>9525</xdr:rowOff>
                  </to>
                </anchor>
              </controlPr>
            </control>
          </mc:Choice>
        </mc:AlternateContent>
        <mc:AlternateContent xmlns:mc="http://schemas.openxmlformats.org/markup-compatibility/2006">
          <mc:Choice Requires="x14">
            <control shapeId="667785" r:id="rId22" name="Check Box 137">
              <controlPr defaultSize="0" autoFill="0" autoLine="0" autoPict="0">
                <anchor moveWithCells="1">
                  <from>
                    <xdr:col>19</xdr:col>
                    <xdr:colOff>104775</xdr:colOff>
                    <xdr:row>46</xdr:row>
                    <xdr:rowOff>0</xdr:rowOff>
                  </from>
                  <to>
                    <xdr:col>22</xdr:col>
                    <xdr:colOff>114300</xdr:colOff>
                    <xdr:row>47</xdr:row>
                    <xdr:rowOff>28575</xdr:rowOff>
                  </to>
                </anchor>
              </controlPr>
            </control>
          </mc:Choice>
        </mc:AlternateContent>
        <mc:AlternateContent xmlns:mc="http://schemas.openxmlformats.org/markup-compatibility/2006">
          <mc:Choice Requires="x14">
            <control shapeId="667786" r:id="rId23" name="Check Box 138">
              <controlPr defaultSize="0" autoFill="0" autoLine="0" autoPict="0">
                <anchor moveWithCells="1">
                  <from>
                    <xdr:col>22</xdr:col>
                    <xdr:colOff>161925</xdr:colOff>
                    <xdr:row>46</xdr:row>
                    <xdr:rowOff>0</xdr:rowOff>
                  </from>
                  <to>
                    <xdr:col>25</xdr:col>
                    <xdr:colOff>171450</xdr:colOff>
                    <xdr:row>47</xdr:row>
                    <xdr:rowOff>19050</xdr:rowOff>
                  </to>
                </anchor>
              </controlPr>
            </control>
          </mc:Choice>
        </mc:AlternateContent>
        <mc:AlternateContent xmlns:mc="http://schemas.openxmlformats.org/markup-compatibility/2006">
          <mc:Choice Requires="x14">
            <control shapeId="667787" r:id="rId24" name="Check Box 103">
              <controlPr defaultSize="0" autoFill="0" autoLine="0" autoPict="0">
                <anchor moveWithCells="1">
                  <from>
                    <xdr:col>3</xdr:col>
                    <xdr:colOff>0</xdr:colOff>
                    <xdr:row>48</xdr:row>
                    <xdr:rowOff>0</xdr:rowOff>
                  </from>
                  <to>
                    <xdr:col>5</xdr:col>
                    <xdr:colOff>57150</xdr:colOff>
                    <xdr:row>48</xdr:row>
                    <xdr:rowOff>161925</xdr:rowOff>
                  </to>
                </anchor>
              </controlPr>
            </control>
          </mc:Choice>
        </mc:AlternateContent>
        <mc:AlternateContent xmlns:mc="http://schemas.openxmlformats.org/markup-compatibility/2006">
          <mc:Choice Requires="x14">
            <control shapeId="667788" r:id="rId25" name="Check Box 103">
              <controlPr defaultSize="0" autoFill="0" autoLine="0" autoPict="0">
                <anchor moveWithCells="1">
                  <from>
                    <xdr:col>11</xdr:col>
                    <xdr:colOff>0</xdr:colOff>
                    <xdr:row>48</xdr:row>
                    <xdr:rowOff>0</xdr:rowOff>
                  </from>
                  <to>
                    <xdr:col>13</xdr:col>
                    <xdr:colOff>57150</xdr:colOff>
                    <xdr:row>48</xdr:row>
                    <xdr:rowOff>161925</xdr:rowOff>
                  </to>
                </anchor>
              </controlPr>
            </control>
          </mc:Choice>
        </mc:AlternateContent>
        <mc:AlternateContent xmlns:mc="http://schemas.openxmlformats.org/markup-compatibility/2006">
          <mc:Choice Requires="x14">
            <control shapeId="667789" r:id="rId26" name="Check Box 147">
              <controlPr defaultSize="0" autoFill="0" autoLine="0" autoPict="0">
                <anchor moveWithCells="1">
                  <from>
                    <xdr:col>2</xdr:col>
                    <xdr:colOff>142875</xdr:colOff>
                    <xdr:row>50</xdr:row>
                    <xdr:rowOff>133350</xdr:rowOff>
                  </from>
                  <to>
                    <xdr:col>5</xdr:col>
                    <xdr:colOff>57150</xdr:colOff>
                    <xdr:row>52</xdr:row>
                    <xdr:rowOff>28575</xdr:rowOff>
                  </to>
                </anchor>
              </controlPr>
            </control>
          </mc:Choice>
        </mc:AlternateContent>
        <mc:AlternateContent xmlns:mc="http://schemas.openxmlformats.org/markup-compatibility/2006">
          <mc:Choice Requires="x14">
            <control shapeId="667790" r:id="rId27" name="Check Box 148">
              <controlPr defaultSize="0" autoFill="0" autoLine="0" autoPict="0" altText="いない･">
                <anchor moveWithCells="1">
                  <from>
                    <xdr:col>23</xdr:col>
                    <xdr:colOff>47625</xdr:colOff>
                    <xdr:row>50</xdr:row>
                    <xdr:rowOff>142875</xdr:rowOff>
                  </from>
                  <to>
                    <xdr:col>27</xdr:col>
                    <xdr:colOff>0</xdr:colOff>
                    <xdr:row>52</xdr:row>
                    <xdr:rowOff>9525</xdr:rowOff>
                  </to>
                </anchor>
              </controlPr>
            </control>
          </mc:Choice>
        </mc:AlternateContent>
        <mc:AlternateContent xmlns:mc="http://schemas.openxmlformats.org/markup-compatibility/2006">
          <mc:Choice Requires="x14">
            <control shapeId="667794" r:id="rId28" name="Check Box 146">
              <controlPr defaultSize="0" autoFill="0" autoLine="0" autoPict="0">
                <anchor moveWithCells="1">
                  <from>
                    <xdr:col>19</xdr:col>
                    <xdr:colOff>104775</xdr:colOff>
                    <xdr:row>54</xdr:row>
                    <xdr:rowOff>0</xdr:rowOff>
                  </from>
                  <to>
                    <xdr:col>22</xdr:col>
                    <xdr:colOff>114300</xdr:colOff>
                    <xdr:row>55</xdr:row>
                    <xdr:rowOff>28575</xdr:rowOff>
                  </to>
                </anchor>
              </controlPr>
            </control>
          </mc:Choice>
        </mc:AlternateContent>
        <mc:AlternateContent xmlns:mc="http://schemas.openxmlformats.org/markup-compatibility/2006">
          <mc:Choice Requires="x14">
            <control shapeId="667795" r:id="rId29" name="Check Box 147">
              <controlPr defaultSize="0" autoFill="0" autoLine="0" autoPict="0">
                <anchor moveWithCells="1">
                  <from>
                    <xdr:col>22</xdr:col>
                    <xdr:colOff>161925</xdr:colOff>
                    <xdr:row>54</xdr:row>
                    <xdr:rowOff>0</xdr:rowOff>
                  </from>
                  <to>
                    <xdr:col>25</xdr:col>
                    <xdr:colOff>171450</xdr:colOff>
                    <xdr:row>55</xdr:row>
                    <xdr:rowOff>19050</xdr:rowOff>
                  </to>
                </anchor>
              </controlPr>
            </control>
          </mc:Choice>
        </mc:AlternateContent>
        <mc:AlternateContent xmlns:mc="http://schemas.openxmlformats.org/markup-compatibility/2006">
          <mc:Choice Requires="x14">
            <control shapeId="667761" r:id="rId30" name="Check Box 113">
              <controlPr defaultSize="0" autoFill="0" autoLine="0" autoPict="0">
                <anchor moveWithCells="1">
                  <from>
                    <xdr:col>9</xdr:col>
                    <xdr:colOff>171450</xdr:colOff>
                    <xdr:row>34</xdr:row>
                    <xdr:rowOff>9525</xdr:rowOff>
                  </from>
                  <to>
                    <xdr:col>11</xdr:col>
                    <xdr:colOff>76200</xdr:colOff>
                    <xdr:row>35</xdr:row>
                    <xdr:rowOff>9525</xdr:rowOff>
                  </to>
                </anchor>
              </controlPr>
            </control>
          </mc:Choice>
        </mc:AlternateContent>
        <mc:AlternateContent xmlns:mc="http://schemas.openxmlformats.org/markup-compatibility/2006">
          <mc:Choice Requires="x14">
            <control shapeId="667765" r:id="rId31" name="Check Box 117">
              <controlPr defaultSize="0" autoFill="0" autoLine="0" autoPict="0">
                <anchor moveWithCells="1">
                  <from>
                    <xdr:col>9</xdr:col>
                    <xdr:colOff>171450</xdr:colOff>
                    <xdr:row>35</xdr:row>
                    <xdr:rowOff>9525</xdr:rowOff>
                  </from>
                  <to>
                    <xdr:col>11</xdr:col>
                    <xdr:colOff>76200</xdr:colOff>
                    <xdr:row>36</xdr:row>
                    <xdr:rowOff>9525</xdr:rowOff>
                  </to>
                </anchor>
              </controlPr>
            </control>
          </mc:Choice>
        </mc:AlternateContent>
        <mc:AlternateContent xmlns:mc="http://schemas.openxmlformats.org/markup-compatibility/2006">
          <mc:Choice Requires="x14">
            <control shapeId="667766" r:id="rId32" name="Check Box 118">
              <controlPr defaultSize="0" autoFill="0" autoLine="0" autoPict="0">
                <anchor moveWithCells="1">
                  <from>
                    <xdr:col>15</xdr:col>
                    <xdr:colOff>171450</xdr:colOff>
                    <xdr:row>35</xdr:row>
                    <xdr:rowOff>9525</xdr:rowOff>
                  </from>
                  <to>
                    <xdr:col>17</xdr:col>
                    <xdr:colOff>76200</xdr:colOff>
                    <xdr:row>36</xdr:row>
                    <xdr:rowOff>9525</xdr:rowOff>
                  </to>
                </anchor>
              </controlPr>
            </control>
          </mc:Choice>
        </mc:AlternateContent>
        <mc:AlternateContent xmlns:mc="http://schemas.openxmlformats.org/markup-compatibility/2006">
          <mc:Choice Requires="x14">
            <control shapeId="667767" r:id="rId33" name="Check Box 11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77" r:id="rId34" name="Check Box 12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7" r:id="rId35" name="Check Box 14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8" r:id="rId36" name="Check Box 150">
              <controlPr defaultSize="0" autoFill="0" autoLine="0" autoPict="0">
                <anchor moveWithCells="1">
                  <from>
                    <xdr:col>9</xdr:col>
                    <xdr:colOff>171450</xdr:colOff>
                    <xdr:row>37</xdr:row>
                    <xdr:rowOff>9525</xdr:rowOff>
                  </from>
                  <to>
                    <xdr:col>11</xdr:col>
                    <xdr:colOff>76200</xdr:colOff>
                    <xdr:row>38</xdr:row>
                    <xdr:rowOff>9525</xdr:rowOff>
                  </to>
                </anchor>
              </controlPr>
            </control>
          </mc:Choice>
        </mc:AlternateContent>
        <mc:AlternateContent xmlns:mc="http://schemas.openxmlformats.org/markup-compatibility/2006">
          <mc:Choice Requires="x14">
            <control shapeId="667799" r:id="rId37" name="Check Box 151">
              <controlPr defaultSize="0" autoFill="0" autoLine="0" autoPict="0">
                <anchor moveWithCells="1">
                  <from>
                    <xdr:col>15</xdr:col>
                    <xdr:colOff>171450</xdr:colOff>
                    <xdr:row>37</xdr:row>
                    <xdr:rowOff>9525</xdr:rowOff>
                  </from>
                  <to>
                    <xdr:col>17</xdr:col>
                    <xdr:colOff>76200</xdr:colOff>
                    <xdr:row>38</xdr:row>
                    <xdr:rowOff>9525</xdr:rowOff>
                  </to>
                </anchor>
              </controlPr>
            </control>
          </mc:Choice>
        </mc:AlternateContent>
        <mc:AlternateContent xmlns:mc="http://schemas.openxmlformats.org/markup-compatibility/2006">
          <mc:Choice Requires="x14">
            <control shapeId="667800" r:id="rId38" name="Check Box 152">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mc:AlternateContent xmlns:mc="http://schemas.openxmlformats.org/markup-compatibility/2006">
          <mc:Choice Requires="x14">
            <control shapeId="667801" r:id="rId39" name="Check Box 153">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4327A-7A8D-4222-834F-22BB3C18244E}">
  <sheetPr>
    <tabColor theme="7" tint="0.59999389629810485"/>
  </sheetPr>
  <dimension ref="A1:BU64"/>
  <sheetViews>
    <sheetView showGridLines="0" view="pageBreakPreview" zoomScaleNormal="100" zoomScaleSheetLayoutView="100" workbookViewId="0">
      <selection activeCell="G13" sqref="G13:T13"/>
    </sheetView>
  </sheetViews>
  <sheetFormatPr defaultColWidth="8" defaultRowHeight="12"/>
  <cols>
    <col min="1" max="1" width="1.375" style="13" customWidth="1"/>
    <col min="2" max="3" width="2.375" style="13" customWidth="1"/>
    <col min="4" max="4" width="2.625" style="13" customWidth="1"/>
    <col min="5" max="13" width="2.375" style="13" customWidth="1"/>
    <col min="14" max="14" width="2.375" style="558" customWidth="1"/>
    <col min="15" max="98" width="2.375" style="13" customWidth="1"/>
    <col min="99" max="16384" width="8" style="13"/>
  </cols>
  <sheetData>
    <row r="1" spans="1:72" ht="14.1" customHeight="1">
      <c r="A1" s="1742" t="s">
        <v>1630</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319"/>
      <c r="AQ1" s="525"/>
      <c r="AR1" s="525"/>
      <c r="AS1" s="525"/>
      <c r="AT1" s="525"/>
      <c r="AU1" s="525"/>
    </row>
    <row r="2" spans="1:72" ht="5.0999999999999996" customHeight="1" thickBot="1"/>
    <row r="3" spans="1:72" ht="14.1" customHeight="1">
      <c r="B3" s="3008" t="s">
        <v>1165</v>
      </c>
      <c r="C3" s="3009"/>
      <c r="D3" s="3009"/>
      <c r="E3" s="3009"/>
      <c r="F3" s="3009"/>
      <c r="G3" s="3009"/>
      <c r="H3" s="3009"/>
      <c r="I3" s="3009"/>
      <c r="J3" s="3009"/>
      <c r="K3" s="3009"/>
      <c r="L3" s="3009"/>
      <c r="M3" s="3009"/>
      <c r="N3" s="3009"/>
      <c r="O3" s="3009"/>
      <c r="P3" s="3009"/>
      <c r="Q3" s="3009"/>
      <c r="R3" s="3009"/>
      <c r="S3" s="3009"/>
      <c r="T3" s="3009"/>
      <c r="U3" s="3009"/>
      <c r="V3" s="3009"/>
      <c r="W3" s="3009"/>
      <c r="X3" s="3009"/>
      <c r="Y3" s="3009"/>
      <c r="Z3" s="3009"/>
      <c r="AA3" s="3009"/>
      <c r="AB3" s="3009"/>
      <c r="AC3" s="3009" t="s">
        <v>122</v>
      </c>
      <c r="AD3" s="3009"/>
      <c r="AE3" s="3009"/>
      <c r="AF3" s="3009"/>
      <c r="AG3" s="3009"/>
      <c r="AH3" s="3009"/>
      <c r="AI3" s="3009"/>
      <c r="AJ3" s="3009"/>
      <c r="AK3" s="3009"/>
      <c r="AL3" s="3009"/>
      <c r="AM3" s="3009"/>
      <c r="AN3" s="3009"/>
      <c r="AO3" s="2966"/>
      <c r="AP3" s="57"/>
      <c r="AQ3" s="57"/>
      <c r="AR3" s="29"/>
    </row>
    <row r="4" spans="1:72" ht="14.1" customHeight="1">
      <c r="B4" s="1708" t="s">
        <v>743</v>
      </c>
      <c r="C4" s="1709"/>
      <c r="D4" s="1710" t="s">
        <v>769</v>
      </c>
      <c r="E4" s="1710"/>
      <c r="F4" s="1710"/>
      <c r="G4" s="1710"/>
      <c r="H4" s="1710"/>
      <c r="I4" s="1710"/>
      <c r="J4" s="1710"/>
      <c r="K4" s="1710"/>
      <c r="L4" s="1710"/>
      <c r="M4" s="1710"/>
      <c r="N4" s="1710"/>
      <c r="O4" s="1710"/>
      <c r="P4" s="1710"/>
      <c r="Q4" s="1710"/>
      <c r="R4" s="1710"/>
      <c r="S4" s="1710"/>
      <c r="T4" s="1710"/>
      <c r="U4" s="1710"/>
      <c r="V4" s="1710"/>
      <c r="W4" s="1710"/>
      <c r="X4" s="1710"/>
      <c r="Y4" s="1710"/>
      <c r="Z4" s="1710"/>
      <c r="AA4" s="1710"/>
      <c r="AB4" s="57"/>
      <c r="AC4" s="297" t="s">
        <v>17</v>
      </c>
      <c r="AD4" s="1871" t="s">
        <v>1116</v>
      </c>
      <c r="AE4" s="1871"/>
      <c r="AF4" s="1871"/>
      <c r="AG4" s="1871"/>
      <c r="AH4" s="1871"/>
      <c r="AI4" s="1871"/>
      <c r="AJ4" s="1871"/>
      <c r="AK4" s="1871"/>
      <c r="AL4" s="1871"/>
      <c r="AM4" s="1871"/>
      <c r="AN4" s="1871"/>
      <c r="AO4" s="316"/>
      <c r="AP4" s="57"/>
      <c r="AQ4" s="57"/>
    </row>
    <row r="5" spans="1:72" ht="14.1" customHeight="1">
      <c r="B5" s="15"/>
      <c r="C5" s="278" t="s">
        <v>38</v>
      </c>
      <c r="D5" s="1710" t="s">
        <v>1166</v>
      </c>
      <c r="E5" s="1710"/>
      <c r="F5" s="1710"/>
      <c r="G5" s="1710"/>
      <c r="H5" s="1710"/>
      <c r="I5" s="1710"/>
      <c r="J5" s="1710"/>
      <c r="K5" s="1710"/>
      <c r="L5" s="1710"/>
      <c r="M5" s="1710"/>
      <c r="N5" s="1710"/>
      <c r="O5" s="1710"/>
      <c r="P5" s="1710"/>
      <c r="Q5" s="1710"/>
      <c r="R5" s="1710"/>
      <c r="S5" s="1710"/>
      <c r="T5" s="1710"/>
      <c r="U5" s="1710"/>
      <c r="V5" s="1710"/>
      <c r="W5" s="1710"/>
      <c r="X5" s="1710"/>
      <c r="Y5" s="1710"/>
      <c r="Z5" s="1710"/>
      <c r="AA5" s="1710"/>
      <c r="AB5" s="57"/>
      <c r="AC5" s="297"/>
      <c r="AD5" s="1871"/>
      <c r="AE5" s="1871"/>
      <c r="AF5" s="1871"/>
      <c r="AG5" s="1871"/>
      <c r="AH5" s="1871"/>
      <c r="AI5" s="1871"/>
      <c r="AJ5" s="1871"/>
      <c r="AK5" s="1871"/>
      <c r="AL5" s="1871"/>
      <c r="AM5" s="1871"/>
      <c r="AN5" s="1871"/>
      <c r="AO5" s="168"/>
      <c r="AP5" s="57"/>
      <c r="AQ5" s="57"/>
    </row>
    <row r="6" spans="1:72" ht="14.1" customHeight="1">
      <c r="B6" s="15"/>
      <c r="C6" s="278"/>
      <c r="D6" s="303"/>
      <c r="E6" s="303"/>
      <c r="F6" s="303"/>
      <c r="G6" s="303"/>
      <c r="H6" s="303"/>
      <c r="I6" s="303"/>
      <c r="J6" s="303"/>
      <c r="K6" s="303"/>
      <c r="L6" s="303"/>
      <c r="M6" s="303"/>
      <c r="N6" s="303"/>
      <c r="O6" s="303"/>
      <c r="P6" s="303"/>
      <c r="Q6" s="303"/>
      <c r="R6" s="303"/>
      <c r="S6" s="303"/>
      <c r="T6" s="303"/>
      <c r="U6" s="303"/>
      <c r="V6" s="303"/>
      <c r="W6" s="303"/>
      <c r="X6" s="303"/>
      <c r="Y6" s="303"/>
      <c r="Z6" s="303"/>
      <c r="AA6" s="303"/>
      <c r="AB6" s="57"/>
      <c r="AC6" s="297" t="s">
        <v>17</v>
      </c>
      <c r="AD6" s="1871" t="s">
        <v>1506</v>
      </c>
      <c r="AE6" s="1871"/>
      <c r="AF6" s="1871"/>
      <c r="AG6" s="1871"/>
      <c r="AH6" s="1871"/>
      <c r="AI6" s="1871"/>
      <c r="AJ6" s="1871"/>
      <c r="AK6" s="1871"/>
      <c r="AL6" s="1871"/>
      <c r="AM6" s="1871"/>
      <c r="AN6" s="1871"/>
      <c r="AO6" s="168"/>
      <c r="AP6" s="57"/>
      <c r="AQ6" s="57"/>
    </row>
    <row r="7" spans="1:72" ht="14.1" customHeight="1">
      <c r="B7" s="401"/>
      <c r="D7" s="467" t="s">
        <v>629</v>
      </c>
      <c r="E7" s="1710" t="s">
        <v>1249</v>
      </c>
      <c r="F7" s="1710"/>
      <c r="G7" s="1710"/>
      <c r="H7" s="1710"/>
      <c r="I7" s="1710"/>
      <c r="J7" s="1710"/>
      <c r="K7" s="1710"/>
      <c r="L7" s="1710"/>
      <c r="M7" s="1710"/>
      <c r="N7" s="1710"/>
      <c r="O7" s="1710"/>
      <c r="P7" s="1710"/>
      <c r="Q7" s="1710"/>
      <c r="R7" s="1710"/>
      <c r="S7" s="1710"/>
      <c r="T7" s="1710"/>
      <c r="U7" s="1710"/>
      <c r="V7" s="1710"/>
      <c r="W7" s="1710"/>
      <c r="X7" s="1710"/>
      <c r="Y7" s="1710"/>
      <c r="Z7" s="1710"/>
      <c r="AA7" s="1710"/>
      <c r="AB7" s="57"/>
      <c r="AC7" s="302"/>
      <c r="AD7" s="1871"/>
      <c r="AE7" s="1871"/>
      <c r="AF7" s="1871"/>
      <c r="AG7" s="1871"/>
      <c r="AH7" s="1871"/>
      <c r="AI7" s="1871"/>
      <c r="AJ7" s="1871"/>
      <c r="AK7" s="1871"/>
      <c r="AL7" s="1871"/>
      <c r="AM7" s="1871"/>
      <c r="AN7" s="1871"/>
      <c r="AO7" s="168"/>
      <c r="AP7" s="57"/>
      <c r="AQ7" s="57"/>
      <c r="AR7" s="13" t="s">
        <v>233</v>
      </c>
    </row>
    <row r="8" spans="1:72" ht="14.1" customHeight="1">
      <c r="B8" s="19"/>
      <c r="C8" s="313"/>
      <c r="D8" s="3000" t="s">
        <v>530</v>
      </c>
      <c r="E8" s="3001"/>
      <c r="F8" s="3001"/>
      <c r="G8" s="3001"/>
      <c r="H8" s="3001"/>
      <c r="I8" s="3001"/>
      <c r="J8" s="3002"/>
      <c r="K8" s="3001" t="s">
        <v>531</v>
      </c>
      <c r="L8" s="3001"/>
      <c r="M8" s="3001"/>
      <c r="N8" s="3001"/>
      <c r="O8" s="3001"/>
      <c r="P8" s="3003" t="s">
        <v>532</v>
      </c>
      <c r="Q8" s="3001"/>
      <c r="R8" s="3001"/>
      <c r="S8" s="3001"/>
      <c r="T8" s="3001"/>
      <c r="U8" s="3002"/>
      <c r="V8" s="3003" t="s">
        <v>531</v>
      </c>
      <c r="W8" s="3001"/>
      <c r="X8" s="3001"/>
      <c r="Y8" s="3001"/>
      <c r="Z8" s="3004"/>
      <c r="AA8" s="57"/>
      <c r="AB8" s="57"/>
      <c r="AC8" s="302" t="s">
        <v>17</v>
      </c>
      <c r="AD8" s="1941" t="s">
        <v>1246</v>
      </c>
      <c r="AE8" s="1941"/>
      <c r="AF8" s="1941"/>
      <c r="AG8" s="1941"/>
      <c r="AH8" s="1941"/>
      <c r="AI8" s="1941"/>
      <c r="AJ8" s="1941"/>
      <c r="AK8" s="1941"/>
      <c r="AL8" s="1941"/>
      <c r="AM8" s="1941"/>
      <c r="AN8" s="1941"/>
      <c r="AO8" s="168"/>
      <c r="AP8" s="57"/>
      <c r="AQ8" s="57"/>
      <c r="AR8" s="181"/>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880"/>
    </row>
    <row r="9" spans="1:72" ht="14.1" customHeight="1">
      <c r="B9" s="19"/>
      <c r="C9" s="278"/>
      <c r="D9" s="3005" t="s">
        <v>1363</v>
      </c>
      <c r="E9" s="3006"/>
      <c r="F9" s="3006"/>
      <c r="G9" s="3006"/>
      <c r="H9" s="3006"/>
      <c r="I9" s="3006"/>
      <c r="J9" s="3007"/>
      <c r="K9" s="325"/>
      <c r="L9" s="325" t="s">
        <v>793</v>
      </c>
      <c r="M9" s="325" t="s">
        <v>17</v>
      </c>
      <c r="N9" s="325"/>
      <c r="O9" s="325" t="s">
        <v>794</v>
      </c>
      <c r="P9" s="2996" t="s">
        <v>235</v>
      </c>
      <c r="Q9" s="2997"/>
      <c r="R9" s="2997"/>
      <c r="S9" s="2997"/>
      <c r="T9" s="2997"/>
      <c r="U9" s="2998"/>
      <c r="V9" s="394"/>
      <c r="W9" s="325" t="s">
        <v>793</v>
      </c>
      <c r="X9" s="325" t="s">
        <v>17</v>
      </c>
      <c r="Y9" s="325"/>
      <c r="Z9" s="404" t="s">
        <v>794</v>
      </c>
      <c r="AA9" s="2"/>
      <c r="AB9" s="57"/>
      <c r="AC9" s="302" t="s">
        <v>17</v>
      </c>
      <c r="AD9" s="1941" t="s">
        <v>251</v>
      </c>
      <c r="AE9" s="1941"/>
      <c r="AF9" s="1941"/>
      <c r="AG9" s="1941"/>
      <c r="AH9" s="1941"/>
      <c r="AI9" s="1941"/>
      <c r="AJ9" s="1941"/>
      <c r="AK9" s="1941"/>
      <c r="AL9" s="1941"/>
      <c r="AM9" s="1941"/>
      <c r="AN9" s="1941"/>
      <c r="AO9" s="324"/>
      <c r="AP9" s="175"/>
      <c r="AQ9" s="57"/>
      <c r="AR9" s="184" t="s">
        <v>17</v>
      </c>
      <c r="AS9" s="29" t="s">
        <v>1247</v>
      </c>
      <c r="BT9" s="886"/>
    </row>
    <row r="10" spans="1:72" ht="14.1" customHeight="1">
      <c r="B10" s="19"/>
      <c r="C10" s="57"/>
      <c r="D10" s="2994" t="s">
        <v>246</v>
      </c>
      <c r="E10" s="2994"/>
      <c r="F10" s="2994"/>
      <c r="G10" s="2994"/>
      <c r="H10" s="2994"/>
      <c r="I10" s="2994"/>
      <c r="J10" s="2995"/>
      <c r="K10" s="325"/>
      <c r="L10" s="325" t="s">
        <v>793</v>
      </c>
      <c r="M10" s="325" t="s">
        <v>17</v>
      </c>
      <c r="N10" s="325"/>
      <c r="O10" s="325" t="s">
        <v>794</v>
      </c>
      <c r="P10" s="2996" t="s">
        <v>247</v>
      </c>
      <c r="Q10" s="2997"/>
      <c r="R10" s="2997"/>
      <c r="S10" s="2997"/>
      <c r="T10" s="2997"/>
      <c r="U10" s="2998"/>
      <c r="V10" s="394"/>
      <c r="W10" s="325" t="s">
        <v>793</v>
      </c>
      <c r="X10" s="325" t="s">
        <v>17</v>
      </c>
      <c r="Y10" s="325"/>
      <c r="Z10" s="404" t="s">
        <v>794</v>
      </c>
      <c r="AB10" s="57"/>
      <c r="AC10" s="302"/>
      <c r="AD10" s="1871" t="s">
        <v>1100</v>
      </c>
      <c r="AE10" s="1871"/>
      <c r="AF10" s="1871"/>
      <c r="AG10" s="1871"/>
      <c r="AH10" s="1871"/>
      <c r="AI10" s="1871"/>
      <c r="AJ10" s="1871"/>
      <c r="AK10" s="1871"/>
      <c r="AL10" s="1871"/>
      <c r="AM10" s="1871"/>
      <c r="AN10" s="1871"/>
      <c r="AO10" s="324"/>
      <c r="AP10" s="175"/>
      <c r="AQ10" s="57"/>
      <c r="AR10" s="185"/>
      <c r="AS10" s="1871" t="s">
        <v>1248</v>
      </c>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c r="BP10" s="1871"/>
      <c r="BQ10" s="1871"/>
      <c r="BR10" s="1871"/>
      <c r="BS10" s="1871"/>
      <c r="BT10" s="886"/>
    </row>
    <row r="11" spans="1:72" ht="14.1" customHeight="1">
      <c r="B11" s="19"/>
      <c r="C11" s="57"/>
      <c r="D11" s="2999" t="s">
        <v>245</v>
      </c>
      <c r="E11" s="2997"/>
      <c r="F11" s="2997"/>
      <c r="G11" s="2997"/>
      <c r="H11" s="2997"/>
      <c r="I11" s="2997"/>
      <c r="J11" s="2998"/>
      <c r="K11" s="325"/>
      <c r="L11" s="325" t="s">
        <v>793</v>
      </c>
      <c r="M11" s="325" t="s">
        <v>17</v>
      </c>
      <c r="N11" s="325"/>
      <c r="O11" s="325" t="s">
        <v>794</v>
      </c>
      <c r="P11" s="2996" t="s">
        <v>234</v>
      </c>
      <c r="Q11" s="2997"/>
      <c r="R11" s="2997"/>
      <c r="S11" s="2997"/>
      <c r="T11" s="2997"/>
      <c r="U11" s="2998"/>
      <c r="V11" s="394"/>
      <c r="W11" s="325" t="s">
        <v>793</v>
      </c>
      <c r="X11" s="325" t="s">
        <v>17</v>
      </c>
      <c r="Y11" s="325"/>
      <c r="Z11" s="404" t="s">
        <v>794</v>
      </c>
      <c r="AA11" s="57"/>
      <c r="AB11" s="57"/>
      <c r="AC11" s="302"/>
      <c r="AD11" s="1871"/>
      <c r="AE11" s="1871"/>
      <c r="AF11" s="1871"/>
      <c r="AG11" s="1871"/>
      <c r="AH11" s="1871"/>
      <c r="AI11" s="1871"/>
      <c r="AJ11" s="1871"/>
      <c r="AK11" s="1871"/>
      <c r="AL11" s="1871"/>
      <c r="AM11" s="1871"/>
      <c r="AN11" s="1871"/>
      <c r="AO11" s="324"/>
      <c r="AP11" s="175"/>
      <c r="AQ11" s="57"/>
      <c r="AR11" s="185"/>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c r="BP11" s="1871"/>
      <c r="BQ11" s="1871"/>
      <c r="BR11" s="1871"/>
      <c r="BS11" s="1871"/>
      <c r="BT11" s="886"/>
    </row>
    <row r="12" spans="1:72" ht="14.1" customHeight="1">
      <c r="B12" s="19"/>
      <c r="C12" s="57"/>
      <c r="D12" s="2999" t="s">
        <v>249</v>
      </c>
      <c r="E12" s="2997"/>
      <c r="F12" s="2997"/>
      <c r="G12" s="2997"/>
      <c r="H12" s="2997"/>
      <c r="I12" s="2997"/>
      <c r="J12" s="2998"/>
      <c r="K12" s="325"/>
      <c r="L12" s="325" t="s">
        <v>793</v>
      </c>
      <c r="M12" s="325" t="s">
        <v>17</v>
      </c>
      <c r="N12" s="325"/>
      <c r="O12" s="325" t="s">
        <v>794</v>
      </c>
      <c r="P12" s="2996" t="s">
        <v>250</v>
      </c>
      <c r="Q12" s="2997"/>
      <c r="R12" s="2997"/>
      <c r="S12" s="2997"/>
      <c r="T12" s="2997"/>
      <c r="U12" s="2998"/>
      <c r="V12" s="394"/>
      <c r="W12" s="325" t="s">
        <v>793</v>
      </c>
      <c r="X12" s="325" t="s">
        <v>17</v>
      </c>
      <c r="Y12" s="325"/>
      <c r="Z12" s="404" t="s">
        <v>794</v>
      </c>
      <c r="AA12" s="57"/>
      <c r="AB12" s="40"/>
      <c r="AC12" s="205"/>
      <c r="AD12" s="1871"/>
      <c r="AE12" s="1871"/>
      <c r="AF12" s="1871"/>
      <c r="AG12" s="1871"/>
      <c r="AH12" s="1871"/>
      <c r="AI12" s="1871"/>
      <c r="AJ12" s="1871"/>
      <c r="AK12" s="1871"/>
      <c r="AL12" s="1871"/>
      <c r="AM12" s="1871"/>
      <c r="AN12" s="1871"/>
      <c r="AO12" s="324"/>
      <c r="AP12" s="175"/>
      <c r="AQ12" s="57"/>
      <c r="AR12" s="185"/>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c r="BP12" s="1871"/>
      <c r="BQ12" s="1871"/>
      <c r="BR12" s="1871"/>
      <c r="BS12" s="1871"/>
      <c r="BT12" s="44"/>
    </row>
    <row r="13" spans="1:72" ht="14.1" customHeight="1">
      <c r="B13" s="402"/>
      <c r="C13" s="403"/>
      <c r="D13" s="2999" t="s">
        <v>248</v>
      </c>
      <c r="E13" s="2997"/>
      <c r="F13" s="2997"/>
      <c r="G13" s="3010"/>
      <c r="H13" s="3010"/>
      <c r="I13" s="3010"/>
      <c r="J13" s="3010"/>
      <c r="K13" s="3010"/>
      <c r="L13" s="3010"/>
      <c r="M13" s="3010"/>
      <c r="N13" s="3010"/>
      <c r="O13" s="3010"/>
      <c r="P13" s="3010"/>
      <c r="Q13" s="3010"/>
      <c r="R13" s="3010"/>
      <c r="S13" s="3010"/>
      <c r="T13" s="3010"/>
      <c r="U13" s="326" t="s">
        <v>19</v>
      </c>
      <c r="V13" s="394"/>
      <c r="W13" s="325" t="s">
        <v>793</v>
      </c>
      <c r="X13" s="325" t="s">
        <v>17</v>
      </c>
      <c r="Y13" s="325"/>
      <c r="Z13" s="404" t="s">
        <v>794</v>
      </c>
      <c r="AA13" s="56"/>
      <c r="AB13" s="28"/>
      <c r="AC13" s="297"/>
      <c r="AD13" s="1871"/>
      <c r="AE13" s="1871"/>
      <c r="AF13" s="1871"/>
      <c r="AG13" s="1871"/>
      <c r="AH13" s="1871"/>
      <c r="AI13" s="1871"/>
      <c r="AJ13" s="1871"/>
      <c r="AK13" s="1871"/>
      <c r="AL13" s="1871"/>
      <c r="AM13" s="1871"/>
      <c r="AN13" s="1871"/>
      <c r="AO13" s="276"/>
      <c r="AP13" s="175"/>
      <c r="AQ13" s="57"/>
      <c r="AR13" s="185"/>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c r="BP13" s="1871"/>
      <c r="BQ13" s="1871"/>
      <c r="BR13" s="1871"/>
      <c r="BS13" s="1871"/>
      <c r="BT13" s="44"/>
    </row>
    <row r="14" spans="1:72" ht="14.1" customHeight="1">
      <c r="B14" s="18"/>
      <c r="AB14" s="16"/>
      <c r="AC14" s="297" t="s">
        <v>17</v>
      </c>
      <c r="AD14" s="1871" t="s">
        <v>1215</v>
      </c>
      <c r="AE14" s="1871"/>
      <c r="AF14" s="1871"/>
      <c r="AG14" s="1871"/>
      <c r="AH14" s="1871"/>
      <c r="AI14" s="1871"/>
      <c r="AJ14" s="1871"/>
      <c r="AK14" s="1871"/>
      <c r="AL14" s="1871"/>
      <c r="AM14" s="1871"/>
      <c r="AN14" s="1871"/>
      <c r="AO14" s="17"/>
      <c r="AP14" s="175"/>
      <c r="AQ14" s="57"/>
      <c r="AR14" s="881"/>
      <c r="BT14" s="338"/>
    </row>
    <row r="15" spans="1:72" ht="14.1" customHeight="1">
      <c r="A15" s="759"/>
      <c r="B15" s="19"/>
      <c r="C15" s="561" t="s">
        <v>35</v>
      </c>
      <c r="D15" s="1872" t="s">
        <v>533</v>
      </c>
      <c r="E15" s="1872"/>
      <c r="F15" s="1872"/>
      <c r="G15" s="1872"/>
      <c r="H15" s="1872"/>
      <c r="I15" s="1872"/>
      <c r="J15" s="1872"/>
      <c r="K15" s="1872"/>
      <c r="L15" s="1872"/>
      <c r="M15" s="1872"/>
      <c r="N15" s="1872"/>
      <c r="O15" s="1872"/>
      <c r="P15" s="1872"/>
      <c r="Q15" s="1872"/>
      <c r="R15" s="1872"/>
      <c r="S15" s="1872"/>
      <c r="T15" s="1872"/>
      <c r="U15" s="1872"/>
      <c r="V15" s="1872"/>
      <c r="W15" s="1872"/>
      <c r="X15" s="1872"/>
      <c r="Y15" s="1872"/>
      <c r="Z15" s="1872"/>
      <c r="AA15" s="1872"/>
      <c r="AB15" s="315"/>
      <c r="AC15" s="297"/>
      <c r="AD15" s="1871" t="s">
        <v>1734</v>
      </c>
      <c r="AE15" s="1871"/>
      <c r="AF15" s="1871"/>
      <c r="AG15" s="1871"/>
      <c r="AH15" s="1871"/>
      <c r="AI15" s="1871"/>
      <c r="AJ15" s="1871"/>
      <c r="AK15" s="1871"/>
      <c r="AL15" s="1871"/>
      <c r="AM15" s="1871"/>
      <c r="AN15" s="1871"/>
      <c r="AO15" s="316"/>
      <c r="AP15" s="201"/>
      <c r="AQ15" s="322"/>
      <c r="AR15" s="184" t="s">
        <v>17</v>
      </c>
      <c r="AS15" s="29" t="s">
        <v>1115</v>
      </c>
      <c r="BT15" s="338"/>
    </row>
    <row r="16" spans="1:72" ht="14.1" customHeight="1">
      <c r="A16" s="303"/>
      <c r="B16" s="401"/>
      <c r="C16" s="317"/>
      <c r="D16" s="1872"/>
      <c r="E16" s="1872"/>
      <c r="F16" s="1872"/>
      <c r="G16" s="1872"/>
      <c r="H16" s="1872"/>
      <c r="I16" s="1872"/>
      <c r="J16" s="1872"/>
      <c r="K16" s="1872"/>
      <c r="L16" s="1872"/>
      <c r="M16" s="1872"/>
      <c r="N16" s="1872"/>
      <c r="O16" s="1872"/>
      <c r="P16" s="1872"/>
      <c r="Q16" s="1872"/>
      <c r="R16" s="1872"/>
      <c r="S16" s="1872"/>
      <c r="T16" s="1872"/>
      <c r="U16" s="1872"/>
      <c r="V16" s="1872"/>
      <c r="W16" s="1872"/>
      <c r="X16" s="1872"/>
      <c r="Y16" s="1872"/>
      <c r="Z16" s="1872"/>
      <c r="AA16" s="1872"/>
      <c r="AB16" s="315"/>
      <c r="AC16" s="302"/>
      <c r="AD16" s="1871"/>
      <c r="AE16" s="1871"/>
      <c r="AF16" s="1871"/>
      <c r="AG16" s="1871"/>
      <c r="AH16" s="1871"/>
      <c r="AI16" s="1871"/>
      <c r="AJ16" s="1871"/>
      <c r="AK16" s="1871"/>
      <c r="AL16" s="1871"/>
      <c r="AM16" s="1871"/>
      <c r="AN16" s="1871"/>
      <c r="AO16" s="168"/>
      <c r="AP16" s="201"/>
      <c r="AQ16" s="322"/>
      <c r="AR16" s="185"/>
      <c r="AS16" s="1871" t="s">
        <v>1245</v>
      </c>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c r="BP16" s="1871"/>
      <c r="BQ16" s="1871"/>
      <c r="BR16" s="1871"/>
      <c r="BS16" s="1871"/>
      <c r="BT16" s="338"/>
    </row>
    <row r="17" spans="1:72" ht="14.1" customHeight="1">
      <c r="A17" s="303"/>
      <c r="B17" s="19"/>
      <c r="C17" s="317"/>
      <c r="AB17" s="315"/>
      <c r="AC17" s="12"/>
      <c r="AD17" s="1871"/>
      <c r="AE17" s="1871"/>
      <c r="AF17" s="1871"/>
      <c r="AG17" s="1871"/>
      <c r="AH17" s="1871"/>
      <c r="AI17" s="1871"/>
      <c r="AJ17" s="1871"/>
      <c r="AK17" s="1871"/>
      <c r="AL17" s="1871"/>
      <c r="AM17" s="1871"/>
      <c r="AN17" s="1871"/>
      <c r="AO17" s="168"/>
      <c r="AP17" s="201"/>
      <c r="AQ17" s="322"/>
      <c r="AR17" s="185"/>
      <c r="AS17" s="1871"/>
      <c r="AT17" s="1871"/>
      <c r="AU17" s="1871"/>
      <c r="AV17" s="1871"/>
      <c r="AW17" s="1871"/>
      <c r="AX17" s="1871"/>
      <c r="AY17" s="1871"/>
      <c r="AZ17" s="1871"/>
      <c r="BA17" s="1871"/>
      <c r="BB17" s="1871"/>
      <c r="BC17" s="1871"/>
      <c r="BD17" s="1871"/>
      <c r="BE17" s="1871"/>
      <c r="BF17" s="1871"/>
      <c r="BG17" s="1871"/>
      <c r="BH17" s="1871"/>
      <c r="BI17" s="1871"/>
      <c r="BJ17" s="1871"/>
      <c r="BK17" s="1871"/>
      <c r="BL17" s="1871"/>
      <c r="BM17" s="1871"/>
      <c r="BN17" s="1871"/>
      <c r="BO17" s="1871"/>
      <c r="BP17" s="1871"/>
      <c r="BQ17" s="1871"/>
      <c r="BR17" s="1871"/>
      <c r="BS17" s="1871"/>
      <c r="BT17" s="338"/>
    </row>
    <row r="18" spans="1:72" ht="12" customHeight="1">
      <c r="A18" s="303"/>
      <c r="B18" s="19"/>
      <c r="C18" s="561" t="s">
        <v>41</v>
      </c>
      <c r="D18" s="1872" t="s">
        <v>1395</v>
      </c>
      <c r="E18" s="1872"/>
      <c r="F18" s="1872"/>
      <c r="G18" s="1872"/>
      <c r="H18" s="1872"/>
      <c r="I18" s="1872"/>
      <c r="J18" s="1872"/>
      <c r="K18" s="1872"/>
      <c r="L18" s="1872"/>
      <c r="M18" s="1872"/>
      <c r="N18" s="1872"/>
      <c r="O18" s="1872"/>
      <c r="P18" s="1872"/>
      <c r="Q18" s="1872"/>
      <c r="R18" s="1872"/>
      <c r="S18" s="1872"/>
      <c r="T18" s="1872"/>
      <c r="U18" s="1872"/>
      <c r="V18" s="1872"/>
      <c r="W18" s="1872"/>
      <c r="X18" s="1872"/>
      <c r="Y18" s="1872"/>
      <c r="Z18" s="1872"/>
      <c r="AA18" s="1872"/>
      <c r="AB18" s="315"/>
      <c r="AC18" s="12"/>
      <c r="AD18" s="1871"/>
      <c r="AE18" s="1871"/>
      <c r="AF18" s="1871"/>
      <c r="AG18" s="1871"/>
      <c r="AH18" s="1871"/>
      <c r="AI18" s="1871"/>
      <c r="AJ18" s="1871"/>
      <c r="AK18" s="1871"/>
      <c r="AL18" s="1871"/>
      <c r="AM18" s="1871"/>
      <c r="AN18" s="1871"/>
      <c r="AO18" s="168"/>
      <c r="AP18" s="201"/>
      <c r="AQ18" s="322"/>
      <c r="AR18" s="881"/>
      <c r="BT18" s="338"/>
    </row>
    <row r="19" spans="1:72" ht="14.1" customHeight="1">
      <c r="A19" s="303"/>
      <c r="B19" s="19"/>
      <c r="D19" s="1872"/>
      <c r="E19" s="1872"/>
      <c r="F19" s="1872"/>
      <c r="G19" s="1872"/>
      <c r="H19" s="1872"/>
      <c r="I19" s="1872"/>
      <c r="J19" s="1872"/>
      <c r="K19" s="1872"/>
      <c r="L19" s="1872"/>
      <c r="M19" s="1872"/>
      <c r="N19" s="1872"/>
      <c r="O19" s="1872"/>
      <c r="P19" s="1872"/>
      <c r="Q19" s="1872"/>
      <c r="R19" s="1872"/>
      <c r="S19" s="1872"/>
      <c r="T19" s="1872"/>
      <c r="U19" s="1872"/>
      <c r="V19" s="1872"/>
      <c r="W19" s="1872"/>
      <c r="X19" s="1872"/>
      <c r="Y19" s="1872"/>
      <c r="Z19" s="1872"/>
      <c r="AA19" s="1872"/>
      <c r="AB19" s="315"/>
      <c r="AC19" s="12"/>
      <c r="AD19" s="1871"/>
      <c r="AE19" s="1871"/>
      <c r="AF19" s="1871"/>
      <c r="AG19" s="1871"/>
      <c r="AH19" s="1871"/>
      <c r="AI19" s="1871"/>
      <c r="AJ19" s="1871"/>
      <c r="AK19" s="1871"/>
      <c r="AL19" s="1871"/>
      <c r="AM19" s="1871"/>
      <c r="AN19" s="1871"/>
      <c r="AO19" s="168"/>
      <c r="AP19" s="201"/>
      <c r="AQ19" s="322"/>
      <c r="AR19" s="184" t="s">
        <v>17</v>
      </c>
      <c r="AS19" s="29" t="s">
        <v>230</v>
      </c>
      <c r="BT19" s="338"/>
    </row>
    <row r="20" spans="1:72" ht="14.1" customHeight="1">
      <c r="A20" s="303"/>
      <c r="B20" s="19"/>
      <c r="D20" s="511"/>
      <c r="E20" s="511"/>
      <c r="F20" s="511"/>
      <c r="G20" s="511"/>
      <c r="H20" s="511"/>
      <c r="I20" s="511"/>
      <c r="J20" s="511"/>
      <c r="K20" s="511"/>
      <c r="L20" s="511"/>
      <c r="M20" s="511"/>
      <c r="N20" s="511"/>
      <c r="O20" s="511"/>
      <c r="P20" s="511"/>
      <c r="Q20" s="511"/>
      <c r="R20" s="511"/>
      <c r="S20" s="511"/>
      <c r="T20" s="511"/>
      <c r="U20" s="511"/>
      <c r="V20" s="511"/>
      <c r="W20" s="511"/>
      <c r="X20" s="511"/>
      <c r="Y20" s="511"/>
      <c r="Z20" s="511"/>
      <c r="AA20" s="511"/>
      <c r="AB20" s="315"/>
      <c r="AC20" s="12"/>
      <c r="AD20" s="1871"/>
      <c r="AE20" s="1871"/>
      <c r="AF20" s="1871"/>
      <c r="AG20" s="1871"/>
      <c r="AH20" s="1871"/>
      <c r="AI20" s="1871"/>
      <c r="AJ20" s="1871"/>
      <c r="AK20" s="1871"/>
      <c r="AL20" s="1871"/>
      <c r="AM20" s="1871"/>
      <c r="AN20" s="1871"/>
      <c r="AO20" s="168"/>
      <c r="AP20" s="201"/>
      <c r="AQ20" s="322"/>
      <c r="AR20" s="881"/>
      <c r="AS20" s="1871" t="s">
        <v>1124</v>
      </c>
      <c r="AT20" s="1871"/>
      <c r="AU20" s="1871"/>
      <c r="AV20" s="1871"/>
      <c r="AW20" s="1871"/>
      <c r="AX20" s="1871"/>
      <c r="AY20" s="1871"/>
      <c r="AZ20" s="1871"/>
      <c r="BA20" s="1871"/>
      <c r="BB20" s="1871"/>
      <c r="BC20" s="1871"/>
      <c r="BD20" s="1871"/>
      <c r="BE20" s="1871"/>
      <c r="BF20" s="1871"/>
      <c r="BG20" s="1871"/>
      <c r="BH20" s="1871"/>
      <c r="BI20" s="1871"/>
      <c r="BJ20" s="1871"/>
      <c r="BK20" s="1871"/>
      <c r="BL20" s="1871"/>
      <c r="BM20" s="1871"/>
      <c r="BN20" s="1871"/>
      <c r="BO20" s="1871"/>
      <c r="BP20" s="1871"/>
      <c r="BQ20" s="1871"/>
      <c r="BR20" s="1871"/>
      <c r="BS20" s="1871"/>
      <c r="BT20" s="338"/>
    </row>
    <row r="21" spans="1:72" ht="14.1" customHeight="1">
      <c r="A21" s="303"/>
      <c r="B21" s="19"/>
      <c r="D21" s="278" t="s">
        <v>629</v>
      </c>
      <c r="E21" s="1710" t="s">
        <v>1250</v>
      </c>
      <c r="F21" s="1710"/>
      <c r="G21" s="1710"/>
      <c r="H21" s="1710"/>
      <c r="I21" s="1710"/>
      <c r="J21" s="1710"/>
      <c r="K21" s="1710"/>
      <c r="L21" s="1710"/>
      <c r="M21" s="1710"/>
      <c r="N21" s="1710"/>
      <c r="O21" s="1710"/>
      <c r="P21" s="1710"/>
      <c r="Q21" s="1710"/>
      <c r="R21" s="1710"/>
      <c r="S21" s="1710"/>
      <c r="T21" s="1710"/>
      <c r="U21" s="1710"/>
      <c r="V21" s="1710"/>
      <c r="W21" s="1710"/>
      <c r="X21" s="1710"/>
      <c r="Y21" s="1710"/>
      <c r="Z21" s="1710"/>
      <c r="AA21" s="1710"/>
      <c r="AB21" s="315"/>
      <c r="AC21" s="297"/>
      <c r="AD21" s="1871"/>
      <c r="AE21" s="1871"/>
      <c r="AF21" s="1871"/>
      <c r="AG21" s="1871"/>
      <c r="AH21" s="1871"/>
      <c r="AI21" s="1871"/>
      <c r="AJ21" s="1871"/>
      <c r="AK21" s="1871"/>
      <c r="AL21" s="1871"/>
      <c r="AM21" s="1871"/>
      <c r="AN21" s="1871"/>
      <c r="AO21" s="168"/>
      <c r="AP21" s="201"/>
      <c r="AQ21" s="322"/>
      <c r="AR21" s="185"/>
      <c r="AS21" s="1871"/>
      <c r="AT21" s="1871"/>
      <c r="AU21" s="1871"/>
      <c r="AV21" s="1871"/>
      <c r="AW21" s="1871"/>
      <c r="AX21" s="1871"/>
      <c r="AY21" s="1871"/>
      <c r="AZ21" s="1871"/>
      <c r="BA21" s="1871"/>
      <c r="BB21" s="1871"/>
      <c r="BC21" s="1871"/>
      <c r="BD21" s="1871"/>
      <c r="BE21" s="1871"/>
      <c r="BF21" s="1871"/>
      <c r="BG21" s="1871"/>
      <c r="BH21" s="1871"/>
      <c r="BI21" s="1871"/>
      <c r="BJ21" s="1871"/>
      <c r="BK21" s="1871"/>
      <c r="BL21" s="1871"/>
      <c r="BM21" s="1871"/>
      <c r="BN21" s="1871"/>
      <c r="BO21" s="1871"/>
      <c r="BP21" s="1871"/>
      <c r="BQ21" s="1871"/>
      <c r="BR21" s="1871"/>
      <c r="BS21" s="1871"/>
      <c r="BT21" s="886"/>
    </row>
    <row r="22" spans="1:72" ht="14.1" customHeight="1">
      <c r="A22" s="303"/>
      <c r="B22" s="19"/>
      <c r="E22" s="1710" t="s">
        <v>1235</v>
      </c>
      <c r="F22" s="1710"/>
      <c r="G22" s="1710"/>
      <c r="H22" s="1710"/>
      <c r="I22" s="1710"/>
      <c r="L22" s="1710" t="s">
        <v>1236</v>
      </c>
      <c r="M22" s="1710"/>
      <c r="N22" s="1710"/>
      <c r="O22" s="1710"/>
      <c r="P22" s="1710"/>
      <c r="Q22" s="1710"/>
      <c r="T22" s="1710" t="s">
        <v>1237</v>
      </c>
      <c r="U22" s="1710"/>
      <c r="V22" s="1710"/>
      <c r="W22" s="1710"/>
      <c r="X22" s="1710"/>
      <c r="Y22" s="1710"/>
      <c r="Z22" s="1710"/>
      <c r="AA22" s="1710"/>
      <c r="AB22" s="28"/>
      <c r="AC22" s="297" t="s">
        <v>17</v>
      </c>
      <c r="AD22" s="1871" t="s">
        <v>1399</v>
      </c>
      <c r="AE22" s="1871"/>
      <c r="AF22" s="1871"/>
      <c r="AG22" s="1871"/>
      <c r="AH22" s="1871"/>
      <c r="AI22" s="1871"/>
      <c r="AJ22" s="1871"/>
      <c r="AK22" s="1871"/>
      <c r="AL22" s="1871"/>
      <c r="AM22" s="1871"/>
      <c r="AN22" s="1871"/>
      <c r="AO22" s="168"/>
      <c r="AP22" s="201"/>
      <c r="AQ22" s="322"/>
      <c r="AR22" s="185"/>
      <c r="AS22" s="1871"/>
      <c r="AT22" s="1871"/>
      <c r="AU22" s="1871"/>
      <c r="AV22" s="1871"/>
      <c r="AW22" s="1871"/>
      <c r="AX22" s="1871"/>
      <c r="AY22" s="1871"/>
      <c r="AZ22" s="1871"/>
      <c r="BA22" s="1871"/>
      <c r="BB22" s="1871"/>
      <c r="BC22" s="1871"/>
      <c r="BD22" s="1871"/>
      <c r="BE22" s="1871"/>
      <c r="BF22" s="1871"/>
      <c r="BG22" s="1871"/>
      <c r="BH22" s="1871"/>
      <c r="BI22" s="1871"/>
      <c r="BJ22" s="1871"/>
      <c r="BK22" s="1871"/>
      <c r="BL22" s="1871"/>
      <c r="BM22" s="1871"/>
      <c r="BN22" s="1871"/>
      <c r="BO22" s="1871"/>
      <c r="BP22" s="1871"/>
      <c r="BQ22" s="1871"/>
      <c r="BR22" s="1871"/>
      <c r="BS22" s="1871"/>
      <c r="BT22" s="886"/>
    </row>
    <row r="23" spans="1:72" ht="14.1" customHeight="1">
      <c r="A23" s="303"/>
      <c r="B23" s="19"/>
      <c r="E23" s="1710" t="s">
        <v>1238</v>
      </c>
      <c r="F23" s="1710"/>
      <c r="G23" s="1710"/>
      <c r="H23" s="1710"/>
      <c r="I23" s="1710"/>
      <c r="J23" s="1710"/>
      <c r="K23" s="1710"/>
      <c r="L23" s="1710"/>
      <c r="M23" s="1710"/>
      <c r="N23" s="1710"/>
      <c r="O23" s="1710"/>
      <c r="P23" s="1710"/>
      <c r="Q23" s="1710"/>
      <c r="R23" s="1710"/>
      <c r="S23" s="1710"/>
      <c r="T23" s="1710"/>
      <c r="U23" s="1710"/>
      <c r="V23" s="1710"/>
      <c r="W23" s="1710"/>
      <c r="X23" s="1710"/>
      <c r="Y23" s="1710"/>
      <c r="Z23" s="1710"/>
      <c r="AA23" s="1710"/>
      <c r="AB23" s="28"/>
      <c r="AC23" s="302"/>
      <c r="AD23" s="1871"/>
      <c r="AE23" s="1871"/>
      <c r="AF23" s="1871"/>
      <c r="AG23" s="1871"/>
      <c r="AH23" s="1871"/>
      <c r="AI23" s="1871"/>
      <c r="AJ23" s="1871"/>
      <c r="AK23" s="1871"/>
      <c r="AL23" s="1871"/>
      <c r="AM23" s="1871"/>
      <c r="AN23" s="1871"/>
      <c r="AO23" s="318"/>
      <c r="AP23" s="201"/>
      <c r="AQ23" s="322"/>
      <c r="AR23" s="185"/>
      <c r="AS23" s="1871"/>
      <c r="AT23" s="1871"/>
      <c r="AU23" s="1871"/>
      <c r="AV23" s="1871"/>
      <c r="AW23" s="1871"/>
      <c r="AX23" s="1871"/>
      <c r="AY23" s="1871"/>
      <c r="AZ23" s="1871"/>
      <c r="BA23" s="1871"/>
      <c r="BB23" s="1871"/>
      <c r="BC23" s="1871"/>
      <c r="BD23" s="1871"/>
      <c r="BE23" s="1871"/>
      <c r="BF23" s="1871"/>
      <c r="BG23" s="1871"/>
      <c r="BH23" s="1871"/>
      <c r="BI23" s="1871"/>
      <c r="BJ23" s="1871"/>
      <c r="BK23" s="1871"/>
      <c r="BL23" s="1871"/>
      <c r="BM23" s="1871"/>
      <c r="BN23" s="1871"/>
      <c r="BO23" s="1871"/>
      <c r="BP23" s="1871"/>
      <c r="BQ23" s="1871"/>
      <c r="BR23" s="1871"/>
      <c r="BS23" s="1871"/>
      <c r="BT23" s="886"/>
    </row>
    <row r="24" spans="1:72" ht="14.1" customHeight="1">
      <c r="A24" s="303"/>
      <c r="B24" s="19"/>
      <c r="C24" s="317"/>
      <c r="D24" s="303"/>
      <c r="E24" s="511"/>
      <c r="F24" s="511"/>
      <c r="G24" s="511"/>
      <c r="H24" s="511"/>
      <c r="I24" s="511"/>
      <c r="J24" s="511"/>
      <c r="K24" s="511"/>
      <c r="L24" s="511"/>
      <c r="M24" s="511"/>
      <c r="N24" s="511"/>
      <c r="O24" s="511"/>
      <c r="P24" s="511"/>
      <c r="Q24" s="511"/>
      <c r="R24" s="511"/>
      <c r="S24" s="511"/>
      <c r="T24" s="511"/>
      <c r="U24" s="511"/>
      <c r="V24" s="511"/>
      <c r="W24" s="511"/>
      <c r="X24" s="511"/>
      <c r="Y24" s="511"/>
      <c r="Z24" s="511"/>
      <c r="AA24" s="511"/>
      <c r="AB24" s="28"/>
      <c r="AC24" s="297"/>
      <c r="AD24" s="1871"/>
      <c r="AE24" s="1871"/>
      <c r="AF24" s="1871"/>
      <c r="AG24" s="1871"/>
      <c r="AH24" s="1871"/>
      <c r="AI24" s="1871"/>
      <c r="AJ24" s="1871"/>
      <c r="AK24" s="1871"/>
      <c r="AL24" s="1871"/>
      <c r="AM24" s="1871"/>
      <c r="AN24" s="1871"/>
      <c r="AO24" s="17"/>
      <c r="AP24" s="201"/>
      <c r="AQ24" s="322"/>
      <c r="AR24" s="185"/>
      <c r="AS24" s="1871"/>
      <c r="AT24" s="1871"/>
      <c r="AU24" s="1871"/>
      <c r="AV24" s="1871"/>
      <c r="AW24" s="1871"/>
      <c r="AX24" s="1871"/>
      <c r="AY24" s="1871"/>
      <c r="AZ24" s="1871"/>
      <c r="BA24" s="1871"/>
      <c r="BB24" s="1871"/>
      <c r="BC24" s="1871"/>
      <c r="BD24" s="1871"/>
      <c r="BE24" s="1871"/>
      <c r="BF24" s="1871"/>
      <c r="BG24" s="1871"/>
      <c r="BH24" s="1871"/>
      <c r="BI24" s="1871"/>
      <c r="BJ24" s="1871"/>
      <c r="BK24" s="1871"/>
      <c r="BL24" s="1871"/>
      <c r="BM24" s="1871"/>
      <c r="BN24" s="1871"/>
      <c r="BO24" s="1871"/>
      <c r="BP24" s="1871"/>
      <c r="BQ24" s="1871"/>
      <c r="BR24" s="1871"/>
      <c r="BS24" s="1871"/>
      <c r="BT24" s="886"/>
    </row>
    <row r="25" spans="1:72" ht="14.1" customHeight="1">
      <c r="A25" s="303"/>
      <c r="B25" s="402"/>
      <c r="C25" s="278" t="s">
        <v>327</v>
      </c>
      <c r="D25" s="1710" t="s">
        <v>770</v>
      </c>
      <c r="E25" s="1710"/>
      <c r="F25" s="1710"/>
      <c r="G25" s="1710"/>
      <c r="H25" s="1710"/>
      <c r="I25" s="1710"/>
      <c r="J25" s="1710"/>
      <c r="K25" s="1710"/>
      <c r="L25" s="1710"/>
      <c r="M25" s="1710"/>
      <c r="N25" s="1710"/>
      <c r="O25" s="1710"/>
      <c r="P25" s="1710"/>
      <c r="Q25" s="1710"/>
      <c r="R25" s="1710"/>
      <c r="S25" s="1710"/>
      <c r="T25" s="1710"/>
      <c r="U25" s="1710"/>
      <c r="V25" s="1710"/>
      <c r="W25" s="1710"/>
      <c r="X25" s="1710"/>
      <c r="Y25" s="1710"/>
      <c r="Z25" s="1710"/>
      <c r="AA25" s="1710"/>
      <c r="AB25" s="315"/>
      <c r="AC25" s="302" t="s">
        <v>17</v>
      </c>
      <c r="AD25" s="3012" t="s">
        <v>244</v>
      </c>
      <c r="AE25" s="3012"/>
      <c r="AF25" s="3012"/>
      <c r="AG25" s="3012"/>
      <c r="AH25" s="3012"/>
      <c r="AI25" s="3012"/>
      <c r="AJ25" s="3012"/>
      <c r="AK25" s="3012"/>
      <c r="AL25" s="3012"/>
      <c r="AM25" s="3012"/>
      <c r="AN25" s="3012"/>
      <c r="AO25" s="316"/>
      <c r="AP25" s="201"/>
      <c r="AQ25" s="322"/>
      <c r="AR25" s="185"/>
      <c r="AS25" s="1871"/>
      <c r="AT25" s="1871"/>
      <c r="AU25" s="1871"/>
      <c r="AV25" s="1871"/>
      <c r="AW25" s="1871"/>
      <c r="AX25" s="1871"/>
      <c r="AY25" s="1871"/>
      <c r="AZ25" s="1871"/>
      <c r="BA25" s="1871"/>
      <c r="BB25" s="1871"/>
      <c r="BC25" s="1871"/>
      <c r="BD25" s="1871"/>
      <c r="BE25" s="1871"/>
      <c r="BF25" s="1871"/>
      <c r="BG25" s="1871"/>
      <c r="BH25" s="1871"/>
      <c r="BI25" s="1871"/>
      <c r="BJ25" s="1871"/>
      <c r="BK25" s="1871"/>
      <c r="BL25" s="1871"/>
      <c r="BM25" s="1871"/>
      <c r="BN25" s="1871"/>
      <c r="BO25" s="1871"/>
      <c r="BP25" s="1871"/>
      <c r="BQ25" s="1871"/>
      <c r="BR25" s="1871"/>
      <c r="BS25" s="1871"/>
      <c r="BT25" s="886"/>
    </row>
    <row r="26" spans="1:72" ht="14.1" customHeight="1">
      <c r="A26" s="303"/>
      <c r="B26" s="19"/>
      <c r="D26" s="65"/>
      <c r="E26" s="65"/>
      <c r="F26" s="65"/>
      <c r="G26" s="65"/>
      <c r="H26" s="65"/>
      <c r="I26" s="65"/>
      <c r="J26" s="65"/>
      <c r="K26" s="65"/>
      <c r="L26" s="65"/>
      <c r="M26" s="65"/>
      <c r="N26" s="65"/>
      <c r="O26" s="65"/>
      <c r="P26" s="65"/>
      <c r="Q26" s="65"/>
      <c r="R26" s="65"/>
      <c r="S26" s="65"/>
      <c r="T26" s="65"/>
      <c r="U26" s="65"/>
      <c r="V26" s="65"/>
      <c r="W26" s="65"/>
      <c r="X26" s="65"/>
      <c r="Y26" s="65"/>
      <c r="Z26" s="65"/>
      <c r="AA26" s="65"/>
      <c r="AB26" s="315"/>
      <c r="AC26" s="206"/>
      <c r="AD26" s="311"/>
      <c r="AE26" s="311"/>
      <c r="AF26" s="311"/>
      <c r="AG26" s="311"/>
      <c r="AH26" s="311"/>
      <c r="AI26" s="311"/>
      <c r="AJ26" s="311"/>
      <c r="AK26" s="311"/>
      <c r="AL26" s="311"/>
      <c r="AM26" s="311"/>
      <c r="AN26" s="311"/>
      <c r="AO26" s="316"/>
      <c r="AP26" s="201"/>
      <c r="AQ26" s="322"/>
      <c r="AR26" s="24"/>
      <c r="AS26" s="2937"/>
      <c r="AT26" s="2937"/>
      <c r="AU26" s="2937"/>
      <c r="AV26" s="2937"/>
      <c r="AW26" s="2937"/>
      <c r="AX26" s="2937"/>
      <c r="AY26" s="2937"/>
      <c r="AZ26" s="2937"/>
      <c r="BA26" s="2937"/>
      <c r="BB26" s="2937"/>
      <c r="BC26" s="2937"/>
      <c r="BD26" s="2937"/>
      <c r="BE26" s="2937"/>
      <c r="BF26" s="2937"/>
      <c r="BG26" s="2937"/>
      <c r="BH26" s="2937"/>
      <c r="BI26" s="2937"/>
      <c r="BJ26" s="2937"/>
      <c r="BK26" s="2937"/>
      <c r="BL26" s="2937"/>
      <c r="BM26" s="2937"/>
      <c r="BN26" s="2937"/>
      <c r="BO26" s="2937"/>
      <c r="BP26" s="2937"/>
      <c r="BQ26" s="2937"/>
      <c r="BR26" s="2937"/>
      <c r="BS26" s="2937"/>
      <c r="BT26" s="887"/>
    </row>
    <row r="27" spans="1:72" ht="14.1" customHeight="1">
      <c r="A27" s="303"/>
      <c r="B27" s="1708" t="s">
        <v>515</v>
      </c>
      <c r="C27" s="1709"/>
      <c r="D27" s="1710" t="s">
        <v>771</v>
      </c>
      <c r="E27" s="1710"/>
      <c r="F27" s="1710"/>
      <c r="G27" s="1710"/>
      <c r="H27" s="1710"/>
      <c r="I27" s="1710"/>
      <c r="J27" s="1710"/>
      <c r="K27" s="1710"/>
      <c r="L27" s="1710"/>
      <c r="M27" s="1710"/>
      <c r="N27" s="1710"/>
      <c r="O27" s="1710"/>
      <c r="P27" s="1710"/>
      <c r="Q27" s="1710"/>
      <c r="R27" s="1710"/>
      <c r="S27" s="1710"/>
      <c r="T27" s="1710"/>
      <c r="U27" s="1710"/>
      <c r="V27" s="1710"/>
      <c r="W27" s="1710"/>
      <c r="X27" s="1710"/>
      <c r="Y27" s="1710"/>
      <c r="Z27" s="1710"/>
      <c r="AA27" s="1710"/>
      <c r="AB27" s="315"/>
      <c r="AC27" s="302" t="s">
        <v>17</v>
      </c>
      <c r="AD27" s="1941" t="s">
        <v>1014</v>
      </c>
      <c r="AE27" s="1941"/>
      <c r="AF27" s="1941"/>
      <c r="AG27" s="1941"/>
      <c r="AH27" s="1941"/>
      <c r="AI27" s="1941"/>
      <c r="AJ27" s="1941"/>
      <c r="AK27" s="1941"/>
      <c r="AL27" s="1941"/>
      <c r="AM27" s="1941"/>
      <c r="AN27" s="1941"/>
      <c r="AO27" s="316"/>
      <c r="AP27" s="201"/>
      <c r="AQ27" s="322"/>
    </row>
    <row r="28" spans="1:72" ht="14.1" customHeight="1">
      <c r="A28" s="303"/>
      <c r="B28" s="19"/>
      <c r="C28" s="278" t="s">
        <v>38</v>
      </c>
      <c r="D28" s="1710" t="s">
        <v>772</v>
      </c>
      <c r="E28" s="1710"/>
      <c r="F28" s="1710"/>
      <c r="G28" s="1710"/>
      <c r="H28" s="1710"/>
      <c r="I28" s="1710"/>
      <c r="J28" s="1710"/>
      <c r="K28" s="1710"/>
      <c r="L28" s="1710"/>
      <c r="M28" s="1710"/>
      <c r="N28" s="1710"/>
      <c r="O28" s="1710"/>
      <c r="P28" s="1710"/>
      <c r="Q28" s="1710"/>
      <c r="R28" s="1710"/>
      <c r="S28" s="1710"/>
      <c r="T28" s="1710"/>
      <c r="U28" s="1710"/>
      <c r="V28" s="1710"/>
      <c r="W28" s="1710"/>
      <c r="X28" s="1710"/>
      <c r="Y28" s="1710"/>
      <c r="Z28" s="1710"/>
      <c r="AA28" s="1710"/>
      <c r="AB28" s="315"/>
      <c r="AC28" s="206"/>
      <c r="AD28" s="1871" t="s">
        <v>795</v>
      </c>
      <c r="AE28" s="1871"/>
      <c r="AF28" s="1871"/>
      <c r="AG28" s="1871"/>
      <c r="AH28" s="1871"/>
      <c r="AI28" s="1871"/>
      <c r="AJ28" s="1871"/>
      <c r="AK28" s="1871"/>
      <c r="AL28" s="1871"/>
      <c r="AM28" s="1871"/>
      <c r="AN28" s="1871"/>
      <c r="AO28" s="316"/>
      <c r="AP28" s="201"/>
      <c r="AQ28" s="322"/>
      <c r="AR28" s="181"/>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880"/>
    </row>
    <row r="29" spans="1:72" ht="14.1" customHeight="1">
      <c r="A29" s="303"/>
      <c r="B29" s="19"/>
      <c r="C29" s="314"/>
      <c r="D29" s="588" t="s">
        <v>17</v>
      </c>
      <c r="E29" s="2010" t="s">
        <v>534</v>
      </c>
      <c r="F29" s="2010"/>
      <c r="G29" s="2010"/>
      <c r="H29" s="2010"/>
      <c r="I29" s="2010"/>
      <c r="J29" s="2010"/>
      <c r="K29" s="2010"/>
      <c r="L29" s="2010"/>
      <c r="M29" s="2010"/>
      <c r="N29" s="512" t="s">
        <v>231</v>
      </c>
      <c r="O29" s="1715"/>
      <c r="P29" s="1715"/>
      <c r="Q29" s="2446" t="s">
        <v>44</v>
      </c>
      <c r="R29" s="2446"/>
      <c r="S29" s="53" t="s">
        <v>17</v>
      </c>
      <c r="T29" s="1744" t="s">
        <v>856</v>
      </c>
      <c r="U29" s="1744"/>
      <c r="V29" s="2989"/>
      <c r="W29" s="2989"/>
      <c r="X29" s="25" t="s">
        <v>45</v>
      </c>
      <c r="Z29" s="56"/>
      <c r="AA29" s="56"/>
      <c r="AB29" s="315"/>
      <c r="AC29" s="206"/>
      <c r="AD29" s="1871"/>
      <c r="AE29" s="1871"/>
      <c r="AF29" s="1871"/>
      <c r="AG29" s="1871"/>
      <c r="AH29" s="1871"/>
      <c r="AI29" s="1871"/>
      <c r="AJ29" s="1871"/>
      <c r="AK29" s="1871"/>
      <c r="AL29" s="1871"/>
      <c r="AM29" s="1871"/>
      <c r="AN29" s="1871"/>
      <c r="AO29" s="316"/>
      <c r="AP29" s="201"/>
      <c r="AQ29" s="322"/>
      <c r="AR29" s="470" t="s">
        <v>131</v>
      </c>
      <c r="AS29" s="3011" t="s">
        <v>1398</v>
      </c>
      <c r="AT29" s="3011"/>
      <c r="AU29" s="3011"/>
      <c r="AV29" s="3011"/>
      <c r="AW29" s="3011"/>
      <c r="AX29" s="3011"/>
      <c r="AY29" s="3011"/>
      <c r="AZ29" s="3011"/>
      <c r="BA29" s="3011"/>
      <c r="BB29" s="3011"/>
      <c r="BC29" s="3011"/>
      <c r="BD29" s="3011"/>
      <c r="BE29" s="3011"/>
      <c r="BF29" s="3011"/>
      <c r="BG29" s="3011"/>
      <c r="BH29" s="3011"/>
      <c r="BI29" s="3011"/>
      <c r="BJ29" s="3011"/>
      <c r="BK29" s="3011"/>
      <c r="BL29" s="3011"/>
      <c r="BM29" s="3011"/>
      <c r="BN29" s="3011"/>
      <c r="BO29" s="3011"/>
      <c r="BP29" s="3011"/>
      <c r="BQ29" s="3011"/>
      <c r="BR29" s="3011"/>
      <c r="BS29" s="3011"/>
      <c r="BT29" s="886"/>
    </row>
    <row r="30" spans="1:72" ht="14.1" customHeight="1">
      <c r="A30" s="303"/>
      <c r="B30" s="405"/>
      <c r="AB30" s="315"/>
      <c r="AC30" s="302"/>
      <c r="AD30" s="1871"/>
      <c r="AE30" s="1871"/>
      <c r="AF30" s="1871"/>
      <c r="AG30" s="1871"/>
      <c r="AH30" s="1871"/>
      <c r="AI30" s="1871"/>
      <c r="AJ30" s="1871"/>
      <c r="AK30" s="1871"/>
      <c r="AL30" s="1871"/>
      <c r="AM30" s="1871"/>
      <c r="AN30" s="1871"/>
      <c r="AO30" s="316"/>
      <c r="AP30" s="201"/>
      <c r="AQ30" s="322"/>
      <c r="AR30" s="185"/>
      <c r="AS30" s="3011"/>
      <c r="AT30" s="3011"/>
      <c r="AU30" s="3011"/>
      <c r="AV30" s="3011"/>
      <c r="AW30" s="3011"/>
      <c r="AX30" s="3011"/>
      <c r="AY30" s="3011"/>
      <c r="AZ30" s="3011"/>
      <c r="BA30" s="3011"/>
      <c r="BB30" s="3011"/>
      <c r="BC30" s="3011"/>
      <c r="BD30" s="3011"/>
      <c r="BE30" s="3011"/>
      <c r="BF30" s="3011"/>
      <c r="BG30" s="3011"/>
      <c r="BH30" s="3011"/>
      <c r="BI30" s="3011"/>
      <c r="BJ30" s="3011"/>
      <c r="BK30" s="3011"/>
      <c r="BL30" s="3011"/>
      <c r="BM30" s="3011"/>
      <c r="BN30" s="3011"/>
      <c r="BO30" s="3011"/>
      <c r="BP30" s="3011"/>
      <c r="BQ30" s="3011"/>
      <c r="BR30" s="3011"/>
      <c r="BS30" s="3011"/>
      <c r="BT30" s="886"/>
    </row>
    <row r="31" spans="1:72" ht="14.1" customHeight="1">
      <c r="A31" s="303"/>
      <c r="B31" s="19"/>
      <c r="C31" s="561" t="s">
        <v>35</v>
      </c>
      <c r="D31" s="1872" t="s">
        <v>807</v>
      </c>
      <c r="E31" s="1872"/>
      <c r="F31" s="1872"/>
      <c r="G31" s="1872"/>
      <c r="H31" s="1872"/>
      <c r="I31" s="1872"/>
      <c r="J31" s="1872"/>
      <c r="K31" s="1872"/>
      <c r="L31" s="1872"/>
      <c r="M31" s="1872"/>
      <c r="N31" s="1872"/>
      <c r="O31" s="1872"/>
      <c r="P31" s="1872"/>
      <c r="Q31" s="1872"/>
      <c r="R31" s="1872"/>
      <c r="S31" s="1872"/>
      <c r="T31" s="1872"/>
      <c r="U31" s="1872"/>
      <c r="V31" s="1872"/>
      <c r="W31" s="1872"/>
      <c r="X31" s="1872"/>
      <c r="Y31" s="1872"/>
      <c r="Z31" s="1872"/>
      <c r="AA31" s="1872"/>
      <c r="AB31" s="28"/>
      <c r="AC31" s="302"/>
      <c r="AD31" s="1871"/>
      <c r="AE31" s="1871"/>
      <c r="AF31" s="1871"/>
      <c r="AG31" s="1871"/>
      <c r="AH31" s="1871"/>
      <c r="AI31" s="1871"/>
      <c r="AJ31" s="1871"/>
      <c r="AK31" s="1871"/>
      <c r="AL31" s="1871"/>
      <c r="AM31" s="1871"/>
      <c r="AN31" s="1871"/>
      <c r="AO31" s="168"/>
      <c r="AP31" s="201"/>
      <c r="AQ31" s="322"/>
      <c r="AR31" s="185"/>
      <c r="AS31" s="1871" t="s">
        <v>1400</v>
      </c>
      <c r="AT31" s="1871"/>
      <c r="AU31" s="1871"/>
      <c r="AV31" s="1871"/>
      <c r="AW31" s="1871"/>
      <c r="AX31" s="1871"/>
      <c r="AY31" s="1871"/>
      <c r="AZ31" s="1871"/>
      <c r="BA31" s="1871"/>
      <c r="BB31" s="1871"/>
      <c r="BC31" s="1871"/>
      <c r="BD31" s="1871"/>
      <c r="BE31" s="1871"/>
      <c r="BF31" s="1871"/>
      <c r="BG31" s="1871"/>
      <c r="BH31" s="1871"/>
      <c r="BI31" s="1871"/>
      <c r="BJ31" s="1871"/>
      <c r="BK31" s="1871"/>
      <c r="BL31" s="1871"/>
      <c r="BM31" s="1871"/>
      <c r="BN31" s="1871"/>
      <c r="BO31" s="1871"/>
      <c r="BP31" s="1871"/>
      <c r="BQ31" s="1871"/>
      <c r="BR31" s="1871"/>
      <c r="BS31" s="1871"/>
      <c r="BT31" s="886"/>
    </row>
    <row r="32" spans="1:72" ht="14.1" customHeight="1">
      <c r="A32" s="303"/>
      <c r="B32" s="15"/>
      <c r="C32" s="303"/>
      <c r="D32" s="1872"/>
      <c r="E32" s="1872"/>
      <c r="F32" s="1872"/>
      <c r="G32" s="1872"/>
      <c r="H32" s="1872"/>
      <c r="I32" s="1872"/>
      <c r="J32" s="1872"/>
      <c r="K32" s="1872"/>
      <c r="L32" s="1872"/>
      <c r="M32" s="1872"/>
      <c r="N32" s="1872"/>
      <c r="O32" s="1872"/>
      <c r="P32" s="1872"/>
      <c r="Q32" s="1872"/>
      <c r="R32" s="1872"/>
      <c r="S32" s="1872"/>
      <c r="T32" s="1872"/>
      <c r="U32" s="1872"/>
      <c r="V32" s="1872"/>
      <c r="W32" s="1872"/>
      <c r="X32" s="1872"/>
      <c r="Y32" s="1872"/>
      <c r="Z32" s="1872"/>
      <c r="AA32" s="1872"/>
      <c r="AB32" s="28"/>
      <c r="AC32" s="302"/>
      <c r="AD32" s="1871"/>
      <c r="AE32" s="1871"/>
      <c r="AF32" s="1871"/>
      <c r="AG32" s="1871"/>
      <c r="AH32" s="1871"/>
      <c r="AI32" s="1871"/>
      <c r="AJ32" s="1871"/>
      <c r="AK32" s="1871"/>
      <c r="AL32" s="1871"/>
      <c r="AM32" s="1871"/>
      <c r="AN32" s="1871"/>
      <c r="AO32" s="168"/>
      <c r="AP32" s="15"/>
      <c r="AQ32" s="303"/>
      <c r="AR32" s="185"/>
      <c r="AS32" s="1871"/>
      <c r="AT32" s="1871"/>
      <c r="AU32" s="1871"/>
      <c r="AV32" s="1871"/>
      <c r="AW32" s="1871"/>
      <c r="AX32" s="1871"/>
      <c r="AY32" s="1871"/>
      <c r="AZ32" s="1871"/>
      <c r="BA32" s="1871"/>
      <c r="BB32" s="1871"/>
      <c r="BC32" s="1871"/>
      <c r="BD32" s="1871"/>
      <c r="BE32" s="1871"/>
      <c r="BF32" s="1871"/>
      <c r="BG32" s="1871"/>
      <c r="BH32" s="1871"/>
      <c r="BI32" s="1871"/>
      <c r="BJ32" s="1871"/>
      <c r="BK32" s="1871"/>
      <c r="BL32" s="1871"/>
      <c r="BM32" s="1871"/>
      <c r="BN32" s="1871"/>
      <c r="BO32" s="1871"/>
      <c r="BP32" s="1871"/>
      <c r="BQ32" s="1871"/>
      <c r="BR32" s="1871"/>
      <c r="BS32" s="1871"/>
      <c r="BT32" s="886"/>
    </row>
    <row r="33" spans="1:72" ht="14.1" customHeight="1">
      <c r="A33" s="303"/>
      <c r="B33" s="15"/>
      <c r="D33" s="278" t="s">
        <v>629</v>
      </c>
      <c r="E33" s="1710" t="s">
        <v>1396</v>
      </c>
      <c r="F33" s="1710"/>
      <c r="G33" s="1710"/>
      <c r="H33" s="1710"/>
      <c r="I33" s="1710"/>
      <c r="J33" s="1710"/>
      <c r="K33" s="1710"/>
      <c r="L33" s="1710"/>
      <c r="M33" s="1710"/>
      <c r="N33" s="1710"/>
      <c r="O33" s="1710"/>
      <c r="P33" s="1710"/>
      <c r="Q33" s="1710"/>
      <c r="R33" s="1710"/>
      <c r="S33" s="1710"/>
      <c r="T33" s="1710"/>
      <c r="U33" s="1710"/>
      <c r="V33" s="1710"/>
      <c r="W33" s="1710"/>
      <c r="X33" s="1710"/>
      <c r="Y33" s="1710"/>
      <c r="Z33" s="1710"/>
      <c r="AA33" s="1710"/>
      <c r="AB33" s="16"/>
      <c r="AC33" s="302" t="s">
        <v>17</v>
      </c>
      <c r="AD33" s="1941" t="s">
        <v>1015</v>
      </c>
      <c r="AE33" s="1941"/>
      <c r="AF33" s="1941"/>
      <c r="AG33" s="1941"/>
      <c r="AH33" s="1941"/>
      <c r="AI33" s="1941"/>
      <c r="AJ33" s="1941"/>
      <c r="AK33" s="1941"/>
      <c r="AL33" s="1941"/>
      <c r="AM33" s="1941"/>
      <c r="AN33" s="1941"/>
      <c r="AO33" s="168"/>
      <c r="AP33" s="888"/>
      <c r="AQ33" s="53"/>
      <c r="AR33" s="185"/>
      <c r="AS33" s="1871"/>
      <c r="AT33" s="1871"/>
      <c r="AU33" s="1871"/>
      <c r="AV33" s="1871"/>
      <c r="AW33" s="1871"/>
      <c r="AX33" s="1871"/>
      <c r="AY33" s="1871"/>
      <c r="AZ33" s="1871"/>
      <c r="BA33" s="1871"/>
      <c r="BB33" s="1871"/>
      <c r="BC33" s="1871"/>
      <c r="BD33" s="1871"/>
      <c r="BE33" s="1871"/>
      <c r="BF33" s="1871"/>
      <c r="BG33" s="1871"/>
      <c r="BH33" s="1871"/>
      <c r="BI33" s="1871"/>
      <c r="BJ33" s="1871"/>
      <c r="BK33" s="1871"/>
      <c r="BL33" s="1871"/>
      <c r="BM33" s="1871"/>
      <c r="BN33" s="1871"/>
      <c r="BO33" s="1871"/>
      <c r="BP33" s="1871"/>
      <c r="BQ33" s="1871"/>
      <c r="BR33" s="1871"/>
      <c r="BS33" s="1871"/>
      <c r="BT33" s="44"/>
    </row>
    <row r="34" spans="1:72" ht="14.1" customHeight="1">
      <c r="A34" s="303"/>
      <c r="B34" s="15"/>
      <c r="E34" s="2938"/>
      <c r="F34" s="2938"/>
      <c r="G34" s="2938"/>
      <c r="H34" s="2938"/>
      <c r="I34" s="2938"/>
      <c r="J34" s="2938"/>
      <c r="K34" s="2938"/>
      <c r="L34" s="2938"/>
      <c r="M34" s="2938"/>
      <c r="N34" s="2938"/>
      <c r="O34" s="2938"/>
      <c r="P34" s="2938"/>
      <c r="Q34" s="2938"/>
      <c r="R34" s="2938"/>
      <c r="S34" s="2938"/>
      <c r="T34" s="2938"/>
      <c r="U34" s="2938"/>
      <c r="V34" s="2938"/>
      <c r="W34" s="2938"/>
      <c r="X34" s="2938"/>
      <c r="Y34" s="2938"/>
      <c r="Z34" s="2938"/>
      <c r="AA34" s="2938"/>
      <c r="AB34" s="16"/>
      <c r="AC34" s="297"/>
      <c r="AD34" s="2990" t="s">
        <v>1397</v>
      </c>
      <c r="AE34" s="2991"/>
      <c r="AF34" s="2991"/>
      <c r="AG34" s="2991"/>
      <c r="AH34" s="2991"/>
      <c r="AI34" s="2991"/>
      <c r="AJ34" s="2991"/>
      <c r="AK34" s="2991"/>
      <c r="AL34" s="2991"/>
      <c r="AM34" s="2991"/>
      <c r="AN34" s="2991"/>
      <c r="AO34" s="168"/>
      <c r="AP34" s="888"/>
      <c r="AQ34" s="53"/>
      <c r="AR34" s="24"/>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340"/>
    </row>
    <row r="35" spans="1:72" ht="14.1" customHeight="1">
      <c r="A35" s="303"/>
      <c r="B35" s="15"/>
      <c r="E35" s="2938"/>
      <c r="F35" s="2938"/>
      <c r="G35" s="2938"/>
      <c r="H35" s="2938"/>
      <c r="I35" s="2938"/>
      <c r="J35" s="2938"/>
      <c r="K35" s="2938"/>
      <c r="L35" s="2938"/>
      <c r="M35" s="2938"/>
      <c r="N35" s="2938"/>
      <c r="O35" s="2938"/>
      <c r="P35" s="2938"/>
      <c r="Q35" s="2938"/>
      <c r="R35" s="2938"/>
      <c r="S35" s="2938"/>
      <c r="T35" s="2938"/>
      <c r="U35" s="2938"/>
      <c r="V35" s="2938"/>
      <c r="W35" s="2938"/>
      <c r="X35" s="2938"/>
      <c r="Y35" s="2938"/>
      <c r="Z35" s="2938"/>
      <c r="AA35" s="2938"/>
      <c r="AB35" s="16"/>
      <c r="AD35" s="2991"/>
      <c r="AE35" s="2991"/>
      <c r="AF35" s="2991"/>
      <c r="AG35" s="2991"/>
      <c r="AH35" s="2991"/>
      <c r="AI35" s="2991"/>
      <c r="AJ35" s="2991"/>
      <c r="AK35" s="2991"/>
      <c r="AL35" s="2991"/>
      <c r="AM35" s="2991"/>
      <c r="AN35" s="2991"/>
      <c r="AO35" s="168"/>
      <c r="AP35" s="888"/>
      <c r="AQ35" s="53"/>
      <c r="BT35" s="311"/>
    </row>
    <row r="36" spans="1:72" ht="14.1" customHeight="1">
      <c r="A36" s="303"/>
      <c r="B36" s="15"/>
      <c r="AB36" s="16"/>
      <c r="AC36" s="11"/>
      <c r="AD36" s="2990" t="s">
        <v>1571</v>
      </c>
      <c r="AE36" s="2990"/>
      <c r="AF36" s="2990"/>
      <c r="AG36" s="2990"/>
      <c r="AH36" s="2990"/>
      <c r="AI36" s="2990"/>
      <c r="AJ36" s="2990"/>
      <c r="AK36" s="2990"/>
      <c r="AL36" s="2990"/>
      <c r="AM36" s="2990"/>
      <c r="AN36" s="2990"/>
      <c r="AO36" s="168"/>
      <c r="AP36" s="888"/>
      <c r="AQ36" s="53"/>
      <c r="BT36" s="311"/>
    </row>
    <row r="37" spans="1:72" ht="14.1" customHeight="1">
      <c r="A37" s="759"/>
      <c r="B37" s="18"/>
      <c r="C37" s="278" t="s">
        <v>41</v>
      </c>
      <c r="D37" s="2992" t="s">
        <v>1631</v>
      </c>
      <c r="E37" s="2992"/>
      <c r="F37" s="2992"/>
      <c r="G37" s="2992"/>
      <c r="H37" s="2992"/>
      <c r="I37" s="2992"/>
      <c r="J37" s="2992"/>
      <c r="K37" s="2992"/>
      <c r="L37" s="2992"/>
      <c r="M37" s="2992"/>
      <c r="N37" s="2992"/>
      <c r="O37" s="2992"/>
      <c r="P37" s="2992"/>
      <c r="Q37" s="2992"/>
      <c r="R37" s="2992"/>
      <c r="S37" s="2992"/>
      <c r="T37" s="2992"/>
      <c r="U37" s="2992"/>
      <c r="V37" s="2992"/>
      <c r="W37" s="2992"/>
      <c r="X37" s="2992"/>
      <c r="Y37" s="2992"/>
      <c r="Z37" s="2992"/>
      <c r="AA37" s="2992"/>
      <c r="AB37" s="16"/>
      <c r="AC37" s="302"/>
      <c r="AD37" s="2990"/>
      <c r="AE37" s="2990"/>
      <c r="AF37" s="2990"/>
      <c r="AG37" s="2990"/>
      <c r="AH37" s="2990"/>
      <c r="AI37" s="2990"/>
      <c r="AJ37" s="2990"/>
      <c r="AK37" s="2990"/>
      <c r="AL37" s="2990"/>
      <c r="AM37" s="2990"/>
      <c r="AN37" s="2990"/>
      <c r="AO37" s="168"/>
      <c r="AP37" s="18"/>
      <c r="AR37" s="54" t="s">
        <v>17</v>
      </c>
      <c r="AS37" s="329" t="s">
        <v>826</v>
      </c>
      <c r="AT37" s="329"/>
      <c r="AU37" s="329"/>
      <c r="AV37" s="329"/>
      <c r="AW37" s="329"/>
      <c r="AX37" s="329"/>
      <c r="AY37" s="329"/>
      <c r="AZ37" s="329"/>
      <c r="BA37" s="329"/>
      <c r="BB37" s="329"/>
      <c r="BC37" s="329"/>
      <c r="BD37" s="329"/>
      <c r="BE37" s="329"/>
      <c r="BF37" s="329"/>
      <c r="BG37" s="329"/>
      <c r="BH37" s="329"/>
      <c r="BI37" s="329"/>
      <c r="BJ37" s="329"/>
      <c r="BK37" s="329"/>
      <c r="BL37" s="329"/>
      <c r="BM37" s="329"/>
      <c r="BN37" s="329"/>
      <c r="BO37" s="329"/>
      <c r="BP37" s="329"/>
      <c r="BQ37" s="329"/>
      <c r="BR37" s="329"/>
      <c r="BS37" s="329"/>
      <c r="BT37" s="330"/>
    </row>
    <row r="38" spans="1:72" ht="14.1" customHeight="1">
      <c r="A38" s="759"/>
      <c r="B38" s="18"/>
      <c r="C38" s="317"/>
      <c r="D38" s="303"/>
      <c r="AB38" s="16"/>
      <c r="AC38" s="12"/>
      <c r="AD38" s="2990"/>
      <c r="AE38" s="2990"/>
      <c r="AF38" s="2990"/>
      <c r="AG38" s="2990"/>
      <c r="AH38" s="2990"/>
      <c r="AI38" s="2990"/>
      <c r="AJ38" s="2990"/>
      <c r="AK38" s="2990"/>
      <c r="AL38" s="2990"/>
      <c r="AM38" s="2990"/>
      <c r="AN38" s="2990"/>
      <c r="AO38" s="168"/>
      <c r="AP38" s="18"/>
      <c r="AR38" s="246"/>
      <c r="AS38" s="1871" t="s">
        <v>1125</v>
      </c>
      <c r="AT38" s="1871"/>
      <c r="AU38" s="1871"/>
      <c r="AV38" s="1871"/>
      <c r="AW38" s="1871"/>
      <c r="AX38" s="1871"/>
      <c r="AY38" s="1871"/>
      <c r="AZ38" s="1871"/>
      <c r="BA38" s="1871"/>
      <c r="BB38" s="1871"/>
      <c r="BC38" s="1871"/>
      <c r="BD38" s="1871"/>
      <c r="BE38" s="1871"/>
      <c r="BF38" s="1871"/>
      <c r="BG38" s="1871"/>
      <c r="BH38" s="1871"/>
      <c r="BI38" s="1871"/>
      <c r="BJ38" s="1871"/>
      <c r="BK38" s="1871"/>
      <c r="BL38" s="1871"/>
      <c r="BM38" s="1871"/>
      <c r="BN38" s="1871"/>
      <c r="BO38" s="1871"/>
      <c r="BP38" s="1871"/>
      <c r="BQ38" s="1871"/>
      <c r="BR38" s="1871"/>
      <c r="BS38" s="1871"/>
      <c r="BT38" s="338"/>
    </row>
    <row r="39" spans="1:72" ht="14.1" customHeight="1">
      <c r="A39" s="759"/>
      <c r="B39" s="2941" t="s">
        <v>651</v>
      </c>
      <c r="C39" s="2942"/>
      <c r="D39" s="2087" t="s">
        <v>758</v>
      </c>
      <c r="E39" s="2087"/>
      <c r="F39" s="2087"/>
      <c r="G39" s="2087"/>
      <c r="H39" s="2087"/>
      <c r="I39" s="2087"/>
      <c r="J39" s="2087"/>
      <c r="K39" s="2087"/>
      <c r="L39" s="2087"/>
      <c r="M39" s="2087"/>
      <c r="N39" s="2087"/>
      <c r="O39" s="2087"/>
      <c r="P39" s="2087"/>
      <c r="Q39" s="2087"/>
      <c r="R39" s="2087"/>
      <c r="S39" s="2087"/>
      <c r="T39" s="2087"/>
      <c r="U39" s="2087"/>
      <c r="V39" s="2087"/>
      <c r="W39" s="2087"/>
      <c r="X39" s="2087"/>
      <c r="Y39" s="2087"/>
      <c r="Z39" s="2087"/>
      <c r="AA39" s="2087"/>
      <c r="AB39" s="16"/>
      <c r="AC39" s="11"/>
      <c r="AO39" s="168"/>
      <c r="AP39" s="18"/>
      <c r="AR39" s="247"/>
      <c r="AS39" s="1871"/>
      <c r="AT39" s="1871"/>
      <c r="AU39" s="1871"/>
      <c r="AV39" s="1871"/>
      <c r="AW39" s="1871"/>
      <c r="AX39" s="1871"/>
      <c r="AY39" s="1871"/>
      <c r="AZ39" s="1871"/>
      <c r="BA39" s="1871"/>
      <c r="BB39" s="1871"/>
      <c r="BC39" s="1871"/>
      <c r="BD39" s="1871"/>
      <c r="BE39" s="1871"/>
      <c r="BF39" s="1871"/>
      <c r="BG39" s="1871"/>
      <c r="BH39" s="1871"/>
      <c r="BI39" s="1871"/>
      <c r="BJ39" s="1871"/>
      <c r="BK39" s="1871"/>
      <c r="BL39" s="1871"/>
      <c r="BM39" s="1871"/>
      <c r="BN39" s="1871"/>
      <c r="BO39" s="1871"/>
      <c r="BP39" s="1871"/>
      <c r="BQ39" s="1871"/>
      <c r="BR39" s="1871"/>
      <c r="BS39" s="1871"/>
      <c r="BT39" s="338"/>
    </row>
    <row r="40" spans="1:72" ht="14.1" customHeight="1">
      <c r="A40" s="759"/>
      <c r="B40" s="18"/>
      <c r="C40" s="561" t="s">
        <v>38</v>
      </c>
      <c r="D40" s="1872" t="s">
        <v>1167</v>
      </c>
      <c r="E40" s="1872"/>
      <c r="F40" s="1872"/>
      <c r="G40" s="1872"/>
      <c r="H40" s="1872"/>
      <c r="I40" s="1872"/>
      <c r="J40" s="1872"/>
      <c r="K40" s="1872"/>
      <c r="L40" s="1872"/>
      <c r="M40" s="1872"/>
      <c r="N40" s="1872"/>
      <c r="O40" s="1872"/>
      <c r="P40" s="1872"/>
      <c r="Q40" s="1872"/>
      <c r="R40" s="1872"/>
      <c r="S40" s="1872"/>
      <c r="T40" s="1872"/>
      <c r="U40" s="1872"/>
      <c r="V40" s="1872"/>
      <c r="W40" s="1872"/>
      <c r="X40" s="1872"/>
      <c r="Y40" s="1872"/>
      <c r="Z40" s="1872"/>
      <c r="AA40" s="1872"/>
      <c r="AB40" s="16"/>
      <c r="AC40" s="297" t="s">
        <v>527</v>
      </c>
      <c r="AD40" s="1871" t="s">
        <v>1401</v>
      </c>
      <c r="AE40" s="1871"/>
      <c r="AF40" s="1871"/>
      <c r="AG40" s="1871"/>
      <c r="AH40" s="1871"/>
      <c r="AI40" s="1871"/>
      <c r="AJ40" s="1871"/>
      <c r="AK40" s="1871"/>
      <c r="AL40" s="1871"/>
      <c r="AM40" s="1871"/>
      <c r="AN40" s="1871"/>
      <c r="AO40" s="49"/>
      <c r="AP40" s="18"/>
      <c r="AR40" s="246"/>
      <c r="AS40" s="1871"/>
      <c r="AT40" s="1871"/>
      <c r="AU40" s="1871"/>
      <c r="AV40" s="1871"/>
      <c r="AW40" s="1871"/>
      <c r="AX40" s="1871"/>
      <c r="AY40" s="1871"/>
      <c r="AZ40" s="1871"/>
      <c r="BA40" s="1871"/>
      <c r="BB40" s="1871"/>
      <c r="BC40" s="1871"/>
      <c r="BD40" s="1871"/>
      <c r="BE40" s="1871"/>
      <c r="BF40" s="1871"/>
      <c r="BG40" s="1871"/>
      <c r="BH40" s="1871"/>
      <c r="BI40" s="1871"/>
      <c r="BJ40" s="1871"/>
      <c r="BK40" s="1871"/>
      <c r="BL40" s="1871"/>
      <c r="BM40" s="1871"/>
      <c r="BN40" s="1871"/>
      <c r="BO40" s="1871"/>
      <c r="BP40" s="1871"/>
      <c r="BQ40" s="1871"/>
      <c r="BR40" s="1871"/>
      <c r="BS40" s="1871"/>
      <c r="BT40" s="338"/>
    </row>
    <row r="41" spans="1:72" ht="14.1" customHeight="1">
      <c r="A41" s="759"/>
      <c r="B41" s="18"/>
      <c r="D41" s="1872"/>
      <c r="E41" s="1872"/>
      <c r="F41" s="1872"/>
      <c r="G41" s="1872"/>
      <c r="H41" s="1872"/>
      <c r="I41" s="1872"/>
      <c r="J41" s="1872"/>
      <c r="K41" s="1872"/>
      <c r="L41" s="1872"/>
      <c r="M41" s="1872"/>
      <c r="N41" s="1872"/>
      <c r="O41" s="1872"/>
      <c r="P41" s="1872"/>
      <c r="Q41" s="1872"/>
      <c r="R41" s="1872"/>
      <c r="S41" s="1872"/>
      <c r="T41" s="1872"/>
      <c r="U41" s="1872"/>
      <c r="V41" s="1872"/>
      <c r="W41" s="1872"/>
      <c r="X41" s="1872"/>
      <c r="Y41" s="1872"/>
      <c r="Z41" s="1872"/>
      <c r="AA41" s="1872"/>
      <c r="AB41" s="16"/>
      <c r="AC41" s="302"/>
      <c r="AD41" s="1871"/>
      <c r="AE41" s="1871"/>
      <c r="AF41" s="1871"/>
      <c r="AG41" s="1871"/>
      <c r="AH41" s="1871"/>
      <c r="AI41" s="1871"/>
      <c r="AJ41" s="1871"/>
      <c r="AK41" s="1871"/>
      <c r="AL41" s="1871"/>
      <c r="AM41" s="1871"/>
      <c r="AN41" s="1871"/>
      <c r="AO41" s="350"/>
      <c r="AP41" s="18"/>
      <c r="AR41" s="207"/>
      <c r="AS41" s="1871"/>
      <c r="AT41" s="1871"/>
      <c r="AU41" s="1871"/>
      <c r="AV41" s="1871"/>
      <c r="AW41" s="1871"/>
      <c r="AX41" s="1871"/>
      <c r="AY41" s="1871"/>
      <c r="AZ41" s="1871"/>
      <c r="BA41" s="1871"/>
      <c r="BB41" s="1871"/>
      <c r="BC41" s="1871"/>
      <c r="BD41" s="1871"/>
      <c r="BE41" s="1871"/>
      <c r="BF41" s="1871"/>
      <c r="BG41" s="1871"/>
      <c r="BH41" s="1871"/>
      <c r="BI41" s="1871"/>
      <c r="BJ41" s="1871"/>
      <c r="BK41" s="1871"/>
      <c r="BL41" s="1871"/>
      <c r="BM41" s="1871"/>
      <c r="BN41" s="1871"/>
      <c r="BO41" s="1871"/>
      <c r="BP41" s="1871"/>
      <c r="BQ41" s="1871"/>
      <c r="BR41" s="1871"/>
      <c r="BS41" s="1871"/>
      <c r="BT41" s="338"/>
    </row>
    <row r="42" spans="1:72" ht="14.1" customHeight="1">
      <c r="A42" s="759"/>
      <c r="B42" s="18"/>
      <c r="F42" s="2993" t="s">
        <v>1632</v>
      </c>
      <c r="G42" s="2993"/>
      <c r="H42" s="2993"/>
      <c r="I42" s="2993"/>
      <c r="J42" s="2993"/>
      <c r="K42" s="2993"/>
      <c r="L42" s="2993"/>
      <c r="M42" s="2987"/>
      <c r="N42" s="2987"/>
      <c r="O42" s="2987"/>
      <c r="P42" s="2987"/>
      <c r="Q42" s="2987"/>
      <c r="R42" s="2988" t="s">
        <v>900</v>
      </c>
      <c r="S42" s="2988"/>
      <c r="AB42" s="16"/>
      <c r="AC42" s="302"/>
      <c r="AD42" s="1871"/>
      <c r="AE42" s="1871"/>
      <c r="AF42" s="1871"/>
      <c r="AG42" s="1871"/>
      <c r="AH42" s="1871"/>
      <c r="AI42" s="1871"/>
      <c r="AJ42" s="1871"/>
      <c r="AK42" s="1871"/>
      <c r="AL42" s="1871"/>
      <c r="AM42" s="1871"/>
      <c r="AN42" s="1871"/>
      <c r="AO42" s="168"/>
      <c r="AP42" s="18"/>
      <c r="AR42" s="185"/>
      <c r="AS42" s="1871"/>
      <c r="AT42" s="1871"/>
      <c r="AU42" s="1871"/>
      <c r="AV42" s="1871"/>
      <c r="AW42" s="1871"/>
      <c r="AX42" s="1871"/>
      <c r="AY42" s="1871"/>
      <c r="AZ42" s="1871"/>
      <c r="BA42" s="1871"/>
      <c r="BB42" s="1871"/>
      <c r="BC42" s="1871"/>
      <c r="BD42" s="1871"/>
      <c r="BE42" s="1871"/>
      <c r="BF42" s="1871"/>
      <c r="BG42" s="1871"/>
      <c r="BH42" s="1871"/>
      <c r="BI42" s="1871"/>
      <c r="BJ42" s="1871"/>
      <c r="BK42" s="1871"/>
      <c r="BL42" s="1871"/>
      <c r="BM42" s="1871"/>
      <c r="BN42" s="1871"/>
      <c r="BO42" s="1871"/>
      <c r="BP42" s="1871"/>
      <c r="BQ42" s="1871"/>
      <c r="BR42" s="1871"/>
      <c r="BS42" s="1871"/>
      <c r="BT42" s="338"/>
    </row>
    <row r="43" spans="1:72" ht="14.1" customHeight="1">
      <c r="A43" s="759"/>
      <c r="B43" s="876"/>
      <c r="C43" s="56"/>
      <c r="AB43" s="16"/>
      <c r="AC43" s="297"/>
      <c r="AD43" s="311"/>
      <c r="AE43" s="311"/>
      <c r="AF43" s="311"/>
      <c r="AG43" s="311"/>
      <c r="AH43" s="311"/>
      <c r="AI43" s="311"/>
      <c r="AJ43" s="311"/>
      <c r="AK43" s="311"/>
      <c r="AL43" s="311"/>
      <c r="AM43" s="311"/>
      <c r="AN43" s="311"/>
      <c r="AO43" s="168"/>
      <c r="AP43" s="18"/>
      <c r="AR43" s="178"/>
      <c r="AS43" s="1871"/>
      <c r="AT43" s="1871"/>
      <c r="AU43" s="1871"/>
      <c r="AV43" s="1871"/>
      <c r="AW43" s="1871"/>
      <c r="AX43" s="1871"/>
      <c r="AY43" s="1871"/>
      <c r="AZ43" s="1871"/>
      <c r="BA43" s="1871"/>
      <c r="BB43" s="1871"/>
      <c r="BC43" s="1871"/>
      <c r="BD43" s="1871"/>
      <c r="BE43" s="1871"/>
      <c r="BF43" s="1871"/>
      <c r="BG43" s="1871"/>
      <c r="BH43" s="1871"/>
      <c r="BI43" s="1871"/>
      <c r="BJ43" s="1871"/>
      <c r="BK43" s="1871"/>
      <c r="BL43" s="1871"/>
      <c r="BM43" s="1871"/>
      <c r="BN43" s="1871"/>
      <c r="BO43" s="1871"/>
      <c r="BP43" s="1871"/>
      <c r="BQ43" s="1871"/>
      <c r="BR43" s="1871"/>
      <c r="BS43" s="1871"/>
      <c r="BT43" s="338"/>
    </row>
    <row r="44" spans="1:72" ht="14.1" customHeight="1">
      <c r="A44" s="759"/>
      <c r="B44" s="18"/>
      <c r="C44" s="278" t="s">
        <v>492</v>
      </c>
      <c r="D44" s="1710" t="s">
        <v>936</v>
      </c>
      <c r="E44" s="1710"/>
      <c r="F44" s="1710"/>
      <c r="G44" s="1710"/>
      <c r="H44" s="1710"/>
      <c r="I44" s="1710"/>
      <c r="J44" s="1710"/>
      <c r="K44" s="1710"/>
      <c r="L44" s="1710"/>
      <c r="M44" s="1710"/>
      <c r="N44" s="1710"/>
      <c r="O44" s="1710"/>
      <c r="P44" s="1710"/>
      <c r="Q44" s="1710"/>
      <c r="R44" s="1710"/>
      <c r="S44" s="1710"/>
      <c r="T44" s="1710"/>
      <c r="U44" s="1710"/>
      <c r="V44" s="1710"/>
      <c r="W44" s="1710"/>
      <c r="X44" s="1710"/>
      <c r="Z44" s="391"/>
      <c r="AB44" s="16"/>
      <c r="AC44" s="302" t="s">
        <v>17</v>
      </c>
      <c r="AD44" s="1941" t="s">
        <v>822</v>
      </c>
      <c r="AE44" s="1941"/>
      <c r="AF44" s="1941"/>
      <c r="AG44" s="1941"/>
      <c r="AH44" s="1941"/>
      <c r="AI44" s="1941"/>
      <c r="AJ44" s="1941"/>
      <c r="AK44" s="1941"/>
      <c r="AL44" s="1941"/>
      <c r="AM44" s="1941"/>
      <c r="AN44" s="1941"/>
      <c r="AO44" s="168"/>
      <c r="AP44" s="18"/>
      <c r="AR44" s="178"/>
      <c r="AS44" s="1871"/>
      <c r="AT44" s="1871"/>
      <c r="AU44" s="1871"/>
      <c r="AV44" s="1871"/>
      <c r="AW44" s="1871"/>
      <c r="AX44" s="1871"/>
      <c r="AY44" s="1871"/>
      <c r="AZ44" s="1871"/>
      <c r="BA44" s="1871"/>
      <c r="BB44" s="1871"/>
      <c r="BC44" s="1871"/>
      <c r="BD44" s="1871"/>
      <c r="BE44" s="1871"/>
      <c r="BF44" s="1871"/>
      <c r="BG44" s="1871"/>
      <c r="BH44" s="1871"/>
      <c r="BI44" s="1871"/>
      <c r="BJ44" s="1871"/>
      <c r="BK44" s="1871"/>
      <c r="BL44" s="1871"/>
      <c r="BM44" s="1871"/>
      <c r="BN44" s="1871"/>
      <c r="BO44" s="1871"/>
      <c r="BP44" s="1871"/>
      <c r="BQ44" s="1871"/>
      <c r="BR44" s="1871"/>
      <c r="BS44" s="1871"/>
      <c r="BT44" s="338"/>
    </row>
    <row r="45" spans="1:72" ht="14.1" customHeight="1">
      <c r="A45" s="759"/>
      <c r="B45" s="18"/>
      <c r="C45" s="303"/>
      <c r="D45" s="560" t="s">
        <v>937</v>
      </c>
      <c r="E45" s="1710" t="s">
        <v>1239</v>
      </c>
      <c r="F45" s="1710"/>
      <c r="G45" s="1710"/>
      <c r="H45" s="1710"/>
      <c r="I45" s="1710"/>
      <c r="J45" s="1710"/>
      <c r="K45" s="1710"/>
      <c r="L45" s="1710"/>
      <c r="M45" s="1710"/>
      <c r="N45" s="1710"/>
      <c r="O45" s="1710"/>
      <c r="P45" s="1710"/>
      <c r="Q45" s="1710"/>
      <c r="R45" s="1710"/>
      <c r="S45" s="1710"/>
      <c r="T45" s="1710"/>
      <c r="U45" s="1710"/>
      <c r="V45" s="1710"/>
      <c r="W45" s="1710"/>
      <c r="X45" s="1710"/>
      <c r="Z45" s="322"/>
      <c r="AA45" s="65"/>
      <c r="AB45" s="16"/>
      <c r="AC45" s="297" t="s">
        <v>491</v>
      </c>
      <c r="AD45" s="1871" t="s">
        <v>1240</v>
      </c>
      <c r="AE45" s="1871"/>
      <c r="AF45" s="1871"/>
      <c r="AG45" s="1871"/>
      <c r="AH45" s="1871"/>
      <c r="AI45" s="1871"/>
      <c r="AJ45" s="1871"/>
      <c r="AK45" s="1871"/>
      <c r="AL45" s="1871"/>
      <c r="AM45" s="1871"/>
      <c r="AN45" s="1871"/>
      <c r="AO45" s="168"/>
      <c r="AP45" s="18"/>
      <c r="AR45" s="248"/>
      <c r="AS45" s="339"/>
      <c r="AT45" s="339"/>
      <c r="AU45" s="339"/>
      <c r="AV45" s="339"/>
      <c r="AW45" s="339"/>
      <c r="AX45" s="339"/>
      <c r="AY45" s="339"/>
      <c r="AZ45" s="339"/>
      <c r="BA45" s="339"/>
      <c r="BB45" s="339"/>
      <c r="BC45" s="339"/>
      <c r="BD45" s="339"/>
      <c r="BE45" s="339"/>
      <c r="BF45" s="339"/>
      <c r="BG45" s="339"/>
      <c r="BH45" s="339"/>
      <c r="BI45" s="339"/>
      <c r="BJ45" s="339"/>
      <c r="BK45" s="339"/>
      <c r="BL45" s="339"/>
      <c r="BM45" s="339"/>
      <c r="BN45" s="339"/>
      <c r="BO45" s="339"/>
      <c r="BP45" s="339"/>
      <c r="BQ45" s="339"/>
      <c r="BR45" s="339"/>
      <c r="BS45" s="339"/>
      <c r="BT45" s="340"/>
    </row>
    <row r="46" spans="1:72" ht="14.1" customHeight="1">
      <c r="A46" s="759"/>
      <c r="B46" s="18"/>
      <c r="C46" s="303"/>
      <c r="D46" s="303"/>
      <c r="E46" s="303"/>
      <c r="F46" s="1710" t="s">
        <v>938</v>
      </c>
      <c r="G46" s="1710"/>
      <c r="H46" s="1710"/>
      <c r="I46" s="1710"/>
      <c r="J46" s="1710"/>
      <c r="K46" s="1710"/>
      <c r="L46" s="1710"/>
      <c r="M46" s="1710"/>
      <c r="N46" s="1710"/>
      <c r="O46" s="1710"/>
      <c r="P46" s="1710"/>
      <c r="Q46" s="1710"/>
      <c r="S46" s="303"/>
      <c r="T46" s="1720" t="s">
        <v>544</v>
      </c>
      <c r="U46" s="1720"/>
      <c r="V46" s="1720"/>
      <c r="W46" s="1720"/>
      <c r="AB46" s="16"/>
      <c r="AD46" s="1871"/>
      <c r="AE46" s="1871"/>
      <c r="AF46" s="1871"/>
      <c r="AG46" s="1871"/>
      <c r="AH46" s="1871"/>
      <c r="AI46" s="1871"/>
      <c r="AJ46" s="1871"/>
      <c r="AK46" s="1871"/>
      <c r="AL46" s="1871"/>
      <c r="AM46" s="1871"/>
      <c r="AN46" s="1871"/>
      <c r="AO46" s="168"/>
      <c r="AP46" s="18"/>
      <c r="BG46" s="4"/>
      <c r="BH46" s="298"/>
      <c r="BI46" s="298"/>
      <c r="BJ46" s="298"/>
      <c r="BK46" s="298"/>
      <c r="BL46" s="298"/>
      <c r="BM46" s="298"/>
      <c r="BN46" s="298"/>
      <c r="BO46" s="298"/>
      <c r="BP46" s="298"/>
      <c r="BQ46" s="298"/>
      <c r="BR46" s="298"/>
      <c r="BS46" s="298"/>
    </row>
    <row r="47" spans="1:72" ht="14.1" customHeight="1">
      <c r="A47" s="759"/>
      <c r="B47" s="19"/>
      <c r="E47" s="303"/>
      <c r="F47" s="1720" t="s">
        <v>545</v>
      </c>
      <c r="G47" s="1720"/>
      <c r="H47" s="1720"/>
      <c r="I47" s="1720"/>
      <c r="J47" s="303"/>
      <c r="K47" s="1710" t="s">
        <v>939</v>
      </c>
      <c r="L47" s="1710"/>
      <c r="M47" s="1710"/>
      <c r="N47" s="1710"/>
      <c r="Q47" s="1720" t="s">
        <v>546</v>
      </c>
      <c r="R47" s="1720"/>
      <c r="S47" s="1720"/>
      <c r="T47" s="1720"/>
      <c r="U47" s="1"/>
      <c r="V47" s="1720" t="s">
        <v>547</v>
      </c>
      <c r="W47" s="1720"/>
      <c r="X47" s="1720"/>
      <c r="Y47" s="1720"/>
      <c r="AB47" s="16"/>
      <c r="AD47" s="1871"/>
      <c r="AE47" s="1871"/>
      <c r="AF47" s="1871"/>
      <c r="AG47" s="1871"/>
      <c r="AH47" s="1871"/>
      <c r="AI47" s="1871"/>
      <c r="AJ47" s="1871"/>
      <c r="AK47" s="1871"/>
      <c r="AL47" s="1871"/>
      <c r="AM47" s="1871"/>
      <c r="AN47" s="1871"/>
      <c r="AO47" s="168"/>
      <c r="AP47" s="18"/>
      <c r="BG47" s="4"/>
      <c r="BH47" s="298"/>
      <c r="BI47" s="298"/>
      <c r="BJ47" s="298"/>
      <c r="BK47" s="298"/>
      <c r="BL47" s="298"/>
      <c r="BM47" s="298"/>
      <c r="BN47" s="298"/>
      <c r="BO47" s="298"/>
      <c r="BP47" s="298"/>
      <c r="BQ47" s="298"/>
      <c r="BR47" s="298"/>
      <c r="BS47" s="298"/>
    </row>
    <row r="48" spans="1:72" ht="14.1" customHeight="1">
      <c r="A48" s="759"/>
      <c r="B48" s="405"/>
      <c r="F48" s="1720" t="s">
        <v>248</v>
      </c>
      <c r="G48" s="1720"/>
      <c r="H48" s="1720"/>
      <c r="I48" s="2644"/>
      <c r="J48" s="2644"/>
      <c r="K48" s="2644"/>
      <c r="L48" s="2644"/>
      <c r="M48" s="2644"/>
      <c r="N48" s="2644"/>
      <c r="O48" s="2644"/>
      <c r="P48" s="2644"/>
      <c r="Q48" s="2644"/>
      <c r="R48" s="2644"/>
      <c r="S48" s="2644"/>
      <c r="T48" s="2644"/>
      <c r="U48" s="2644"/>
      <c r="V48" s="2644"/>
      <c r="W48" s="2644"/>
      <c r="X48" s="2644"/>
      <c r="Y48" s="2644"/>
      <c r="Z48" s="2644"/>
      <c r="AA48" s="53" t="s">
        <v>19</v>
      </c>
      <c r="AB48" s="16"/>
      <c r="AD48" s="1871"/>
      <c r="AE48" s="1871"/>
      <c r="AF48" s="1871"/>
      <c r="AG48" s="1871"/>
      <c r="AH48" s="1871"/>
      <c r="AI48" s="1871"/>
      <c r="AJ48" s="1871"/>
      <c r="AK48" s="1871"/>
      <c r="AL48" s="1871"/>
      <c r="AM48" s="1871"/>
      <c r="AN48" s="1871"/>
      <c r="AO48" s="168"/>
      <c r="AP48" s="18"/>
      <c r="BH48" s="298"/>
      <c r="BI48" s="298"/>
      <c r="BJ48" s="298"/>
      <c r="BK48" s="298"/>
      <c r="BL48" s="298"/>
      <c r="BM48" s="298"/>
      <c r="BN48" s="298"/>
      <c r="BO48" s="298"/>
      <c r="BP48" s="298"/>
      <c r="BQ48" s="298"/>
      <c r="BR48" s="298"/>
      <c r="BS48" s="298"/>
    </row>
    <row r="49" spans="1:73" ht="14.1" customHeight="1">
      <c r="A49" s="303"/>
      <c r="B49" s="15"/>
      <c r="AB49" s="16"/>
      <c r="AC49" s="302"/>
      <c r="AD49" s="1871"/>
      <c r="AE49" s="1871"/>
      <c r="AF49" s="1871"/>
      <c r="AG49" s="1871"/>
      <c r="AH49" s="1871"/>
      <c r="AI49" s="1871"/>
      <c r="AJ49" s="1871"/>
      <c r="AK49" s="1871"/>
      <c r="AL49" s="1871"/>
      <c r="AM49" s="1871"/>
      <c r="AN49" s="1871"/>
      <c r="AO49" s="168"/>
      <c r="AP49" s="18"/>
      <c r="BJ49" s="298"/>
      <c r="BK49" s="298"/>
      <c r="BL49" s="298"/>
      <c r="BM49" s="298"/>
      <c r="BN49" s="298"/>
      <c r="BO49" s="298"/>
      <c r="BP49" s="298"/>
      <c r="BQ49" s="298"/>
      <c r="BR49" s="298"/>
      <c r="BS49" s="298"/>
      <c r="BT49" s="320"/>
    </row>
    <row r="50" spans="1:73" ht="14.1" customHeight="1">
      <c r="A50" s="303"/>
      <c r="B50" s="15"/>
      <c r="D50" s="561" t="s">
        <v>940</v>
      </c>
      <c r="E50" s="1872" t="s">
        <v>941</v>
      </c>
      <c r="F50" s="1872"/>
      <c r="G50" s="1872"/>
      <c r="H50" s="1872"/>
      <c r="I50" s="1872"/>
      <c r="J50" s="1872"/>
      <c r="K50" s="1872"/>
      <c r="L50" s="1872"/>
      <c r="M50" s="1872"/>
      <c r="N50" s="1872"/>
      <c r="O50" s="1872"/>
      <c r="P50" s="1872"/>
      <c r="Q50" s="1872"/>
      <c r="R50" s="1872"/>
      <c r="S50" s="1872"/>
      <c r="T50" s="1872"/>
      <c r="U50" s="1872"/>
      <c r="V50" s="1872"/>
      <c r="W50" s="1872"/>
      <c r="X50" s="1872"/>
      <c r="Y50" s="1872"/>
      <c r="Z50" s="1872"/>
      <c r="AA50" s="1872"/>
      <c r="AB50" s="16"/>
      <c r="AC50" s="297"/>
      <c r="AO50" s="168"/>
      <c r="AP50" s="18"/>
      <c r="BT50" s="320"/>
    </row>
    <row r="51" spans="1:73" ht="14.1" customHeight="1">
      <c r="A51" s="303"/>
      <c r="B51" s="15"/>
      <c r="C51" s="303"/>
      <c r="E51" s="1872"/>
      <c r="F51" s="1872"/>
      <c r="G51" s="1872"/>
      <c r="H51" s="1872"/>
      <c r="I51" s="1872"/>
      <c r="J51" s="1872"/>
      <c r="K51" s="1872"/>
      <c r="L51" s="1872"/>
      <c r="M51" s="1872"/>
      <c r="N51" s="1872"/>
      <c r="O51" s="1872"/>
      <c r="P51" s="1872"/>
      <c r="Q51" s="1872"/>
      <c r="R51" s="1872"/>
      <c r="S51" s="1872"/>
      <c r="T51" s="1872"/>
      <c r="U51" s="1872"/>
      <c r="V51" s="1872"/>
      <c r="W51" s="1872"/>
      <c r="X51" s="1872"/>
      <c r="Y51" s="1872"/>
      <c r="Z51" s="1872"/>
      <c r="AA51" s="1872"/>
      <c r="AB51" s="16"/>
      <c r="AC51" s="21"/>
      <c r="AO51" s="168"/>
      <c r="AP51" s="18"/>
    </row>
    <row r="52" spans="1:73" ht="14.1" customHeight="1">
      <c r="A52" s="303"/>
      <c r="B52" s="15"/>
      <c r="C52" s="303"/>
      <c r="D52" s="561"/>
      <c r="F52" s="1710" t="s">
        <v>942</v>
      </c>
      <c r="G52" s="1710"/>
      <c r="H52" s="1710"/>
      <c r="I52" s="1710"/>
      <c r="J52" s="1710"/>
      <c r="K52" s="1709" t="s">
        <v>808</v>
      </c>
      <c r="L52" s="1709"/>
      <c r="M52" s="1709"/>
      <c r="N52" s="1709"/>
      <c r="O52" s="1709"/>
      <c r="P52" s="1715" t="s">
        <v>146</v>
      </c>
      <c r="Q52" s="1715"/>
      <c r="R52" s="1715"/>
      <c r="S52" s="1715"/>
      <c r="T52" s="303" t="s">
        <v>102</v>
      </c>
      <c r="U52" s="1715"/>
      <c r="V52" s="1715"/>
      <c r="W52" s="25" t="s">
        <v>86</v>
      </c>
      <c r="X52" s="1715"/>
      <c r="Y52" s="1715"/>
      <c r="Z52" s="25" t="s">
        <v>45</v>
      </c>
      <c r="AA52" s="3" t="s">
        <v>19</v>
      </c>
      <c r="AB52" s="16"/>
      <c r="AC52" s="21"/>
      <c r="AO52" s="168"/>
      <c r="AP52" s="18"/>
    </row>
    <row r="53" spans="1:73" ht="14.1" customHeight="1">
      <c r="A53" s="303"/>
      <c r="B53" s="15"/>
      <c r="C53" s="303"/>
      <c r="F53" s="1710" t="s">
        <v>943</v>
      </c>
      <c r="G53" s="1710"/>
      <c r="H53" s="1710"/>
      <c r="I53" s="1710"/>
      <c r="J53" s="1710"/>
      <c r="K53" s="1710"/>
      <c r="AB53" s="16"/>
      <c r="AC53" s="21"/>
      <c r="AO53" s="46"/>
      <c r="AP53" s="18"/>
    </row>
    <row r="54" spans="1:73" ht="14.1" customHeight="1">
      <c r="A54" s="303"/>
      <c r="B54" s="15"/>
      <c r="C54" s="303"/>
      <c r="AB54" s="16"/>
      <c r="AC54" s="302"/>
      <c r="AO54" s="324"/>
      <c r="AP54" s="18"/>
    </row>
    <row r="55" spans="1:73" ht="14.1" customHeight="1">
      <c r="A55" s="303"/>
      <c r="B55" s="2941" t="s">
        <v>637</v>
      </c>
      <c r="C55" s="2942"/>
      <c r="D55" s="2087" t="s">
        <v>1241</v>
      </c>
      <c r="E55" s="2087"/>
      <c r="F55" s="2087"/>
      <c r="G55" s="2087"/>
      <c r="H55" s="2087"/>
      <c r="I55" s="2087"/>
      <c r="J55" s="2087"/>
      <c r="K55" s="2087"/>
      <c r="L55" s="2087"/>
      <c r="M55" s="2087"/>
      <c r="N55" s="2087"/>
      <c r="O55" s="2087"/>
      <c r="P55" s="2087"/>
      <c r="Q55" s="2087"/>
      <c r="R55" s="2087"/>
      <c r="S55" s="2087"/>
      <c r="T55" s="2087"/>
      <c r="U55" s="2087"/>
      <c r="V55" s="2087"/>
      <c r="W55" s="2087"/>
      <c r="X55" s="2087"/>
      <c r="Y55" s="2087"/>
      <c r="Z55" s="2087"/>
      <c r="AA55" s="2087"/>
      <c r="AB55" s="16"/>
      <c r="AC55" s="302" t="s">
        <v>17</v>
      </c>
      <c r="AD55" s="1941" t="s">
        <v>1242</v>
      </c>
      <c r="AE55" s="1941"/>
      <c r="AF55" s="1941"/>
      <c r="AG55" s="1941"/>
      <c r="AH55" s="1941"/>
      <c r="AI55" s="1941"/>
      <c r="AJ55" s="1941"/>
      <c r="AK55" s="1941"/>
      <c r="AL55" s="1941"/>
      <c r="AM55" s="1941"/>
      <c r="AN55" s="1941"/>
      <c r="AO55" s="168"/>
      <c r="AP55" s="18"/>
    </row>
    <row r="56" spans="1:73" ht="14.1" customHeight="1">
      <c r="A56" s="303"/>
      <c r="B56" s="15"/>
      <c r="C56" s="303"/>
      <c r="D56" s="467" t="s">
        <v>629</v>
      </c>
      <c r="E56" s="1710" t="s">
        <v>1249</v>
      </c>
      <c r="F56" s="1710"/>
      <c r="G56" s="1710"/>
      <c r="H56" s="1710"/>
      <c r="I56" s="1710"/>
      <c r="J56" s="1710"/>
      <c r="K56" s="1710"/>
      <c r="L56" s="1710"/>
      <c r="M56" s="1710"/>
      <c r="N56" s="1710"/>
      <c r="O56" s="1710"/>
      <c r="P56" s="1710"/>
      <c r="Q56" s="1710"/>
      <c r="R56" s="1710"/>
      <c r="S56" s="1710"/>
      <c r="T56" s="1710"/>
      <c r="U56" s="1710"/>
      <c r="V56" s="1710"/>
      <c r="W56" s="1710"/>
      <c r="X56" s="1710"/>
      <c r="Y56" s="1710"/>
      <c r="Z56" s="1710"/>
      <c r="AA56" s="1710"/>
      <c r="AB56" s="16"/>
      <c r="AC56" s="297" t="s">
        <v>17</v>
      </c>
      <c r="AD56" s="1871" t="s">
        <v>1243</v>
      </c>
      <c r="AE56" s="1871"/>
      <c r="AF56" s="1871"/>
      <c r="AG56" s="1871"/>
      <c r="AH56" s="1871"/>
      <c r="AI56" s="1871"/>
      <c r="AJ56" s="1871"/>
      <c r="AK56" s="1871"/>
      <c r="AL56" s="1871"/>
      <c r="AM56" s="1871"/>
      <c r="AN56" s="1871"/>
      <c r="AO56" s="168"/>
      <c r="AP56" s="18"/>
      <c r="BH56" s="320"/>
      <c r="BI56" s="320"/>
      <c r="BJ56" s="320"/>
      <c r="BK56" s="320"/>
      <c r="BL56" s="320"/>
      <c r="BM56" s="320"/>
      <c r="BN56" s="320"/>
      <c r="BO56" s="320"/>
      <c r="BP56" s="320"/>
      <c r="BQ56" s="320"/>
      <c r="BR56" s="320"/>
      <c r="BS56" s="320"/>
      <c r="BT56" s="320"/>
    </row>
    <row r="57" spans="1:73" ht="14.1" customHeight="1">
      <c r="A57" s="303"/>
      <c r="B57" s="15"/>
      <c r="C57" s="303"/>
      <c r="F57" s="1710" t="s">
        <v>1244</v>
      </c>
      <c r="G57" s="1710"/>
      <c r="H57" s="1710"/>
      <c r="K57" s="1710" t="s">
        <v>228</v>
      </c>
      <c r="L57" s="1710"/>
      <c r="M57" s="1710"/>
      <c r="N57" s="1710"/>
      <c r="O57" s="1710"/>
      <c r="AB57" s="16"/>
      <c r="AD57" s="1871"/>
      <c r="AE57" s="1871"/>
      <c r="AF57" s="1871"/>
      <c r="AG57" s="1871"/>
      <c r="AH57" s="1871"/>
      <c r="AI57" s="1871"/>
      <c r="AJ57" s="1871"/>
      <c r="AK57" s="1871"/>
      <c r="AL57" s="1871"/>
      <c r="AM57" s="1871"/>
      <c r="AN57" s="1871"/>
      <c r="AO57" s="168"/>
      <c r="AP57" s="18"/>
    </row>
    <row r="58" spans="1:73" ht="14.1" customHeight="1">
      <c r="A58" s="303"/>
      <c r="B58" s="15"/>
      <c r="C58" s="303"/>
      <c r="D58" s="303"/>
      <c r="F58" s="1710" t="s">
        <v>167</v>
      </c>
      <c r="G58" s="1710"/>
      <c r="H58" s="1710"/>
      <c r="I58" s="2644"/>
      <c r="J58" s="2644"/>
      <c r="K58" s="2644"/>
      <c r="L58" s="2644"/>
      <c r="M58" s="2644"/>
      <c r="N58" s="2644"/>
      <c r="O58" s="2644"/>
      <c r="P58" s="2644"/>
      <c r="Q58" s="2644"/>
      <c r="R58" s="2644"/>
      <c r="S58" s="2644"/>
      <c r="T58" s="2644"/>
      <c r="U58" s="2644"/>
      <c r="V58" s="2644"/>
      <c r="W58" s="2644"/>
      <c r="X58" s="2644"/>
      <c r="Y58" s="2644"/>
      <c r="Z58" s="2644"/>
      <c r="AA58" s="53" t="s">
        <v>19</v>
      </c>
      <c r="AB58" s="16"/>
      <c r="AD58" s="1871"/>
      <c r="AE58" s="1871"/>
      <c r="AF58" s="1871"/>
      <c r="AG58" s="1871"/>
      <c r="AH58" s="1871"/>
      <c r="AI58" s="1871"/>
      <c r="AJ58" s="1871"/>
      <c r="AK58" s="1871"/>
      <c r="AL58" s="1871"/>
      <c r="AM58" s="1871"/>
      <c r="AN58" s="1871"/>
      <c r="AO58" s="168"/>
      <c r="AP58" s="18"/>
    </row>
    <row r="59" spans="1:73" ht="14.1" customHeight="1">
      <c r="A59" s="303"/>
      <c r="B59" s="876"/>
      <c r="C59" s="56"/>
      <c r="AB59" s="16"/>
      <c r="AC59" s="302" t="s">
        <v>17</v>
      </c>
      <c r="AD59" s="1941" t="s">
        <v>1254</v>
      </c>
      <c r="AE59" s="1941"/>
      <c r="AF59" s="1941"/>
      <c r="AG59" s="1941"/>
      <c r="AH59" s="1941"/>
      <c r="AI59" s="1941"/>
      <c r="AJ59" s="1941"/>
      <c r="AK59" s="1941"/>
      <c r="AL59" s="1941"/>
      <c r="AM59" s="1941"/>
      <c r="AN59" s="1941"/>
      <c r="AO59" s="324"/>
      <c r="AP59" s="18"/>
      <c r="BU59" s="311"/>
    </row>
    <row r="60" spans="1:73" ht="14.1" customHeight="1">
      <c r="A60" s="303"/>
      <c r="B60" s="15"/>
      <c r="C60" s="315"/>
      <c r="D60" s="13" t="s">
        <v>629</v>
      </c>
      <c r="E60" s="1710" t="s">
        <v>1322</v>
      </c>
      <c r="F60" s="1710"/>
      <c r="G60" s="1710"/>
      <c r="H60" s="1710"/>
      <c r="I60" s="1710"/>
      <c r="J60" s="1710"/>
      <c r="K60" s="1710"/>
      <c r="L60" s="1710"/>
      <c r="M60" s="1710"/>
      <c r="N60" s="1710"/>
      <c r="O60" s="1710"/>
      <c r="P60" s="1710"/>
      <c r="Q60" s="1710"/>
      <c r="R60" s="1710"/>
      <c r="S60" s="1710"/>
      <c r="T60" s="1710"/>
      <c r="U60" s="1710"/>
      <c r="V60" s="1710"/>
      <c r="W60" s="1710"/>
      <c r="X60" s="1710"/>
      <c r="Y60" s="1710"/>
      <c r="Z60" s="1710"/>
      <c r="AA60" s="1710"/>
      <c r="AB60" s="28"/>
      <c r="AC60" s="302" t="s">
        <v>17</v>
      </c>
      <c r="AD60" s="1941" t="s">
        <v>1255</v>
      </c>
      <c r="AE60" s="1941"/>
      <c r="AF60" s="1941"/>
      <c r="AG60" s="1941"/>
      <c r="AH60" s="1941"/>
      <c r="AI60" s="1941"/>
      <c r="AJ60" s="1941"/>
      <c r="AK60" s="1941"/>
      <c r="AL60" s="1941"/>
      <c r="AM60" s="1941"/>
      <c r="AN60" s="1941"/>
      <c r="AO60" s="324"/>
      <c r="AP60" s="18"/>
      <c r="BU60" s="311"/>
    </row>
    <row r="61" spans="1:73" ht="14.1" customHeight="1">
      <c r="A61" s="303"/>
      <c r="B61" s="19"/>
      <c r="E61" s="2938"/>
      <c r="F61" s="2938"/>
      <c r="G61" s="2938"/>
      <c r="H61" s="2938"/>
      <c r="I61" s="2938"/>
      <c r="J61" s="2938"/>
      <c r="K61" s="2938"/>
      <c r="L61" s="2938"/>
      <c r="M61" s="2938"/>
      <c r="N61" s="2938"/>
      <c r="O61" s="2938"/>
      <c r="P61" s="2938"/>
      <c r="Q61" s="2938"/>
      <c r="R61" s="2938"/>
      <c r="S61" s="2938"/>
      <c r="T61" s="2938"/>
      <c r="U61" s="2938"/>
      <c r="V61" s="2938"/>
      <c r="W61" s="2938"/>
      <c r="X61" s="2938"/>
      <c r="Y61" s="2938"/>
      <c r="Z61" s="2938"/>
      <c r="AA61" s="2938"/>
      <c r="AB61" s="28"/>
      <c r="AC61" s="302"/>
      <c r="AO61" s="324"/>
      <c r="AP61" s="18"/>
      <c r="BU61" s="311"/>
    </row>
    <row r="62" spans="1:73" ht="14.1" customHeight="1">
      <c r="A62" s="303"/>
      <c r="B62" s="19"/>
      <c r="E62" s="2938"/>
      <c r="F62" s="2938"/>
      <c r="G62" s="2938"/>
      <c r="H62" s="2938"/>
      <c r="I62" s="2938"/>
      <c r="J62" s="2938"/>
      <c r="K62" s="2938"/>
      <c r="L62" s="2938"/>
      <c r="M62" s="2938"/>
      <c r="N62" s="2938"/>
      <c r="O62" s="2938"/>
      <c r="P62" s="2938"/>
      <c r="Q62" s="2938"/>
      <c r="R62" s="2938"/>
      <c r="S62" s="2938"/>
      <c r="T62" s="2938"/>
      <c r="U62" s="2938"/>
      <c r="V62" s="2938"/>
      <c r="W62" s="2938"/>
      <c r="X62" s="2938"/>
      <c r="Y62" s="2938"/>
      <c r="Z62" s="2938"/>
      <c r="AA62" s="2938"/>
      <c r="AB62" s="28"/>
      <c r="AC62" s="302"/>
      <c r="AO62" s="17"/>
      <c r="AP62" s="18"/>
      <c r="BU62" s="311"/>
    </row>
    <row r="63" spans="1:73" ht="14.1" customHeight="1" thickBot="1">
      <c r="A63" s="303"/>
      <c r="B63" s="208"/>
      <c r="C63" s="23"/>
      <c r="D63" s="8"/>
      <c r="E63" s="8"/>
      <c r="F63" s="8"/>
      <c r="G63" s="8"/>
      <c r="H63" s="8"/>
      <c r="I63" s="8"/>
      <c r="J63" s="8"/>
      <c r="K63" s="8"/>
      <c r="L63" s="8"/>
      <c r="M63" s="8"/>
      <c r="N63" s="8"/>
      <c r="O63" s="8"/>
      <c r="P63" s="8"/>
      <c r="Q63" s="8"/>
      <c r="R63" s="8"/>
      <c r="S63" s="8"/>
      <c r="T63" s="8"/>
      <c r="U63" s="8"/>
      <c r="V63" s="8"/>
      <c r="W63" s="8"/>
      <c r="X63" s="8"/>
      <c r="Y63" s="8"/>
      <c r="Z63" s="8"/>
      <c r="AA63" s="8"/>
      <c r="AB63" s="815"/>
      <c r="AC63" s="469"/>
      <c r="AD63" s="51"/>
      <c r="AE63" s="51"/>
      <c r="AF63" s="51"/>
      <c r="AG63" s="51"/>
      <c r="AH63" s="51"/>
      <c r="AI63" s="51"/>
      <c r="AJ63" s="51"/>
      <c r="AK63" s="51"/>
      <c r="AL63" s="51"/>
      <c r="AM63" s="51"/>
      <c r="AN63" s="51"/>
      <c r="AO63" s="158"/>
      <c r="AP63" s="18"/>
    </row>
    <row r="64" spans="1:73" ht="14.1" customHeight="1"/>
  </sheetData>
  <sheetProtection algorithmName="SHA-512" hashValue="mRzlcJ5tQIk1afUgDcBCR6pnAudMGFrcjudUDQQcen3u2LcD14ivKBh6Tcn/CtV8UDhWUZPXDpmpFf/fUplwqg==" saltValue="gccObLyR0OPkywGZI6xDSg==" spinCount="100000" sheet="1" objects="1" scenarios="1" formatCells="0" formatColumns="0" formatRows="0" selectLockedCells="1"/>
  <mergeCells count="101">
    <mergeCell ref="AS29:BS30"/>
    <mergeCell ref="AS31:BS33"/>
    <mergeCell ref="AD22:AN24"/>
    <mergeCell ref="AD25:AN25"/>
    <mergeCell ref="AD27:AN27"/>
    <mergeCell ref="AD33:AN33"/>
    <mergeCell ref="AD60:AN60"/>
    <mergeCell ref="AD56:AN58"/>
    <mergeCell ref="AD59:AN59"/>
    <mergeCell ref="AS38:BS44"/>
    <mergeCell ref="AD55:AN55"/>
    <mergeCell ref="AD40:AN42"/>
    <mergeCell ref="AD44:AN44"/>
    <mergeCell ref="AD28:AN32"/>
    <mergeCell ref="AD36:AN38"/>
    <mergeCell ref="B3:AB3"/>
    <mergeCell ref="AC3:AO3"/>
    <mergeCell ref="B4:C4"/>
    <mergeCell ref="D4:AA4"/>
    <mergeCell ref="D5:AA5"/>
    <mergeCell ref="D13:F13"/>
    <mergeCell ref="G13:T13"/>
    <mergeCell ref="D15:AA16"/>
    <mergeCell ref="A1:AO1"/>
    <mergeCell ref="AD4:AN5"/>
    <mergeCell ref="AD10:AN13"/>
    <mergeCell ref="AD15:AN21"/>
    <mergeCell ref="E7:AA7"/>
    <mergeCell ref="AD8:AN8"/>
    <mergeCell ref="AD6:AN7"/>
    <mergeCell ref="AS16:BS17"/>
    <mergeCell ref="AS10:BS13"/>
    <mergeCell ref="P9:U9"/>
    <mergeCell ref="AD9:AN9"/>
    <mergeCell ref="AD14:AN14"/>
    <mergeCell ref="D18:AA19"/>
    <mergeCell ref="D8:J8"/>
    <mergeCell ref="K8:O8"/>
    <mergeCell ref="P8:U8"/>
    <mergeCell ref="V8:Z8"/>
    <mergeCell ref="D9:J9"/>
    <mergeCell ref="D31:AA32"/>
    <mergeCell ref="D25:AA25"/>
    <mergeCell ref="D10:J10"/>
    <mergeCell ref="P10:U10"/>
    <mergeCell ref="D11:J11"/>
    <mergeCell ref="P11:U11"/>
    <mergeCell ref="D12:J12"/>
    <mergeCell ref="P12:U12"/>
    <mergeCell ref="E22:I22"/>
    <mergeCell ref="E21:AA21"/>
    <mergeCell ref="L22:Q22"/>
    <mergeCell ref="T22:AA22"/>
    <mergeCell ref="F57:H57"/>
    <mergeCell ref="K57:O57"/>
    <mergeCell ref="AS20:BS26"/>
    <mergeCell ref="AD45:AN49"/>
    <mergeCell ref="D44:X44"/>
    <mergeCell ref="E45:X45"/>
    <mergeCell ref="X52:Y52"/>
    <mergeCell ref="P52:Q52"/>
    <mergeCell ref="R52:S52"/>
    <mergeCell ref="U52:V52"/>
    <mergeCell ref="D40:AA41"/>
    <mergeCell ref="E33:AA33"/>
    <mergeCell ref="D39:AA39"/>
    <mergeCell ref="E34:AA35"/>
    <mergeCell ref="AD34:AN35"/>
    <mergeCell ref="D37:AA37"/>
    <mergeCell ref="F42:L42"/>
    <mergeCell ref="K47:N47"/>
    <mergeCell ref="Q47:T47"/>
    <mergeCell ref="E23:AA23"/>
    <mergeCell ref="E29:M29"/>
    <mergeCell ref="O29:P29"/>
    <mergeCell ref="Q29:R29"/>
    <mergeCell ref="D27:AA27"/>
    <mergeCell ref="E61:AA62"/>
    <mergeCell ref="E60:AA60"/>
    <mergeCell ref="B27:C27"/>
    <mergeCell ref="B39:C39"/>
    <mergeCell ref="B55:C55"/>
    <mergeCell ref="I58:Z58"/>
    <mergeCell ref="F58:H58"/>
    <mergeCell ref="I48:Z48"/>
    <mergeCell ref="M42:Q42"/>
    <mergeCell ref="R42:S42"/>
    <mergeCell ref="F53:K53"/>
    <mergeCell ref="F46:Q46"/>
    <mergeCell ref="E50:AA51"/>
    <mergeCell ref="T46:W46"/>
    <mergeCell ref="F47:I47"/>
    <mergeCell ref="F48:H48"/>
    <mergeCell ref="F52:J52"/>
    <mergeCell ref="K52:O52"/>
    <mergeCell ref="V47:Y47"/>
    <mergeCell ref="T29:U29"/>
    <mergeCell ref="D28:AA28"/>
    <mergeCell ref="V29:W29"/>
    <mergeCell ref="D55:AA55"/>
    <mergeCell ref="E56:AA56"/>
  </mergeCells>
  <phoneticPr fontId="4"/>
  <conditionalFormatting sqref="E34:AA35">
    <cfRule type="containsBlanks" dxfId="278" priority="9">
      <formula>LEN(TRIM(E34))=0</formula>
    </cfRule>
  </conditionalFormatting>
  <conditionalFormatting sqref="E61:AA62">
    <cfRule type="containsBlanks" dxfId="277" priority="1">
      <formula>LEN(TRIM(E61))=0</formula>
    </cfRule>
  </conditionalFormatting>
  <conditionalFormatting sqref="G13:T13">
    <cfRule type="containsBlanks" dxfId="276" priority="10">
      <formula>LEN(TRIM(G13))=0</formula>
    </cfRule>
  </conditionalFormatting>
  <conditionalFormatting sqref="I48">
    <cfRule type="containsBlanks" dxfId="275" priority="5">
      <formula>LEN(TRIM(I48))=0</formula>
    </cfRule>
  </conditionalFormatting>
  <conditionalFormatting sqref="I58">
    <cfRule type="containsBlanks" dxfId="274" priority="2">
      <formula>LEN(TRIM(I58))=0</formula>
    </cfRule>
  </conditionalFormatting>
  <conditionalFormatting sqref="M42">
    <cfRule type="containsBlanks" dxfId="273" priority="8">
      <formula>LEN(TRIM(M42))=0</formula>
    </cfRule>
  </conditionalFormatting>
  <conditionalFormatting sqref="O29 V29:W29">
    <cfRule type="containsBlanks" dxfId="272" priority="12">
      <formula>LEN(TRIM(O29))=0</formula>
    </cfRule>
  </conditionalFormatting>
  <conditionalFormatting sqref="P52">
    <cfRule type="containsBlanks" dxfId="271" priority="4">
      <formula>LEN(TRIM(P52))=0</formula>
    </cfRule>
  </conditionalFormatting>
  <conditionalFormatting sqref="P52:Q52">
    <cfRule type="containsBlanks" dxfId="270" priority="3">
      <formula>LEN(TRIM(P52))=0</formula>
    </cfRule>
  </conditionalFormatting>
  <conditionalFormatting sqref="R52">
    <cfRule type="containsBlanks" dxfId="269" priority="7">
      <formula>LEN(TRIM(R52))=0</formula>
    </cfRule>
  </conditionalFormatting>
  <conditionalFormatting sqref="U52 X52">
    <cfRule type="containsBlanks" dxfId="268" priority="6">
      <formula>LEN(TRIM(U52))=0</formula>
    </cfRule>
  </conditionalFormatting>
  <dataValidations count="1">
    <dataValidation type="list" allowBlank="1" showInputMessage="1" sqref="P52:Q52" xr:uid="{97743817-86FF-4AC9-B5AB-5797F2D7BB1C}">
      <formula1>"　,平成,令和"</formula1>
    </dataValidation>
  </dataValidations>
  <printOptions horizontalCentered="1"/>
  <pageMargins left="0.70866141732283472" right="0.31496062992125984" top="0.39370078740157483" bottom="0.39370078740157483" header="0.51181102362204722" footer="0.51181102362204722"/>
  <pageSetup paperSize="9"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53017" r:id="rId4" name="Check Box 30">
              <controlPr defaultSize="0" autoFill="0" autoLine="0" autoPict="0">
                <anchor moveWithCells="1">
                  <from>
                    <xdr:col>9</xdr:col>
                    <xdr:colOff>161925</xdr:colOff>
                    <xdr:row>8</xdr:row>
                    <xdr:rowOff>0</xdr:rowOff>
                  </from>
                  <to>
                    <xdr:col>11</xdr:col>
                    <xdr:colOff>9525</xdr:colOff>
                    <xdr:row>8</xdr:row>
                    <xdr:rowOff>171450</xdr:rowOff>
                  </to>
                </anchor>
              </controlPr>
            </control>
          </mc:Choice>
        </mc:AlternateContent>
        <mc:AlternateContent xmlns:mc="http://schemas.openxmlformats.org/markup-compatibility/2006">
          <mc:Choice Requires="x14">
            <control shapeId="853018" r:id="rId5" name="Check Box 242">
              <controlPr defaultSize="0" autoFill="0" autoLine="0" autoPict="0">
                <anchor moveWithCells="1">
                  <from>
                    <xdr:col>9</xdr:col>
                    <xdr:colOff>161925</xdr:colOff>
                    <xdr:row>9</xdr:row>
                    <xdr:rowOff>9525</xdr:rowOff>
                  </from>
                  <to>
                    <xdr:col>11</xdr:col>
                    <xdr:colOff>9525</xdr:colOff>
                    <xdr:row>10</xdr:row>
                    <xdr:rowOff>9525</xdr:rowOff>
                  </to>
                </anchor>
              </controlPr>
            </control>
          </mc:Choice>
        </mc:AlternateContent>
        <mc:AlternateContent xmlns:mc="http://schemas.openxmlformats.org/markup-compatibility/2006">
          <mc:Choice Requires="x14">
            <control shapeId="853019" r:id="rId6" name="Check Box 243">
              <controlPr defaultSize="0" autoFill="0" autoLine="0" autoPict="0">
                <anchor moveWithCells="1">
                  <from>
                    <xdr:col>9</xdr:col>
                    <xdr:colOff>161925</xdr:colOff>
                    <xdr:row>9</xdr:row>
                    <xdr:rowOff>171450</xdr:rowOff>
                  </from>
                  <to>
                    <xdr:col>11</xdr:col>
                    <xdr:colOff>9525</xdr:colOff>
                    <xdr:row>10</xdr:row>
                    <xdr:rowOff>171450</xdr:rowOff>
                  </to>
                </anchor>
              </controlPr>
            </control>
          </mc:Choice>
        </mc:AlternateContent>
        <mc:AlternateContent xmlns:mc="http://schemas.openxmlformats.org/markup-compatibility/2006">
          <mc:Choice Requires="x14">
            <control shapeId="853020" r:id="rId7" name="Check Box 244">
              <controlPr defaultSize="0" autoFill="0" autoLine="0" autoPict="0">
                <anchor moveWithCells="1">
                  <from>
                    <xdr:col>9</xdr:col>
                    <xdr:colOff>161925</xdr:colOff>
                    <xdr:row>10</xdr:row>
                    <xdr:rowOff>171450</xdr:rowOff>
                  </from>
                  <to>
                    <xdr:col>11</xdr:col>
                    <xdr:colOff>9525</xdr:colOff>
                    <xdr:row>11</xdr:row>
                    <xdr:rowOff>171450</xdr:rowOff>
                  </to>
                </anchor>
              </controlPr>
            </control>
          </mc:Choice>
        </mc:AlternateContent>
        <mc:AlternateContent xmlns:mc="http://schemas.openxmlformats.org/markup-compatibility/2006">
          <mc:Choice Requires="x14">
            <control shapeId="853021" r:id="rId8" name="Check Box 245">
              <controlPr defaultSize="0" autoFill="0" autoLine="0" autoPict="0">
                <anchor moveWithCells="1">
                  <from>
                    <xdr:col>12</xdr:col>
                    <xdr:colOff>171450</xdr:colOff>
                    <xdr:row>8</xdr:row>
                    <xdr:rowOff>0</xdr:rowOff>
                  </from>
                  <to>
                    <xdr:col>14</xdr:col>
                    <xdr:colOff>19050</xdr:colOff>
                    <xdr:row>8</xdr:row>
                    <xdr:rowOff>171450</xdr:rowOff>
                  </to>
                </anchor>
              </controlPr>
            </control>
          </mc:Choice>
        </mc:AlternateContent>
        <mc:AlternateContent xmlns:mc="http://schemas.openxmlformats.org/markup-compatibility/2006">
          <mc:Choice Requires="x14">
            <control shapeId="853022" r:id="rId9" name="Check Box 246">
              <controlPr defaultSize="0" autoFill="0" autoLine="0" autoPict="0">
                <anchor moveWithCells="1">
                  <from>
                    <xdr:col>12</xdr:col>
                    <xdr:colOff>171450</xdr:colOff>
                    <xdr:row>9</xdr:row>
                    <xdr:rowOff>9525</xdr:rowOff>
                  </from>
                  <to>
                    <xdr:col>14</xdr:col>
                    <xdr:colOff>19050</xdr:colOff>
                    <xdr:row>10</xdr:row>
                    <xdr:rowOff>9525</xdr:rowOff>
                  </to>
                </anchor>
              </controlPr>
            </control>
          </mc:Choice>
        </mc:AlternateContent>
        <mc:AlternateContent xmlns:mc="http://schemas.openxmlformats.org/markup-compatibility/2006">
          <mc:Choice Requires="x14">
            <control shapeId="853023" r:id="rId10" name="Check Box 247">
              <controlPr defaultSize="0" autoFill="0" autoLine="0" autoPict="0">
                <anchor moveWithCells="1">
                  <from>
                    <xdr:col>12</xdr:col>
                    <xdr:colOff>171450</xdr:colOff>
                    <xdr:row>9</xdr:row>
                    <xdr:rowOff>171450</xdr:rowOff>
                  </from>
                  <to>
                    <xdr:col>14</xdr:col>
                    <xdr:colOff>19050</xdr:colOff>
                    <xdr:row>10</xdr:row>
                    <xdr:rowOff>171450</xdr:rowOff>
                  </to>
                </anchor>
              </controlPr>
            </control>
          </mc:Choice>
        </mc:AlternateContent>
        <mc:AlternateContent xmlns:mc="http://schemas.openxmlformats.org/markup-compatibility/2006">
          <mc:Choice Requires="x14">
            <control shapeId="853024" r:id="rId11" name="Check Box 248">
              <controlPr defaultSize="0" autoFill="0" autoLine="0" autoPict="0">
                <anchor moveWithCells="1">
                  <from>
                    <xdr:col>12</xdr:col>
                    <xdr:colOff>171450</xdr:colOff>
                    <xdr:row>11</xdr:row>
                    <xdr:rowOff>0</xdr:rowOff>
                  </from>
                  <to>
                    <xdr:col>14</xdr:col>
                    <xdr:colOff>19050</xdr:colOff>
                    <xdr:row>12</xdr:row>
                    <xdr:rowOff>0</xdr:rowOff>
                  </to>
                </anchor>
              </controlPr>
            </control>
          </mc:Choice>
        </mc:AlternateContent>
        <mc:AlternateContent xmlns:mc="http://schemas.openxmlformats.org/markup-compatibility/2006">
          <mc:Choice Requires="x14">
            <control shapeId="853025" r:id="rId12" name="Check Box 257">
              <controlPr defaultSize="0" autoFill="0" autoLine="0" autoPict="0">
                <anchor moveWithCells="1">
                  <from>
                    <xdr:col>20</xdr:col>
                    <xdr:colOff>171450</xdr:colOff>
                    <xdr:row>8</xdr:row>
                    <xdr:rowOff>0</xdr:rowOff>
                  </from>
                  <to>
                    <xdr:col>22</xdr:col>
                    <xdr:colOff>19050</xdr:colOff>
                    <xdr:row>8</xdr:row>
                    <xdr:rowOff>171450</xdr:rowOff>
                  </to>
                </anchor>
              </controlPr>
            </control>
          </mc:Choice>
        </mc:AlternateContent>
        <mc:AlternateContent xmlns:mc="http://schemas.openxmlformats.org/markup-compatibility/2006">
          <mc:Choice Requires="x14">
            <control shapeId="853026" r:id="rId13" name="Check Box 258">
              <controlPr defaultSize="0" autoFill="0" autoLine="0" autoPict="0">
                <anchor moveWithCells="1">
                  <from>
                    <xdr:col>20</xdr:col>
                    <xdr:colOff>171450</xdr:colOff>
                    <xdr:row>9</xdr:row>
                    <xdr:rowOff>9525</xdr:rowOff>
                  </from>
                  <to>
                    <xdr:col>22</xdr:col>
                    <xdr:colOff>19050</xdr:colOff>
                    <xdr:row>10</xdr:row>
                    <xdr:rowOff>9525</xdr:rowOff>
                  </to>
                </anchor>
              </controlPr>
            </control>
          </mc:Choice>
        </mc:AlternateContent>
        <mc:AlternateContent xmlns:mc="http://schemas.openxmlformats.org/markup-compatibility/2006">
          <mc:Choice Requires="x14">
            <control shapeId="853027" r:id="rId14" name="Check Box 259">
              <controlPr defaultSize="0" autoFill="0" autoLine="0" autoPict="0">
                <anchor moveWithCells="1">
                  <from>
                    <xdr:col>20</xdr:col>
                    <xdr:colOff>171450</xdr:colOff>
                    <xdr:row>9</xdr:row>
                    <xdr:rowOff>171450</xdr:rowOff>
                  </from>
                  <to>
                    <xdr:col>22</xdr:col>
                    <xdr:colOff>19050</xdr:colOff>
                    <xdr:row>10</xdr:row>
                    <xdr:rowOff>171450</xdr:rowOff>
                  </to>
                </anchor>
              </controlPr>
            </control>
          </mc:Choice>
        </mc:AlternateContent>
        <mc:AlternateContent xmlns:mc="http://schemas.openxmlformats.org/markup-compatibility/2006">
          <mc:Choice Requires="x14">
            <control shapeId="853028" r:id="rId15" name="Check Box 260">
              <controlPr defaultSize="0" autoFill="0" autoLine="0" autoPict="0">
                <anchor moveWithCells="1">
                  <from>
                    <xdr:col>20</xdr:col>
                    <xdr:colOff>171450</xdr:colOff>
                    <xdr:row>10</xdr:row>
                    <xdr:rowOff>171450</xdr:rowOff>
                  </from>
                  <to>
                    <xdr:col>22</xdr:col>
                    <xdr:colOff>19050</xdr:colOff>
                    <xdr:row>11</xdr:row>
                    <xdr:rowOff>171450</xdr:rowOff>
                  </to>
                </anchor>
              </controlPr>
            </control>
          </mc:Choice>
        </mc:AlternateContent>
        <mc:AlternateContent xmlns:mc="http://schemas.openxmlformats.org/markup-compatibility/2006">
          <mc:Choice Requires="x14">
            <control shapeId="853029" r:id="rId16" name="Check Box 266">
              <controlPr defaultSize="0" autoFill="0" autoLine="0" autoPict="0">
                <anchor moveWithCells="1">
                  <from>
                    <xdr:col>20</xdr:col>
                    <xdr:colOff>171450</xdr:colOff>
                    <xdr:row>12</xdr:row>
                    <xdr:rowOff>0</xdr:rowOff>
                  </from>
                  <to>
                    <xdr:col>22</xdr:col>
                    <xdr:colOff>19050</xdr:colOff>
                    <xdr:row>13</xdr:row>
                    <xdr:rowOff>0</xdr:rowOff>
                  </to>
                </anchor>
              </controlPr>
            </control>
          </mc:Choice>
        </mc:AlternateContent>
        <mc:AlternateContent xmlns:mc="http://schemas.openxmlformats.org/markup-compatibility/2006">
          <mc:Choice Requires="x14">
            <control shapeId="853030" r:id="rId17" name="Check Box 257">
              <controlPr defaultSize="0" autoFill="0" autoLine="0" autoPict="0">
                <anchor moveWithCells="1">
                  <from>
                    <xdr:col>23</xdr:col>
                    <xdr:colOff>152400</xdr:colOff>
                    <xdr:row>8</xdr:row>
                    <xdr:rowOff>0</xdr:rowOff>
                  </from>
                  <to>
                    <xdr:col>24</xdr:col>
                    <xdr:colOff>180975</xdr:colOff>
                    <xdr:row>8</xdr:row>
                    <xdr:rowOff>171450</xdr:rowOff>
                  </to>
                </anchor>
              </controlPr>
            </control>
          </mc:Choice>
        </mc:AlternateContent>
        <mc:AlternateContent xmlns:mc="http://schemas.openxmlformats.org/markup-compatibility/2006">
          <mc:Choice Requires="x14">
            <control shapeId="853031" r:id="rId18" name="Check Box 258">
              <controlPr defaultSize="0" autoFill="0" autoLine="0" autoPict="0">
                <anchor moveWithCells="1">
                  <from>
                    <xdr:col>23</xdr:col>
                    <xdr:colOff>152400</xdr:colOff>
                    <xdr:row>9</xdr:row>
                    <xdr:rowOff>9525</xdr:rowOff>
                  </from>
                  <to>
                    <xdr:col>24</xdr:col>
                    <xdr:colOff>180975</xdr:colOff>
                    <xdr:row>10</xdr:row>
                    <xdr:rowOff>9525</xdr:rowOff>
                  </to>
                </anchor>
              </controlPr>
            </control>
          </mc:Choice>
        </mc:AlternateContent>
        <mc:AlternateContent xmlns:mc="http://schemas.openxmlformats.org/markup-compatibility/2006">
          <mc:Choice Requires="x14">
            <control shapeId="853032" r:id="rId19" name="Check Box 259">
              <controlPr defaultSize="0" autoFill="0" autoLine="0" autoPict="0">
                <anchor moveWithCells="1">
                  <from>
                    <xdr:col>23</xdr:col>
                    <xdr:colOff>152400</xdr:colOff>
                    <xdr:row>9</xdr:row>
                    <xdr:rowOff>171450</xdr:rowOff>
                  </from>
                  <to>
                    <xdr:col>24</xdr:col>
                    <xdr:colOff>180975</xdr:colOff>
                    <xdr:row>10</xdr:row>
                    <xdr:rowOff>171450</xdr:rowOff>
                  </to>
                </anchor>
              </controlPr>
            </control>
          </mc:Choice>
        </mc:AlternateContent>
        <mc:AlternateContent xmlns:mc="http://schemas.openxmlformats.org/markup-compatibility/2006">
          <mc:Choice Requires="x14">
            <control shapeId="853033" r:id="rId20" name="Check Box 260">
              <controlPr defaultSize="0" autoFill="0" autoLine="0" autoPict="0">
                <anchor moveWithCells="1">
                  <from>
                    <xdr:col>23</xdr:col>
                    <xdr:colOff>152400</xdr:colOff>
                    <xdr:row>10</xdr:row>
                    <xdr:rowOff>171450</xdr:rowOff>
                  </from>
                  <to>
                    <xdr:col>24</xdr:col>
                    <xdr:colOff>180975</xdr:colOff>
                    <xdr:row>11</xdr:row>
                    <xdr:rowOff>171450</xdr:rowOff>
                  </to>
                </anchor>
              </controlPr>
            </control>
          </mc:Choice>
        </mc:AlternateContent>
        <mc:AlternateContent xmlns:mc="http://schemas.openxmlformats.org/markup-compatibility/2006">
          <mc:Choice Requires="x14">
            <control shapeId="853034" r:id="rId21" name="Check Box 266">
              <controlPr defaultSize="0" autoFill="0" autoLine="0" autoPict="0">
                <anchor moveWithCells="1">
                  <from>
                    <xdr:col>23</xdr:col>
                    <xdr:colOff>152400</xdr:colOff>
                    <xdr:row>12</xdr:row>
                    <xdr:rowOff>0</xdr:rowOff>
                  </from>
                  <to>
                    <xdr:col>24</xdr:col>
                    <xdr:colOff>180975</xdr:colOff>
                    <xdr:row>13</xdr:row>
                    <xdr:rowOff>0</xdr:rowOff>
                  </to>
                </anchor>
              </controlPr>
            </control>
          </mc:Choice>
        </mc:AlternateContent>
        <mc:AlternateContent xmlns:mc="http://schemas.openxmlformats.org/markup-compatibility/2006">
          <mc:Choice Requires="x14">
            <control shapeId="853050" r:id="rId22" name="Check Box 58">
              <controlPr defaultSize="0" autoFill="0" autoLine="0" autoPict="0">
                <anchor moveWithCells="1">
                  <from>
                    <xdr:col>21</xdr:col>
                    <xdr:colOff>85725</xdr:colOff>
                    <xdr:row>15</xdr:row>
                    <xdr:rowOff>0</xdr:rowOff>
                  </from>
                  <to>
                    <xdr:col>24</xdr:col>
                    <xdr:colOff>95250</xdr:colOff>
                    <xdr:row>16</xdr:row>
                    <xdr:rowOff>28575</xdr:rowOff>
                  </to>
                </anchor>
              </controlPr>
            </control>
          </mc:Choice>
        </mc:AlternateContent>
        <mc:AlternateContent xmlns:mc="http://schemas.openxmlformats.org/markup-compatibility/2006">
          <mc:Choice Requires="x14">
            <control shapeId="853051" r:id="rId23" name="Check Box 59">
              <controlPr defaultSize="0" autoFill="0" autoLine="0" autoPict="0">
                <anchor moveWithCells="1">
                  <from>
                    <xdr:col>24</xdr:col>
                    <xdr:colOff>142875</xdr:colOff>
                    <xdr:row>15</xdr:row>
                    <xdr:rowOff>0</xdr:rowOff>
                  </from>
                  <to>
                    <xdr:col>27</xdr:col>
                    <xdr:colOff>152400</xdr:colOff>
                    <xdr:row>16</xdr:row>
                    <xdr:rowOff>19050</xdr:rowOff>
                  </to>
                </anchor>
              </controlPr>
            </control>
          </mc:Choice>
        </mc:AlternateContent>
        <mc:AlternateContent xmlns:mc="http://schemas.openxmlformats.org/markup-compatibility/2006">
          <mc:Choice Requires="x14">
            <control shapeId="853054" r:id="rId24" name="Check Box 62">
              <controlPr defaultSize="0" autoFill="0" autoLine="0" autoPict="0">
                <anchor moveWithCells="1">
                  <from>
                    <xdr:col>3</xdr:col>
                    <xdr:colOff>0</xdr:colOff>
                    <xdr:row>20</xdr:row>
                    <xdr:rowOff>171450</xdr:rowOff>
                  </from>
                  <to>
                    <xdr:col>5</xdr:col>
                    <xdr:colOff>19050</xdr:colOff>
                    <xdr:row>22</xdr:row>
                    <xdr:rowOff>9525</xdr:rowOff>
                  </to>
                </anchor>
              </controlPr>
            </control>
          </mc:Choice>
        </mc:AlternateContent>
        <mc:AlternateContent xmlns:mc="http://schemas.openxmlformats.org/markup-compatibility/2006">
          <mc:Choice Requires="x14">
            <control shapeId="853056" r:id="rId25" name="Check Box 64">
              <controlPr defaultSize="0" autoFill="0" autoLine="0" autoPict="0">
                <anchor moveWithCells="1">
                  <from>
                    <xdr:col>17</xdr:col>
                    <xdr:colOff>171450</xdr:colOff>
                    <xdr:row>21</xdr:row>
                    <xdr:rowOff>0</xdr:rowOff>
                  </from>
                  <to>
                    <xdr:col>19</xdr:col>
                    <xdr:colOff>171450</xdr:colOff>
                    <xdr:row>21</xdr:row>
                    <xdr:rowOff>161925</xdr:rowOff>
                  </to>
                </anchor>
              </controlPr>
            </control>
          </mc:Choice>
        </mc:AlternateContent>
        <mc:AlternateContent xmlns:mc="http://schemas.openxmlformats.org/markup-compatibility/2006">
          <mc:Choice Requires="x14">
            <control shapeId="853055" r:id="rId26" name="Check Box 63">
              <controlPr defaultSize="0" autoFill="0" autoLine="0" autoPict="0">
                <anchor moveWithCells="1">
                  <from>
                    <xdr:col>9</xdr:col>
                    <xdr:colOff>161925</xdr:colOff>
                    <xdr:row>21</xdr:row>
                    <xdr:rowOff>0</xdr:rowOff>
                  </from>
                  <to>
                    <xdr:col>12</xdr:col>
                    <xdr:colOff>0</xdr:colOff>
                    <xdr:row>22</xdr:row>
                    <xdr:rowOff>19050</xdr:rowOff>
                  </to>
                </anchor>
              </controlPr>
            </control>
          </mc:Choice>
        </mc:AlternateContent>
        <mc:AlternateContent xmlns:mc="http://schemas.openxmlformats.org/markup-compatibility/2006">
          <mc:Choice Requires="x14">
            <control shapeId="853057" r:id="rId27" name="Check Box 65">
              <controlPr defaultSize="0" autoFill="0" autoLine="0" autoPict="0">
                <anchor moveWithCells="1">
                  <from>
                    <xdr:col>3</xdr:col>
                    <xdr:colOff>0</xdr:colOff>
                    <xdr:row>21</xdr:row>
                    <xdr:rowOff>171450</xdr:rowOff>
                  </from>
                  <to>
                    <xdr:col>4</xdr:col>
                    <xdr:colOff>161925</xdr:colOff>
                    <xdr:row>23</xdr:row>
                    <xdr:rowOff>28575</xdr:rowOff>
                  </to>
                </anchor>
              </controlPr>
            </control>
          </mc:Choice>
        </mc:AlternateContent>
        <mc:AlternateContent xmlns:mc="http://schemas.openxmlformats.org/markup-compatibility/2006">
          <mc:Choice Requires="x14">
            <control shapeId="853058" r:id="rId28" name="Check Box 66">
              <controlPr defaultSize="0" autoFill="0" autoLine="0" autoPict="0">
                <anchor moveWithCells="1">
                  <from>
                    <xdr:col>21</xdr:col>
                    <xdr:colOff>85725</xdr:colOff>
                    <xdr:row>23</xdr:row>
                    <xdr:rowOff>152400</xdr:rowOff>
                  </from>
                  <to>
                    <xdr:col>24</xdr:col>
                    <xdr:colOff>95250</xdr:colOff>
                    <xdr:row>25</xdr:row>
                    <xdr:rowOff>9525</xdr:rowOff>
                  </to>
                </anchor>
              </controlPr>
            </control>
          </mc:Choice>
        </mc:AlternateContent>
        <mc:AlternateContent xmlns:mc="http://schemas.openxmlformats.org/markup-compatibility/2006">
          <mc:Choice Requires="x14">
            <control shapeId="853059" r:id="rId29" name="Check Box 67">
              <controlPr defaultSize="0" autoFill="0" autoLine="0" autoPict="0">
                <anchor moveWithCells="1">
                  <from>
                    <xdr:col>24</xdr:col>
                    <xdr:colOff>142875</xdr:colOff>
                    <xdr:row>23</xdr:row>
                    <xdr:rowOff>152400</xdr:rowOff>
                  </from>
                  <to>
                    <xdr:col>27</xdr:col>
                    <xdr:colOff>152400</xdr:colOff>
                    <xdr:row>24</xdr:row>
                    <xdr:rowOff>171450</xdr:rowOff>
                  </to>
                </anchor>
              </controlPr>
            </control>
          </mc:Choice>
        </mc:AlternateContent>
        <mc:AlternateContent xmlns:mc="http://schemas.openxmlformats.org/markup-compatibility/2006">
          <mc:Choice Requires="x14">
            <control shapeId="853064" r:id="rId30" name="Check Box 72">
              <controlPr defaultSize="0" autoFill="0" autoLine="0" autoPict="0">
                <anchor moveWithCells="1">
                  <from>
                    <xdr:col>21</xdr:col>
                    <xdr:colOff>85725</xdr:colOff>
                    <xdr:row>18</xdr:row>
                    <xdr:rowOff>0</xdr:rowOff>
                  </from>
                  <to>
                    <xdr:col>24</xdr:col>
                    <xdr:colOff>95250</xdr:colOff>
                    <xdr:row>19</xdr:row>
                    <xdr:rowOff>28575</xdr:rowOff>
                  </to>
                </anchor>
              </controlPr>
            </control>
          </mc:Choice>
        </mc:AlternateContent>
        <mc:AlternateContent xmlns:mc="http://schemas.openxmlformats.org/markup-compatibility/2006">
          <mc:Choice Requires="x14">
            <control shapeId="853065" r:id="rId31" name="Check Box 73">
              <controlPr defaultSize="0" autoFill="0" autoLine="0" autoPict="0">
                <anchor moveWithCells="1">
                  <from>
                    <xdr:col>24</xdr:col>
                    <xdr:colOff>142875</xdr:colOff>
                    <xdr:row>18</xdr:row>
                    <xdr:rowOff>0</xdr:rowOff>
                  </from>
                  <to>
                    <xdr:col>27</xdr:col>
                    <xdr:colOff>152400</xdr:colOff>
                    <xdr:row>19</xdr:row>
                    <xdr:rowOff>19050</xdr:rowOff>
                  </to>
                </anchor>
              </controlPr>
            </control>
          </mc:Choice>
        </mc:AlternateContent>
        <mc:AlternateContent xmlns:mc="http://schemas.openxmlformats.org/markup-compatibility/2006">
          <mc:Choice Requires="x14">
            <control shapeId="853066" r:id="rId32" name="Check Box 74">
              <controlPr defaultSize="0" autoFill="0" autoLine="0" autoPict="0">
                <anchor moveWithCells="1">
                  <from>
                    <xdr:col>21</xdr:col>
                    <xdr:colOff>85725</xdr:colOff>
                    <xdr:row>26</xdr:row>
                    <xdr:rowOff>152400</xdr:rowOff>
                  </from>
                  <to>
                    <xdr:col>24</xdr:col>
                    <xdr:colOff>95250</xdr:colOff>
                    <xdr:row>28</xdr:row>
                    <xdr:rowOff>9525</xdr:rowOff>
                  </to>
                </anchor>
              </controlPr>
            </control>
          </mc:Choice>
        </mc:AlternateContent>
        <mc:AlternateContent xmlns:mc="http://schemas.openxmlformats.org/markup-compatibility/2006">
          <mc:Choice Requires="x14">
            <control shapeId="853067" r:id="rId33" name="Check Box 75">
              <controlPr defaultSize="0" autoFill="0" autoLine="0" autoPict="0">
                <anchor moveWithCells="1">
                  <from>
                    <xdr:col>24</xdr:col>
                    <xdr:colOff>142875</xdr:colOff>
                    <xdr:row>26</xdr:row>
                    <xdr:rowOff>152400</xdr:rowOff>
                  </from>
                  <to>
                    <xdr:col>27</xdr:col>
                    <xdr:colOff>152400</xdr:colOff>
                    <xdr:row>27</xdr:row>
                    <xdr:rowOff>171450</xdr:rowOff>
                  </to>
                </anchor>
              </controlPr>
            </control>
          </mc:Choice>
        </mc:AlternateContent>
        <mc:AlternateContent xmlns:mc="http://schemas.openxmlformats.org/markup-compatibility/2006">
          <mc:Choice Requires="x14">
            <control shapeId="853068" r:id="rId34" name="Check Box 76">
              <controlPr defaultSize="0" autoFill="0" autoLine="0" autoPict="0">
                <anchor moveWithCells="1">
                  <from>
                    <xdr:col>21</xdr:col>
                    <xdr:colOff>85725</xdr:colOff>
                    <xdr:row>31</xdr:row>
                    <xdr:rowOff>0</xdr:rowOff>
                  </from>
                  <to>
                    <xdr:col>24</xdr:col>
                    <xdr:colOff>95250</xdr:colOff>
                    <xdr:row>32</xdr:row>
                    <xdr:rowOff>0</xdr:rowOff>
                  </to>
                </anchor>
              </controlPr>
            </control>
          </mc:Choice>
        </mc:AlternateContent>
        <mc:AlternateContent xmlns:mc="http://schemas.openxmlformats.org/markup-compatibility/2006">
          <mc:Choice Requires="x14">
            <control shapeId="853069" r:id="rId35" name="Check Box 77">
              <controlPr defaultSize="0" autoFill="0" autoLine="0" autoPict="0">
                <anchor moveWithCells="1">
                  <from>
                    <xdr:col>24</xdr:col>
                    <xdr:colOff>142875</xdr:colOff>
                    <xdr:row>31</xdr:row>
                    <xdr:rowOff>0</xdr:rowOff>
                  </from>
                  <to>
                    <xdr:col>27</xdr:col>
                    <xdr:colOff>152400</xdr:colOff>
                    <xdr:row>31</xdr:row>
                    <xdr:rowOff>161925</xdr:rowOff>
                  </to>
                </anchor>
              </controlPr>
            </control>
          </mc:Choice>
        </mc:AlternateContent>
        <mc:AlternateContent xmlns:mc="http://schemas.openxmlformats.org/markup-compatibility/2006">
          <mc:Choice Requires="x14">
            <control shapeId="853072" r:id="rId36" name="Check Box 80">
              <controlPr defaultSize="0" autoFill="0" autoLine="0" autoPict="0">
                <anchor moveWithCells="1">
                  <from>
                    <xdr:col>2</xdr:col>
                    <xdr:colOff>161925</xdr:colOff>
                    <xdr:row>40</xdr:row>
                    <xdr:rowOff>133350</xdr:rowOff>
                  </from>
                  <to>
                    <xdr:col>5</xdr:col>
                    <xdr:colOff>123825</xdr:colOff>
                    <xdr:row>42</xdr:row>
                    <xdr:rowOff>38100</xdr:rowOff>
                  </to>
                </anchor>
              </controlPr>
            </control>
          </mc:Choice>
        </mc:AlternateContent>
        <mc:AlternateContent xmlns:mc="http://schemas.openxmlformats.org/markup-compatibility/2006">
          <mc:Choice Requires="x14">
            <control shapeId="853073" r:id="rId37" name="Check Box 81">
              <controlPr defaultSize="0" autoFill="0" autoLine="0" autoPict="0" altText="いない･">
                <anchor moveWithCells="1" sizeWithCells="1">
                  <from>
                    <xdr:col>19</xdr:col>
                    <xdr:colOff>0</xdr:colOff>
                    <xdr:row>40</xdr:row>
                    <xdr:rowOff>152400</xdr:rowOff>
                  </from>
                  <to>
                    <xdr:col>22</xdr:col>
                    <xdr:colOff>180975</xdr:colOff>
                    <xdr:row>42</xdr:row>
                    <xdr:rowOff>19050</xdr:rowOff>
                  </to>
                </anchor>
              </controlPr>
            </control>
          </mc:Choice>
        </mc:AlternateContent>
        <mc:AlternateContent xmlns:mc="http://schemas.openxmlformats.org/markup-compatibility/2006">
          <mc:Choice Requires="x14">
            <control shapeId="853074" r:id="rId38" name="Check Box 82">
              <controlPr defaultSize="0" autoFill="0" autoLine="0" autoPict="0" altText="いない･">
                <anchor moveWithCells="1" sizeWithCells="1">
                  <from>
                    <xdr:col>22</xdr:col>
                    <xdr:colOff>180975</xdr:colOff>
                    <xdr:row>41</xdr:row>
                    <xdr:rowOff>0</xdr:rowOff>
                  </from>
                  <to>
                    <xdr:col>26</xdr:col>
                    <xdr:colOff>133350</xdr:colOff>
                    <xdr:row>42</xdr:row>
                    <xdr:rowOff>0</xdr:rowOff>
                  </to>
                </anchor>
              </controlPr>
            </control>
          </mc:Choice>
        </mc:AlternateContent>
        <mc:AlternateContent xmlns:mc="http://schemas.openxmlformats.org/markup-compatibility/2006">
          <mc:Choice Requires="x14">
            <control shapeId="853075" r:id="rId39" name="Check Box 83">
              <controlPr defaultSize="0" autoFill="0" autoLine="0" autoPict="0">
                <anchor moveWithCells="1">
                  <from>
                    <xdr:col>21</xdr:col>
                    <xdr:colOff>85725</xdr:colOff>
                    <xdr:row>42</xdr:row>
                    <xdr:rowOff>161925</xdr:rowOff>
                  </from>
                  <to>
                    <xdr:col>24</xdr:col>
                    <xdr:colOff>95250</xdr:colOff>
                    <xdr:row>44</xdr:row>
                    <xdr:rowOff>19050</xdr:rowOff>
                  </to>
                </anchor>
              </controlPr>
            </control>
          </mc:Choice>
        </mc:AlternateContent>
        <mc:AlternateContent xmlns:mc="http://schemas.openxmlformats.org/markup-compatibility/2006">
          <mc:Choice Requires="x14">
            <control shapeId="853076" r:id="rId40" name="Check Box 84">
              <controlPr defaultSize="0" autoFill="0" autoLine="0" autoPict="0">
                <anchor moveWithCells="1">
                  <from>
                    <xdr:col>24</xdr:col>
                    <xdr:colOff>142875</xdr:colOff>
                    <xdr:row>42</xdr:row>
                    <xdr:rowOff>161925</xdr:rowOff>
                  </from>
                  <to>
                    <xdr:col>27</xdr:col>
                    <xdr:colOff>152400</xdr:colOff>
                    <xdr:row>44</xdr:row>
                    <xdr:rowOff>9525</xdr:rowOff>
                  </to>
                </anchor>
              </controlPr>
            </control>
          </mc:Choice>
        </mc:AlternateContent>
        <mc:AlternateContent xmlns:mc="http://schemas.openxmlformats.org/markup-compatibility/2006">
          <mc:Choice Requires="x14">
            <control shapeId="853077" r:id="rId41" name="Check Box 85">
              <controlPr defaultSize="0" autoFill="0" autoLine="0" autoPict="0">
                <anchor moveWithCells="1">
                  <from>
                    <xdr:col>4</xdr:col>
                    <xdr:colOff>0</xdr:colOff>
                    <xdr:row>45</xdr:row>
                    <xdr:rowOff>0</xdr:rowOff>
                  </from>
                  <to>
                    <xdr:col>5</xdr:col>
                    <xdr:colOff>85725</xdr:colOff>
                    <xdr:row>46</xdr:row>
                    <xdr:rowOff>0</xdr:rowOff>
                  </to>
                </anchor>
              </controlPr>
            </control>
          </mc:Choice>
        </mc:AlternateContent>
        <mc:AlternateContent xmlns:mc="http://schemas.openxmlformats.org/markup-compatibility/2006">
          <mc:Choice Requires="x14">
            <control shapeId="853078" r:id="rId42" name="Check Box 86">
              <controlPr defaultSize="0" autoFill="0" autoLine="0" autoPict="0">
                <anchor moveWithCells="1">
                  <from>
                    <xdr:col>18</xdr:col>
                    <xdr:colOff>0</xdr:colOff>
                    <xdr:row>45</xdr:row>
                    <xdr:rowOff>0</xdr:rowOff>
                  </from>
                  <to>
                    <xdr:col>19</xdr:col>
                    <xdr:colOff>85725</xdr:colOff>
                    <xdr:row>46</xdr:row>
                    <xdr:rowOff>0</xdr:rowOff>
                  </to>
                </anchor>
              </controlPr>
            </control>
          </mc:Choice>
        </mc:AlternateContent>
        <mc:AlternateContent xmlns:mc="http://schemas.openxmlformats.org/markup-compatibility/2006">
          <mc:Choice Requires="x14">
            <control shapeId="853079" r:id="rId43" name="Check Box 87">
              <controlPr defaultSize="0" autoFill="0" autoLine="0" autoPict="0">
                <anchor moveWithCells="1">
                  <from>
                    <xdr:col>4</xdr:col>
                    <xdr:colOff>0</xdr:colOff>
                    <xdr:row>46</xdr:row>
                    <xdr:rowOff>0</xdr:rowOff>
                  </from>
                  <to>
                    <xdr:col>5</xdr:col>
                    <xdr:colOff>85725</xdr:colOff>
                    <xdr:row>47</xdr:row>
                    <xdr:rowOff>0</xdr:rowOff>
                  </to>
                </anchor>
              </controlPr>
            </control>
          </mc:Choice>
        </mc:AlternateContent>
        <mc:AlternateContent xmlns:mc="http://schemas.openxmlformats.org/markup-compatibility/2006">
          <mc:Choice Requires="x14">
            <control shapeId="853080" r:id="rId44" name="Check Box 88">
              <controlPr defaultSize="0" autoFill="0" autoLine="0" autoPict="0">
                <anchor moveWithCells="1">
                  <from>
                    <xdr:col>9</xdr:col>
                    <xdr:colOff>0</xdr:colOff>
                    <xdr:row>46</xdr:row>
                    <xdr:rowOff>0</xdr:rowOff>
                  </from>
                  <to>
                    <xdr:col>10</xdr:col>
                    <xdr:colOff>85725</xdr:colOff>
                    <xdr:row>47</xdr:row>
                    <xdr:rowOff>0</xdr:rowOff>
                  </to>
                </anchor>
              </controlPr>
            </control>
          </mc:Choice>
        </mc:AlternateContent>
        <mc:AlternateContent xmlns:mc="http://schemas.openxmlformats.org/markup-compatibility/2006">
          <mc:Choice Requires="x14">
            <control shapeId="853081" r:id="rId45" name="Check Box 89">
              <controlPr defaultSize="0" autoFill="0" autoLine="0" autoPict="0">
                <anchor moveWithCells="1">
                  <from>
                    <xdr:col>15</xdr:col>
                    <xdr:colOff>0</xdr:colOff>
                    <xdr:row>46</xdr:row>
                    <xdr:rowOff>0</xdr:rowOff>
                  </from>
                  <to>
                    <xdr:col>16</xdr:col>
                    <xdr:colOff>85725</xdr:colOff>
                    <xdr:row>47</xdr:row>
                    <xdr:rowOff>0</xdr:rowOff>
                  </to>
                </anchor>
              </controlPr>
            </control>
          </mc:Choice>
        </mc:AlternateContent>
        <mc:AlternateContent xmlns:mc="http://schemas.openxmlformats.org/markup-compatibility/2006">
          <mc:Choice Requires="x14">
            <control shapeId="853082" r:id="rId46" name="Check Box 90">
              <controlPr defaultSize="0" autoFill="0" autoLine="0" autoPict="0">
                <anchor moveWithCells="1">
                  <from>
                    <xdr:col>20</xdr:col>
                    <xdr:colOff>0</xdr:colOff>
                    <xdr:row>46</xdr:row>
                    <xdr:rowOff>0</xdr:rowOff>
                  </from>
                  <to>
                    <xdr:col>21</xdr:col>
                    <xdr:colOff>85725</xdr:colOff>
                    <xdr:row>47</xdr:row>
                    <xdr:rowOff>0</xdr:rowOff>
                  </to>
                </anchor>
              </controlPr>
            </control>
          </mc:Choice>
        </mc:AlternateContent>
        <mc:AlternateContent xmlns:mc="http://schemas.openxmlformats.org/markup-compatibility/2006">
          <mc:Choice Requires="x14">
            <control shapeId="853083" r:id="rId47" name="Check Box 91">
              <controlPr defaultSize="0" autoFill="0" autoLine="0" autoPict="0">
                <anchor moveWithCells="1">
                  <from>
                    <xdr:col>4</xdr:col>
                    <xdr:colOff>0</xdr:colOff>
                    <xdr:row>47</xdr:row>
                    <xdr:rowOff>0</xdr:rowOff>
                  </from>
                  <to>
                    <xdr:col>5</xdr:col>
                    <xdr:colOff>85725</xdr:colOff>
                    <xdr:row>48</xdr:row>
                    <xdr:rowOff>0</xdr:rowOff>
                  </to>
                </anchor>
              </controlPr>
            </control>
          </mc:Choice>
        </mc:AlternateContent>
        <mc:AlternateContent xmlns:mc="http://schemas.openxmlformats.org/markup-compatibility/2006">
          <mc:Choice Requires="x14">
            <control shapeId="853084" r:id="rId48" name="Check Box 92">
              <controlPr defaultSize="0" autoFill="0" autoLine="0" autoPict="0">
                <anchor moveWithCells="1">
                  <from>
                    <xdr:col>4</xdr:col>
                    <xdr:colOff>0</xdr:colOff>
                    <xdr:row>51</xdr:row>
                    <xdr:rowOff>0</xdr:rowOff>
                  </from>
                  <to>
                    <xdr:col>5</xdr:col>
                    <xdr:colOff>85725</xdr:colOff>
                    <xdr:row>52</xdr:row>
                    <xdr:rowOff>0</xdr:rowOff>
                  </to>
                </anchor>
              </controlPr>
            </control>
          </mc:Choice>
        </mc:AlternateContent>
        <mc:AlternateContent xmlns:mc="http://schemas.openxmlformats.org/markup-compatibility/2006">
          <mc:Choice Requires="x14">
            <control shapeId="853085" r:id="rId49" name="Check Box 93">
              <controlPr defaultSize="0" autoFill="0" autoLine="0" autoPict="0">
                <anchor moveWithCells="1">
                  <from>
                    <xdr:col>4</xdr:col>
                    <xdr:colOff>0</xdr:colOff>
                    <xdr:row>52</xdr:row>
                    <xdr:rowOff>0</xdr:rowOff>
                  </from>
                  <to>
                    <xdr:col>5</xdr:col>
                    <xdr:colOff>85725</xdr:colOff>
                    <xdr:row>53</xdr:row>
                    <xdr:rowOff>0</xdr:rowOff>
                  </to>
                </anchor>
              </controlPr>
            </control>
          </mc:Choice>
        </mc:AlternateContent>
        <mc:AlternateContent xmlns:mc="http://schemas.openxmlformats.org/markup-compatibility/2006">
          <mc:Choice Requires="x14">
            <control shapeId="853087" r:id="rId50" name="Check Box 95">
              <controlPr defaultSize="0" autoFill="0" autoLine="0" autoPict="0">
                <anchor moveWithCells="1">
                  <from>
                    <xdr:col>4</xdr:col>
                    <xdr:colOff>0</xdr:colOff>
                    <xdr:row>55</xdr:row>
                    <xdr:rowOff>152400</xdr:rowOff>
                  </from>
                  <to>
                    <xdr:col>6</xdr:col>
                    <xdr:colOff>38100</xdr:colOff>
                    <xdr:row>56</xdr:row>
                    <xdr:rowOff>161925</xdr:rowOff>
                  </to>
                </anchor>
              </controlPr>
            </control>
          </mc:Choice>
        </mc:AlternateContent>
        <mc:AlternateContent xmlns:mc="http://schemas.openxmlformats.org/markup-compatibility/2006">
          <mc:Choice Requires="x14">
            <control shapeId="853088" r:id="rId51" name="Check Box 96">
              <controlPr defaultSize="0" autoFill="0" autoLine="0" autoPict="0">
                <anchor moveWithCells="1">
                  <from>
                    <xdr:col>8</xdr:col>
                    <xdr:colOff>171450</xdr:colOff>
                    <xdr:row>55</xdr:row>
                    <xdr:rowOff>152400</xdr:rowOff>
                  </from>
                  <to>
                    <xdr:col>11</xdr:col>
                    <xdr:colOff>28575</xdr:colOff>
                    <xdr:row>56</xdr:row>
                    <xdr:rowOff>161925</xdr:rowOff>
                  </to>
                </anchor>
              </controlPr>
            </control>
          </mc:Choice>
        </mc:AlternateContent>
        <mc:AlternateContent xmlns:mc="http://schemas.openxmlformats.org/markup-compatibility/2006">
          <mc:Choice Requires="x14">
            <control shapeId="853090" r:id="rId52" name="Check Box 98">
              <controlPr defaultSize="0" autoFill="0" autoLine="0" autoPict="0">
                <anchor moveWithCells="1">
                  <from>
                    <xdr:col>21</xdr:col>
                    <xdr:colOff>85725</xdr:colOff>
                    <xdr:row>54</xdr:row>
                    <xdr:rowOff>0</xdr:rowOff>
                  </from>
                  <to>
                    <xdr:col>24</xdr:col>
                    <xdr:colOff>95250</xdr:colOff>
                    <xdr:row>55</xdr:row>
                    <xdr:rowOff>28575</xdr:rowOff>
                  </to>
                </anchor>
              </controlPr>
            </control>
          </mc:Choice>
        </mc:AlternateContent>
        <mc:AlternateContent xmlns:mc="http://schemas.openxmlformats.org/markup-compatibility/2006">
          <mc:Choice Requires="x14">
            <control shapeId="853091" r:id="rId53" name="Check Box 99">
              <controlPr defaultSize="0" autoFill="0" autoLine="0" autoPict="0">
                <anchor moveWithCells="1">
                  <from>
                    <xdr:col>24</xdr:col>
                    <xdr:colOff>142875</xdr:colOff>
                    <xdr:row>54</xdr:row>
                    <xdr:rowOff>0</xdr:rowOff>
                  </from>
                  <to>
                    <xdr:col>27</xdr:col>
                    <xdr:colOff>152400</xdr:colOff>
                    <xdr:row>55</xdr:row>
                    <xdr:rowOff>19050</xdr:rowOff>
                  </to>
                </anchor>
              </controlPr>
            </control>
          </mc:Choice>
        </mc:AlternateContent>
        <mc:AlternateContent xmlns:mc="http://schemas.openxmlformats.org/markup-compatibility/2006">
          <mc:Choice Requires="x14">
            <control shapeId="853093" r:id="rId54" name="Check Box 101">
              <controlPr defaultSize="0" autoFill="0" autoLine="0" autoPict="0">
                <anchor moveWithCells="1">
                  <from>
                    <xdr:col>4</xdr:col>
                    <xdr:colOff>0</xdr:colOff>
                    <xdr:row>56</xdr:row>
                    <xdr:rowOff>161925</xdr:rowOff>
                  </from>
                  <to>
                    <xdr:col>6</xdr:col>
                    <xdr:colOff>38100</xdr:colOff>
                    <xdr:row>58</xdr:row>
                    <xdr:rowOff>0</xdr:rowOff>
                  </to>
                </anchor>
              </controlPr>
            </control>
          </mc:Choice>
        </mc:AlternateContent>
        <mc:AlternateContent xmlns:mc="http://schemas.openxmlformats.org/markup-compatibility/2006">
          <mc:Choice Requires="x14">
            <control shapeId="4" r:id="rId55" name="Check Box 68">
              <controlPr defaultSize="0" autoFill="0" autoLine="0" autoPict="0">
                <anchor moveWithCells="1" sizeWithCells="1">
                  <from>
                    <xdr:col>21</xdr:col>
                    <xdr:colOff>85725</xdr:colOff>
                    <xdr:row>4</xdr:row>
                    <xdr:rowOff>152400</xdr:rowOff>
                  </from>
                  <to>
                    <xdr:col>24</xdr:col>
                    <xdr:colOff>95250</xdr:colOff>
                    <xdr:row>6</xdr:row>
                    <xdr:rowOff>9525</xdr:rowOff>
                  </to>
                </anchor>
              </controlPr>
            </control>
          </mc:Choice>
        </mc:AlternateContent>
        <mc:AlternateContent xmlns:mc="http://schemas.openxmlformats.org/markup-compatibility/2006">
          <mc:Choice Requires="x14">
            <control shapeId="5" r:id="rId56" name="Check Box 69">
              <controlPr defaultSize="0" autoFill="0" autoLine="0" autoPict="0">
                <anchor moveWithCells="1" sizeWithCells="1">
                  <from>
                    <xdr:col>24</xdr:col>
                    <xdr:colOff>142875</xdr:colOff>
                    <xdr:row>4</xdr:row>
                    <xdr:rowOff>152400</xdr:rowOff>
                  </from>
                  <to>
                    <xdr:col>27</xdr:col>
                    <xdr:colOff>152400</xdr:colOff>
                    <xdr:row>6</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87D6D-3979-4708-B807-DA8F81679569}">
  <sheetPr>
    <tabColor theme="7" tint="0.59999389629810485"/>
  </sheetPr>
  <dimension ref="A1:DA44"/>
  <sheetViews>
    <sheetView showGridLines="0" view="pageBreakPreview" zoomScaleNormal="100" zoomScaleSheetLayoutView="100" workbookViewId="0">
      <selection activeCell="B6" sqref="B6:F6"/>
    </sheetView>
  </sheetViews>
  <sheetFormatPr defaultColWidth="8" defaultRowHeight="12"/>
  <cols>
    <col min="1" max="1" width="2" style="576" customWidth="1"/>
    <col min="2" max="5" width="2.875" style="576" customWidth="1"/>
    <col min="6" max="6" width="2.625" style="576" customWidth="1"/>
    <col min="7" max="10" width="2.875" style="576" customWidth="1"/>
    <col min="11" max="11" width="4.125" style="576" customWidth="1"/>
    <col min="12" max="43" width="3.125" style="576" customWidth="1"/>
    <col min="44" max="44" width="3.25" style="576" customWidth="1"/>
    <col min="45" max="47" width="2.125" style="576" hidden="1" customWidth="1"/>
    <col min="48" max="49" width="2.375" style="576" customWidth="1"/>
    <col min="50" max="50" width="2.25" style="576" customWidth="1"/>
    <col min="51" max="52" width="2.375" style="576" customWidth="1"/>
    <col min="53" max="54" width="6.625" style="576" customWidth="1"/>
    <col min="55" max="55" width="4.75" style="576" bestFit="1" customWidth="1"/>
    <col min="56" max="71" width="2.375" style="576" customWidth="1"/>
    <col min="72" max="105" width="2.625" style="576" customWidth="1"/>
    <col min="106" max="16384" width="8" style="576"/>
  </cols>
  <sheetData>
    <row r="1" spans="1:105" ht="14.1" customHeight="1">
      <c r="A1" s="2312" t="s">
        <v>1633</v>
      </c>
      <c r="B1" s="2312"/>
      <c r="C1" s="2312"/>
      <c r="D1" s="2312"/>
      <c r="E1" s="2312"/>
      <c r="F1" s="2312"/>
      <c r="G1" s="2312"/>
      <c r="H1" s="2312"/>
      <c r="I1" s="2312"/>
      <c r="J1" s="2312"/>
      <c r="K1" s="2312"/>
      <c r="L1" s="2312"/>
      <c r="M1" s="2312"/>
      <c r="N1" s="2312"/>
      <c r="O1" s="2312"/>
      <c r="P1" s="2312"/>
      <c r="Q1" s="2312"/>
      <c r="R1" s="2312"/>
      <c r="S1" s="2312"/>
      <c r="T1" s="2312"/>
      <c r="U1" s="2312"/>
      <c r="V1" s="2312"/>
      <c r="W1" s="2312"/>
      <c r="X1" s="2312"/>
      <c r="Y1" s="2312"/>
      <c r="Z1" s="2312"/>
      <c r="AA1" s="2312"/>
      <c r="AB1" s="2312"/>
      <c r="AC1" s="2312"/>
      <c r="AD1" s="2312"/>
      <c r="AE1" s="2312"/>
      <c r="AF1" s="2312"/>
      <c r="AG1" s="2312"/>
      <c r="AH1" s="2312"/>
      <c r="AI1" s="2312"/>
      <c r="AJ1" s="2312"/>
      <c r="AK1" s="2312"/>
      <c r="AL1" s="2312"/>
      <c r="AM1" s="2312"/>
      <c r="AN1" s="2312"/>
      <c r="AO1" s="2312"/>
      <c r="AP1" s="2312"/>
      <c r="AQ1" s="2312"/>
      <c r="AR1" s="2312"/>
      <c r="AS1" s="899">
        <f>IF(OR(AM2=1,AM2=2,AM2=3),2024,2023)</f>
        <v>2023</v>
      </c>
      <c r="AT1" s="899"/>
      <c r="AU1" s="899"/>
      <c r="AV1" s="525"/>
      <c r="AW1" s="525"/>
      <c r="AX1" s="525"/>
      <c r="AY1" s="525"/>
      <c r="AZ1" s="525"/>
      <c r="BJ1" s="1834" t="s">
        <v>1634</v>
      </c>
      <c r="BK1" s="1834"/>
      <c r="BL1" s="1834"/>
      <c r="BM1" s="1834"/>
      <c r="BN1" s="1834"/>
      <c r="BO1" s="1834"/>
      <c r="BP1" s="1834"/>
      <c r="BQ1" s="1834"/>
      <c r="BR1" s="1834"/>
    </row>
    <row r="2" spans="1:105" ht="15" customHeight="1" thickBot="1">
      <c r="B2" s="3093" t="s">
        <v>905</v>
      </c>
      <c r="C2" s="3093"/>
      <c r="D2" s="3094" t="s">
        <v>1212</v>
      </c>
      <c r="E2" s="3094"/>
      <c r="F2" s="3094"/>
      <c r="G2" s="3094"/>
      <c r="H2" s="3094"/>
      <c r="I2" s="3094"/>
      <c r="J2" s="3094"/>
      <c r="K2" s="3094"/>
      <c r="L2" s="3094"/>
      <c r="M2" s="3094"/>
      <c r="N2" s="3094"/>
      <c r="O2" s="3094"/>
      <c r="P2" s="3094"/>
      <c r="Q2" s="3094"/>
      <c r="R2" s="3094"/>
      <c r="S2" s="3094"/>
      <c r="T2" s="3094"/>
      <c r="U2" s="3094"/>
      <c r="V2" s="3094"/>
      <c r="W2" s="3094"/>
      <c r="X2" s="3094"/>
      <c r="Y2" s="3094"/>
      <c r="Z2" s="3094"/>
      <c r="AA2" s="3094"/>
      <c r="AB2" s="3094"/>
      <c r="AC2" s="3094"/>
      <c r="AD2" s="3094"/>
      <c r="AE2" s="3094"/>
      <c r="AF2" s="3094"/>
      <c r="AG2" s="3095" t="s">
        <v>906</v>
      </c>
      <c r="AH2" s="3095"/>
      <c r="AI2" s="3095"/>
      <c r="AJ2" s="3095"/>
      <c r="AK2" s="3095"/>
      <c r="AL2" s="3095"/>
      <c r="AM2" s="3096" t="s">
        <v>146</v>
      </c>
      <c r="AN2" s="3096"/>
      <c r="AO2" s="3095" t="s">
        <v>907</v>
      </c>
      <c r="AP2" s="3095"/>
      <c r="AQ2" s="3095"/>
      <c r="AR2" s="3095"/>
      <c r="BJ2" s="2198"/>
      <c r="BK2" s="2198"/>
      <c r="BL2" s="2198"/>
      <c r="BM2" s="2198"/>
      <c r="BN2" s="2198"/>
      <c r="BO2" s="2198"/>
      <c r="BP2" s="2198"/>
      <c r="BQ2" s="2198"/>
      <c r="BR2" s="2198"/>
      <c r="BS2" s="900"/>
      <c r="BT2" s="900"/>
      <c r="BU2" s="900"/>
      <c r="BV2" s="900"/>
      <c r="BW2" s="900"/>
    </row>
    <row r="3" spans="1:105" s="902" customFormat="1" ht="14.1" customHeight="1" thickBot="1">
      <c r="A3" s="578"/>
      <c r="B3" s="578"/>
      <c r="C3" s="578"/>
      <c r="D3" s="578"/>
      <c r="E3" s="578"/>
      <c r="F3" s="578"/>
      <c r="G3" s="578"/>
      <c r="H3" s="578"/>
      <c r="I3" s="578"/>
      <c r="J3" s="578"/>
      <c r="K3" s="578"/>
      <c r="L3" s="389" t="e">
        <f>DATE(AS1,AM2,1)</f>
        <v>#VALUE!</v>
      </c>
      <c r="M3" s="389" t="e">
        <f>L3+1</f>
        <v>#VALUE!</v>
      </c>
      <c r="N3" s="389" t="e">
        <f>M3+1</f>
        <v>#VALUE!</v>
      </c>
      <c r="O3" s="389" t="e">
        <f>N3+1</f>
        <v>#VALUE!</v>
      </c>
      <c r="P3" s="389" t="e">
        <f t="shared" ref="P3:AP3" si="0">O3+1</f>
        <v>#VALUE!</v>
      </c>
      <c r="Q3" s="389" t="e">
        <f t="shared" si="0"/>
        <v>#VALUE!</v>
      </c>
      <c r="R3" s="389" t="e">
        <f t="shared" si="0"/>
        <v>#VALUE!</v>
      </c>
      <c r="S3" s="389" t="e">
        <f t="shared" si="0"/>
        <v>#VALUE!</v>
      </c>
      <c r="T3" s="389" t="e">
        <f t="shared" si="0"/>
        <v>#VALUE!</v>
      </c>
      <c r="U3" s="389" t="e">
        <f t="shared" si="0"/>
        <v>#VALUE!</v>
      </c>
      <c r="V3" s="389" t="e">
        <f t="shared" si="0"/>
        <v>#VALUE!</v>
      </c>
      <c r="W3" s="389" t="e">
        <f t="shared" si="0"/>
        <v>#VALUE!</v>
      </c>
      <c r="X3" s="389" t="e">
        <f t="shared" si="0"/>
        <v>#VALUE!</v>
      </c>
      <c r="Y3" s="389" t="e">
        <f t="shared" si="0"/>
        <v>#VALUE!</v>
      </c>
      <c r="Z3" s="389" t="e">
        <f t="shared" si="0"/>
        <v>#VALUE!</v>
      </c>
      <c r="AA3" s="389" t="e">
        <f t="shared" si="0"/>
        <v>#VALUE!</v>
      </c>
      <c r="AB3" s="389" t="e">
        <f t="shared" si="0"/>
        <v>#VALUE!</v>
      </c>
      <c r="AC3" s="389" t="e">
        <f t="shared" si="0"/>
        <v>#VALUE!</v>
      </c>
      <c r="AD3" s="389" t="e">
        <f t="shared" si="0"/>
        <v>#VALUE!</v>
      </c>
      <c r="AE3" s="389" t="e">
        <f t="shared" si="0"/>
        <v>#VALUE!</v>
      </c>
      <c r="AF3" s="389" t="e">
        <f t="shared" si="0"/>
        <v>#VALUE!</v>
      </c>
      <c r="AG3" s="389" t="e">
        <f t="shared" si="0"/>
        <v>#VALUE!</v>
      </c>
      <c r="AH3" s="389" t="e">
        <f t="shared" si="0"/>
        <v>#VALUE!</v>
      </c>
      <c r="AI3" s="389" t="e">
        <f t="shared" si="0"/>
        <v>#VALUE!</v>
      </c>
      <c r="AJ3" s="389" t="e">
        <f t="shared" si="0"/>
        <v>#VALUE!</v>
      </c>
      <c r="AK3" s="389" t="e">
        <f t="shared" si="0"/>
        <v>#VALUE!</v>
      </c>
      <c r="AL3" s="389" t="e">
        <f t="shared" si="0"/>
        <v>#VALUE!</v>
      </c>
      <c r="AM3" s="389" t="e">
        <f t="shared" si="0"/>
        <v>#VALUE!</v>
      </c>
      <c r="AN3" s="389" t="e">
        <f t="shared" si="0"/>
        <v>#VALUE!</v>
      </c>
      <c r="AO3" s="389" t="e">
        <f t="shared" si="0"/>
        <v>#VALUE!</v>
      </c>
      <c r="AP3" s="389" t="e">
        <f t="shared" si="0"/>
        <v>#VALUE!</v>
      </c>
      <c r="AQ3" s="901"/>
      <c r="AZ3" s="3065" t="s">
        <v>1199</v>
      </c>
      <c r="BA3" s="3066"/>
      <c r="BB3" s="3067" t="s">
        <v>1635</v>
      </c>
      <c r="BC3" s="3068"/>
      <c r="BD3" s="3069">
        <f>IF($AZ$4="","",IF($AZ$4="(土)",'No5'!BI35,'No5'!BI25))</f>
        <v>0</v>
      </c>
      <c r="BE3" s="3069"/>
      <c r="BF3" s="3069"/>
      <c r="BG3" s="3069"/>
      <c r="BH3" s="3069"/>
      <c r="BI3" s="3069">
        <f>IF($AZ$4="","",IF($AZ$4="(土)",'No5'!BI36,'No5'!BI26))</f>
        <v>0</v>
      </c>
      <c r="BJ3" s="3069"/>
      <c r="BK3" s="3069"/>
      <c r="BL3" s="3069"/>
      <c r="BM3" s="3013">
        <f>IF($AZ$4="","",IF($AZ$4="(土)",'No5'!BI37,'No5'!BI27))</f>
        <v>0</v>
      </c>
      <c r="BN3" s="3014"/>
      <c r="BO3" s="3014"/>
      <c r="BP3" s="3014"/>
      <c r="BQ3" s="3014"/>
      <c r="BR3" s="3014"/>
      <c r="BS3" s="3014"/>
      <c r="BT3" s="3014"/>
      <c r="BU3" s="3014"/>
      <c r="BV3" s="3014"/>
      <c r="BW3" s="3014"/>
      <c r="BX3" s="3015"/>
      <c r="BY3" s="3013">
        <f>IF($AZ$4="","",IF($AZ$4="(土)",'No5'!BI38,'No5'!BI28))</f>
        <v>0</v>
      </c>
      <c r="BZ3" s="3014"/>
      <c r="CA3" s="3014"/>
      <c r="CB3" s="3014"/>
      <c r="CC3" s="3014"/>
      <c r="CD3" s="3014"/>
      <c r="CE3" s="3014"/>
      <c r="CF3" s="3015"/>
      <c r="CG3" s="3013">
        <f>IF($AZ$4="","",IF($AZ$4="(土)",'No5'!BI39,'No5'!BI29))</f>
        <v>0</v>
      </c>
      <c r="CH3" s="3014"/>
      <c r="CI3" s="3014"/>
      <c r="CJ3" s="3014"/>
      <c r="CK3" s="3014"/>
      <c r="CL3" s="3014"/>
      <c r="CM3" s="3014"/>
      <c r="CN3" s="3015"/>
      <c r="CO3" s="3069">
        <f>IF($AZ$4="","",IF($AZ$4="(土)",'No5'!BI40,'No5'!BI30))</f>
        <v>0</v>
      </c>
      <c r="CP3" s="3069"/>
      <c r="CQ3" s="3069"/>
      <c r="CR3" s="3069"/>
      <c r="CS3" s="3013">
        <f>IF($AZ$4="","",IF($AZ$4="(土)",'No5'!BI41,'No5'!BI31))</f>
        <v>0</v>
      </c>
      <c r="CT3" s="3014"/>
      <c r="CU3" s="3014"/>
      <c r="CV3" s="3015"/>
      <c r="CW3" s="3013">
        <f>IF($AZ$4="","",IF($AZ$4="(土)",'No5'!BI42,'No5'!BI32))</f>
        <v>0</v>
      </c>
      <c r="CX3" s="3014"/>
      <c r="CY3" s="3014"/>
      <c r="CZ3" s="3015"/>
      <c r="DA3" s="904">
        <f>IF($AZ$4="","",IF($AZ$4="(土)",'No5'!BI43,'No5'!BI33))</f>
        <v>0</v>
      </c>
    </row>
    <row r="4" spans="1:105" ht="14.1" customHeight="1" thickBot="1">
      <c r="A4" s="578"/>
      <c r="B4" s="3079" t="s">
        <v>69</v>
      </c>
      <c r="C4" s="3080"/>
      <c r="D4" s="3080"/>
      <c r="E4" s="3080"/>
      <c r="F4" s="3081"/>
      <c r="G4" s="3085" t="s">
        <v>70</v>
      </c>
      <c r="H4" s="3080"/>
      <c r="I4" s="3080"/>
      <c r="J4" s="3081"/>
      <c r="K4" s="905" t="s">
        <v>45</v>
      </c>
      <c r="L4" s="906" t="str">
        <f>IFERROR(IF(MONTH(L3)&gt;$AM$2,"",L3),"")</f>
        <v/>
      </c>
      <c r="M4" s="906" t="str">
        <f t="shared" ref="M4:AP4" si="1">IFERROR(IF(MONTH(M3)&gt;$AM$2,"",M3),"")</f>
        <v/>
      </c>
      <c r="N4" s="906" t="str">
        <f t="shared" si="1"/>
        <v/>
      </c>
      <c r="O4" s="906" t="str">
        <f t="shared" si="1"/>
        <v/>
      </c>
      <c r="P4" s="906" t="str">
        <f t="shared" si="1"/>
        <v/>
      </c>
      <c r="Q4" s="906" t="str">
        <f t="shared" si="1"/>
        <v/>
      </c>
      <c r="R4" s="906" t="str">
        <f t="shared" si="1"/>
        <v/>
      </c>
      <c r="S4" s="906" t="str">
        <f t="shared" si="1"/>
        <v/>
      </c>
      <c r="T4" s="906" t="str">
        <f t="shared" si="1"/>
        <v/>
      </c>
      <c r="U4" s="906" t="str">
        <f t="shared" si="1"/>
        <v/>
      </c>
      <c r="V4" s="906" t="str">
        <f t="shared" si="1"/>
        <v/>
      </c>
      <c r="W4" s="906" t="str">
        <f t="shared" si="1"/>
        <v/>
      </c>
      <c r="X4" s="906" t="str">
        <f t="shared" si="1"/>
        <v/>
      </c>
      <c r="Y4" s="906" t="str">
        <f t="shared" si="1"/>
        <v/>
      </c>
      <c r="Z4" s="906" t="str">
        <f t="shared" si="1"/>
        <v/>
      </c>
      <c r="AA4" s="906" t="str">
        <f t="shared" si="1"/>
        <v/>
      </c>
      <c r="AB4" s="906" t="str">
        <f t="shared" si="1"/>
        <v/>
      </c>
      <c r="AC4" s="906" t="str">
        <f t="shared" si="1"/>
        <v/>
      </c>
      <c r="AD4" s="906" t="str">
        <f t="shared" si="1"/>
        <v/>
      </c>
      <c r="AE4" s="906" t="str">
        <f t="shared" si="1"/>
        <v/>
      </c>
      <c r="AF4" s="906" t="str">
        <f t="shared" si="1"/>
        <v/>
      </c>
      <c r="AG4" s="906" t="str">
        <f t="shared" si="1"/>
        <v/>
      </c>
      <c r="AH4" s="906" t="str">
        <f t="shared" si="1"/>
        <v/>
      </c>
      <c r="AI4" s="906" t="str">
        <f t="shared" si="1"/>
        <v/>
      </c>
      <c r="AJ4" s="906" t="str">
        <f t="shared" si="1"/>
        <v/>
      </c>
      <c r="AK4" s="906" t="str">
        <f t="shared" si="1"/>
        <v/>
      </c>
      <c r="AL4" s="906" t="str">
        <f t="shared" si="1"/>
        <v/>
      </c>
      <c r="AM4" s="906" t="str">
        <f t="shared" si="1"/>
        <v/>
      </c>
      <c r="AN4" s="906" t="str">
        <f t="shared" si="1"/>
        <v/>
      </c>
      <c r="AO4" s="906" t="str">
        <f t="shared" si="1"/>
        <v/>
      </c>
      <c r="AP4" s="906" t="str">
        <f t="shared" si="1"/>
        <v/>
      </c>
      <c r="AQ4" s="3087" t="s">
        <v>71</v>
      </c>
      <c r="AR4" s="3088"/>
      <c r="AY4" s="907"/>
      <c r="AZ4" s="3091" t="s">
        <v>1429</v>
      </c>
      <c r="BA4" s="3092"/>
      <c r="BB4" s="3067" t="s">
        <v>1635</v>
      </c>
      <c r="BC4" s="3068"/>
      <c r="BD4" s="3069">
        <f>COUNTIF(BH6:BH24,"■")</f>
        <v>0</v>
      </c>
      <c r="BE4" s="3069"/>
      <c r="BF4" s="3069"/>
      <c r="BG4" s="3069"/>
      <c r="BH4" s="3069"/>
      <c r="BI4" s="3069">
        <f>COUNTIF(BL6:BL24,"■")</f>
        <v>0</v>
      </c>
      <c r="BJ4" s="3069"/>
      <c r="BK4" s="3069"/>
      <c r="BL4" s="3069"/>
      <c r="BM4" s="3013">
        <f>COUNTIF(BM6:BM24,"■")</f>
        <v>0</v>
      </c>
      <c r="BN4" s="3014"/>
      <c r="BO4" s="3014"/>
      <c r="BP4" s="3014"/>
      <c r="BQ4" s="3014"/>
      <c r="BR4" s="3014"/>
      <c r="BS4" s="3014"/>
      <c r="BT4" s="3014"/>
      <c r="BU4" s="3014"/>
      <c r="BV4" s="3014"/>
      <c r="BW4" s="3014"/>
      <c r="BX4" s="3015"/>
      <c r="BY4" s="3013">
        <f>COUNTIF(BY6:BY24,"■")</f>
        <v>0</v>
      </c>
      <c r="BZ4" s="3014"/>
      <c r="CA4" s="3014"/>
      <c r="CB4" s="3014"/>
      <c r="CC4" s="3014"/>
      <c r="CD4" s="3014"/>
      <c r="CE4" s="3014"/>
      <c r="CF4" s="3015"/>
      <c r="CG4" s="3013">
        <f>COUNTIF(CG6:CG24,"■")</f>
        <v>0</v>
      </c>
      <c r="CH4" s="3014"/>
      <c r="CI4" s="3014"/>
      <c r="CJ4" s="3014"/>
      <c r="CK4" s="3014"/>
      <c r="CL4" s="3014"/>
      <c r="CM4" s="3014"/>
      <c r="CN4" s="3015"/>
      <c r="CO4" s="3069">
        <f>COUNTIF(CO6:CO24,"■")</f>
        <v>0</v>
      </c>
      <c r="CP4" s="3069"/>
      <c r="CQ4" s="3069"/>
      <c r="CR4" s="3069"/>
      <c r="CS4" s="3013">
        <f>COUNTIF(CS6:CS24,"■")</f>
        <v>0</v>
      </c>
      <c r="CT4" s="3014"/>
      <c r="CU4" s="3014"/>
      <c r="CV4" s="3015"/>
      <c r="CW4" s="3013">
        <f>COUNTIF(CW6:CW24,"■")</f>
        <v>0</v>
      </c>
      <c r="CX4" s="3014"/>
      <c r="CY4" s="3014"/>
      <c r="CZ4" s="3015"/>
      <c r="DA4" s="904">
        <f>COUNTIF(DA6:DA24,"■")</f>
        <v>0</v>
      </c>
    </row>
    <row r="5" spans="1:105" ht="14.1" customHeight="1" thickBot="1">
      <c r="A5" s="578"/>
      <c r="B5" s="3082"/>
      <c r="C5" s="3083"/>
      <c r="D5" s="3083"/>
      <c r="E5" s="3083"/>
      <c r="F5" s="3084"/>
      <c r="G5" s="3086"/>
      <c r="H5" s="3083"/>
      <c r="I5" s="3083"/>
      <c r="J5" s="3084"/>
      <c r="K5" s="908" t="s">
        <v>72</v>
      </c>
      <c r="L5" s="909" t="str">
        <f>IFERROR(IF(L4="","",CHOOSE(WEEKDAY(L4,1),"日","月","火","水","木","金","土")),"")</f>
        <v/>
      </c>
      <c r="M5" s="909" t="str">
        <f t="shared" ref="M5:AP5" si="2">IFERROR(IF(M4="","",CHOOSE(WEEKDAY(M4,1),"日","月","火","水","木","金","土")),"")</f>
        <v/>
      </c>
      <c r="N5" s="909" t="str">
        <f t="shared" si="2"/>
        <v/>
      </c>
      <c r="O5" s="909" t="str">
        <f t="shared" si="2"/>
        <v/>
      </c>
      <c r="P5" s="909" t="str">
        <f t="shared" si="2"/>
        <v/>
      </c>
      <c r="Q5" s="909" t="str">
        <f t="shared" si="2"/>
        <v/>
      </c>
      <c r="R5" s="909" t="str">
        <f t="shared" si="2"/>
        <v/>
      </c>
      <c r="S5" s="909" t="str">
        <f t="shared" si="2"/>
        <v/>
      </c>
      <c r="T5" s="909" t="str">
        <f t="shared" si="2"/>
        <v/>
      </c>
      <c r="U5" s="909" t="str">
        <f t="shared" si="2"/>
        <v/>
      </c>
      <c r="V5" s="909" t="str">
        <f t="shared" si="2"/>
        <v/>
      </c>
      <c r="W5" s="909" t="str">
        <f t="shared" si="2"/>
        <v/>
      </c>
      <c r="X5" s="909" t="str">
        <f t="shared" si="2"/>
        <v/>
      </c>
      <c r="Y5" s="909" t="str">
        <f t="shared" si="2"/>
        <v/>
      </c>
      <c r="Z5" s="909" t="str">
        <f t="shared" si="2"/>
        <v/>
      </c>
      <c r="AA5" s="909" t="str">
        <f t="shared" si="2"/>
        <v/>
      </c>
      <c r="AB5" s="909" t="str">
        <f t="shared" si="2"/>
        <v/>
      </c>
      <c r="AC5" s="909" t="str">
        <f t="shared" si="2"/>
        <v/>
      </c>
      <c r="AD5" s="909" t="str">
        <f t="shared" si="2"/>
        <v/>
      </c>
      <c r="AE5" s="909" t="str">
        <f t="shared" si="2"/>
        <v/>
      </c>
      <c r="AF5" s="909" t="str">
        <f t="shared" si="2"/>
        <v/>
      </c>
      <c r="AG5" s="909" t="str">
        <f t="shared" si="2"/>
        <v/>
      </c>
      <c r="AH5" s="909" t="str">
        <f t="shared" si="2"/>
        <v/>
      </c>
      <c r="AI5" s="909" t="str">
        <f t="shared" si="2"/>
        <v/>
      </c>
      <c r="AJ5" s="909" t="str">
        <f t="shared" si="2"/>
        <v/>
      </c>
      <c r="AK5" s="909" t="str">
        <f t="shared" si="2"/>
        <v/>
      </c>
      <c r="AL5" s="909" t="str">
        <f t="shared" si="2"/>
        <v/>
      </c>
      <c r="AM5" s="909" t="str">
        <f t="shared" si="2"/>
        <v/>
      </c>
      <c r="AN5" s="909" t="str">
        <f t="shared" si="2"/>
        <v/>
      </c>
      <c r="AO5" s="909" t="str">
        <f t="shared" si="2"/>
        <v/>
      </c>
      <c r="AP5" s="909" t="str">
        <f t="shared" si="2"/>
        <v/>
      </c>
      <c r="AQ5" s="3089"/>
      <c r="AR5" s="3090"/>
      <c r="AY5" s="910"/>
      <c r="AZ5" s="911" t="s">
        <v>1200</v>
      </c>
      <c r="BA5" s="3070" t="s">
        <v>254</v>
      </c>
      <c r="BB5" s="3071"/>
      <c r="BC5" s="912" t="s">
        <v>1201</v>
      </c>
      <c r="BD5" s="913">
        <v>0.29166666666666669</v>
      </c>
      <c r="BE5" s="914"/>
      <c r="BF5" s="913">
        <v>0.3125</v>
      </c>
      <c r="BG5" s="913"/>
      <c r="BH5" s="913">
        <v>0.33333333333333298</v>
      </c>
      <c r="BI5" s="914"/>
      <c r="BJ5" s="913">
        <v>0.35416666666666702</v>
      </c>
      <c r="BK5" s="913"/>
      <c r="BL5" s="913">
        <v>0.375</v>
      </c>
      <c r="BM5" s="914"/>
      <c r="BN5" s="913">
        <v>0.39583333333333398</v>
      </c>
      <c r="BO5" s="913"/>
      <c r="BP5" s="913">
        <v>0.41666666666666702</v>
      </c>
      <c r="BQ5" s="914"/>
      <c r="BR5" s="913">
        <v>0.4375</v>
      </c>
      <c r="BS5" s="913"/>
      <c r="BT5" s="913">
        <v>0.45833333333333398</v>
      </c>
      <c r="BU5" s="914"/>
      <c r="BV5" s="913">
        <v>0.47916666666666702</v>
      </c>
      <c r="BW5" s="913"/>
      <c r="BX5" s="913">
        <v>0.5</v>
      </c>
      <c r="BY5" s="914"/>
      <c r="BZ5" s="913">
        <v>0.52083333333333304</v>
      </c>
      <c r="CA5" s="913"/>
      <c r="CB5" s="913">
        <v>0.54166666666666696</v>
      </c>
      <c r="CC5" s="914"/>
      <c r="CD5" s="913">
        <v>0.5625</v>
      </c>
      <c r="CE5" s="913"/>
      <c r="CF5" s="913">
        <v>0.58333333333333304</v>
      </c>
      <c r="CG5" s="914"/>
      <c r="CH5" s="913">
        <v>0.60416666666666696</v>
      </c>
      <c r="CI5" s="913"/>
      <c r="CJ5" s="913">
        <v>0.625</v>
      </c>
      <c r="CK5" s="914"/>
      <c r="CL5" s="913">
        <v>0.64583333333333304</v>
      </c>
      <c r="CM5" s="913"/>
      <c r="CN5" s="913">
        <v>0.66666666666666696</v>
      </c>
      <c r="CO5" s="914"/>
      <c r="CP5" s="913">
        <v>0.6875</v>
      </c>
      <c r="CQ5" s="913"/>
      <c r="CR5" s="913">
        <v>0.70833333333333304</v>
      </c>
      <c r="CS5" s="914"/>
      <c r="CT5" s="913">
        <v>0.72916666666666596</v>
      </c>
      <c r="CU5" s="913"/>
      <c r="CV5" s="913">
        <v>0.749999999999999</v>
      </c>
      <c r="CW5" s="914"/>
      <c r="CX5" s="913">
        <v>0.77083333333333204</v>
      </c>
      <c r="CY5" s="913"/>
      <c r="CZ5" s="913">
        <v>0.79166666666666496</v>
      </c>
      <c r="DA5" s="915"/>
    </row>
    <row r="6" spans="1:105" ht="14.1" customHeight="1">
      <c r="A6" s="578"/>
      <c r="B6" s="3072"/>
      <c r="C6" s="3073"/>
      <c r="D6" s="3073"/>
      <c r="E6" s="3073"/>
      <c r="F6" s="3074"/>
      <c r="G6" s="3075" t="s">
        <v>908</v>
      </c>
      <c r="H6" s="3076"/>
      <c r="I6" s="3076"/>
      <c r="J6" s="3077"/>
      <c r="K6" s="889"/>
      <c r="L6" s="889"/>
      <c r="M6" s="889"/>
      <c r="N6" s="889"/>
      <c r="O6" s="889"/>
      <c r="P6" s="889"/>
      <c r="Q6" s="889"/>
      <c r="R6" s="889"/>
      <c r="S6" s="889"/>
      <c r="T6" s="889"/>
      <c r="U6" s="889"/>
      <c r="V6" s="889"/>
      <c r="W6" s="889"/>
      <c r="X6" s="889"/>
      <c r="Y6" s="889"/>
      <c r="Z6" s="889"/>
      <c r="AA6" s="889"/>
      <c r="AB6" s="889"/>
      <c r="AC6" s="889"/>
      <c r="AD6" s="889"/>
      <c r="AE6" s="889"/>
      <c r="AF6" s="889"/>
      <c r="AG6" s="889"/>
      <c r="AH6" s="889"/>
      <c r="AI6" s="889"/>
      <c r="AJ6" s="889"/>
      <c r="AK6" s="889"/>
      <c r="AL6" s="889"/>
      <c r="AM6" s="889"/>
      <c r="AN6" s="889"/>
      <c r="AO6" s="890"/>
      <c r="AP6" s="890"/>
      <c r="AQ6" s="3075"/>
      <c r="AR6" s="3078"/>
      <c r="AS6" s="916"/>
      <c r="AT6" s="916"/>
      <c r="AU6" s="916"/>
      <c r="AY6" s="910"/>
      <c r="AZ6" s="917">
        <v>1</v>
      </c>
      <c r="BA6" s="3056" t="str">
        <f t="shared" ref="BA6:BA24" si="3">IF(B6="","",B6)</f>
        <v/>
      </c>
      <c r="BB6" s="3057"/>
      <c r="BC6" s="367"/>
      <c r="BD6" s="918" t="str">
        <f>IF($BC6="","",IF(VLOOKUP($BC6,$AZ$27:$DA$41,5,0)="","",VLOOKUP($BC6,$AZ$27:$DA$41,5,0)))</f>
        <v/>
      </c>
      <c r="BE6" s="919" t="str">
        <f>IF($BC6="","",IF(VLOOKUP($BC6,$AZ$27:$DA$41,6,0)="","",VLOOKUP($BC6,$AZ$27:$DA$41,6,0)))</f>
        <v/>
      </c>
      <c r="BF6" s="919" t="str">
        <f>IF($BC6="","",IF(VLOOKUP($BC6,$AZ$27:$DA$41,7,0)="","",VLOOKUP($BC6,$AZ$27:$DA$41,7,0)))</f>
        <v/>
      </c>
      <c r="BG6" s="919" t="str">
        <f>IF($BC6="","",IF(VLOOKUP($BC6,$AZ$27:$DA$41,8,0)="","",VLOOKUP($BC6,$AZ$27:$DA$41,8,0)))</f>
        <v/>
      </c>
      <c r="BH6" s="919" t="str">
        <f>IF($BC6="","",IF(VLOOKUP($BC6,$AZ$27:$DA$41,9,0)="","",VLOOKUP($BC6,$AZ$27:$DA$41,9,0)))</f>
        <v/>
      </c>
      <c r="BI6" s="919" t="str">
        <f>IF($BC6="","",IF(VLOOKUP($BC6,$AZ$27:$DA$41,10,0)="","",VLOOKUP($BC6,$AZ$27:$DA$41,10,0)))</f>
        <v/>
      </c>
      <c r="BJ6" s="919" t="str">
        <f>IF($BC6="","",IF(VLOOKUP($BC6,$AZ$27:$DA$41,11,0)="","",VLOOKUP($BC6,$AZ$27:$DA$41,11,0)))</f>
        <v/>
      </c>
      <c r="BK6" s="919" t="str">
        <f>IF($BC6="","",IF(VLOOKUP($BC6,$AZ$27:$DA$41,12,0)="","",VLOOKUP($BC6,$AZ$27:$DA$41,12,0)))</f>
        <v/>
      </c>
      <c r="BL6" s="919" t="str">
        <f>IF($BC6="","",IF(VLOOKUP($BC6,$AZ$27:$DA$41,13,0)="","",VLOOKUP($BC6,$AZ$27:$DA$41,13,0)))</f>
        <v/>
      </c>
      <c r="BM6" s="919" t="str">
        <f>IF($BC6="","",IF(VLOOKUP($BC6,$AZ$27:$DA$41,14,0)="","",VLOOKUP($BC6,$AZ$27:$DA$41,14,0)))</f>
        <v/>
      </c>
      <c r="BN6" s="919" t="str">
        <f>IF($BC6="","",IF(VLOOKUP($BC6,$AZ$27:$DA$41,15,0)="","",VLOOKUP($BC6,$AZ$27:$DA$41,15,0)))</f>
        <v/>
      </c>
      <c r="BO6" s="919" t="str">
        <f>IF($BC6="","",IF(VLOOKUP($BC6,$AZ$27:$DA$41,16,0)="","",VLOOKUP($BC6,$AZ$27:$DA$41,16,0)))</f>
        <v/>
      </c>
      <c r="BP6" s="919" t="str">
        <f>IF($BC6="","",IF(VLOOKUP($BC6,$AZ$27:$DA$41,17,0)="","",VLOOKUP($BC6,$AZ$27:$DA$41,17,0)))</f>
        <v/>
      </c>
      <c r="BQ6" s="919" t="str">
        <f>IF($BC6="","",IF(VLOOKUP($BC6,$AZ$27:$DA$41,18,0)="","",VLOOKUP($BC6,$AZ$27:$DA$41,18,0)))</f>
        <v/>
      </c>
      <c r="BR6" s="919" t="str">
        <f>IF($BC6="","",IF(VLOOKUP($BC6,$AZ$27:$DA$41,19,0)="","",VLOOKUP($BC6,$AZ$27:$DA$41,19,0)))</f>
        <v/>
      </c>
      <c r="BS6" s="919" t="str">
        <f>IF($BC6="","",IF(VLOOKUP($BC6,$AZ$27:$DA$41,20,0)="","",VLOOKUP($BC6,$AZ$27:$DA$41,20,0)))</f>
        <v/>
      </c>
      <c r="BT6" s="919" t="str">
        <f>IF($BC6="","",IF(VLOOKUP($BC6,$AZ$27:$DA$41,21,0)="","",VLOOKUP($BC6,$AZ$27:$DA$41,21,0)))</f>
        <v/>
      </c>
      <c r="BU6" s="919" t="str">
        <f>IF($BC6="","",IF(VLOOKUP($BC6,$AZ$27:$DA$41,22,0)="","",VLOOKUP($BC6,$AZ$27:$DA$41,22,0)))</f>
        <v/>
      </c>
      <c r="BV6" s="919" t="str">
        <f>IF($BC6="","",IF(VLOOKUP($BC6,$AZ$27:$DA$41,23,0)="","",VLOOKUP($BC6,$AZ$27:$DA$41,23,0)))</f>
        <v/>
      </c>
      <c r="BW6" s="919" t="str">
        <f>IF($BC6="","",IF(VLOOKUP($BC6,$AZ$27:$DA$41,24,0)="","",VLOOKUP($BC6,$AZ$27:$DA$41,24,0)))</f>
        <v/>
      </c>
      <c r="BX6" s="919" t="str">
        <f>IF($BC6="","",IF(VLOOKUP($BC6,$AZ$27:$DA$41,25,0)="","",VLOOKUP($BC6,$AZ$27:$DA$41,25,0)))</f>
        <v/>
      </c>
      <c r="BY6" s="919" t="str">
        <f>IF($BC6="","",IF(VLOOKUP($BC6,$AZ$27:$DA$41,26,0)="","",VLOOKUP($BC6,$AZ$27:$DA$41,26,0)))</f>
        <v/>
      </c>
      <c r="BZ6" s="919" t="str">
        <f>IF($BC6="","",IF(VLOOKUP($BC6,$AZ$27:$DA$41,27,0)="","",VLOOKUP($BC6,$AZ$27:$DA$41,27,0)))</f>
        <v/>
      </c>
      <c r="CA6" s="919" t="str">
        <f>IF($BC6="","",IF(VLOOKUP($BC6,$AZ$27:$DA$41,28,0)="","",VLOOKUP($BC6,$AZ$27:$DA$41,28,0)))</f>
        <v/>
      </c>
      <c r="CB6" s="919" t="str">
        <f>IF($BC6="","",IF(VLOOKUP($BC6,$AZ$27:$DA$41,29,0)="","",VLOOKUP($BC6,$AZ$27:$DA$41,29,0)))</f>
        <v/>
      </c>
      <c r="CC6" s="919" t="str">
        <f>IF($BC6="","",IF(VLOOKUP($BC6,$AZ$27:$DA$41,30,0)="","",VLOOKUP($BC6,$AZ$27:$DA$41,30,0)))</f>
        <v/>
      </c>
      <c r="CD6" s="919" t="str">
        <f>IF($BC6="","",IF(VLOOKUP($BC6,$AZ$27:$DA$41,31,0)="","",VLOOKUP($BC6,$AZ$27:$DA$41,31,0)))</f>
        <v/>
      </c>
      <c r="CE6" s="919" t="str">
        <f>IF($BC6="","",IF(VLOOKUP($BC6,$AZ$27:$DA$41,32,0)="","",VLOOKUP($BC6,$AZ$27:$DA$41,32,0)))</f>
        <v/>
      </c>
      <c r="CF6" s="919" t="str">
        <f>IF($BC6="","",IF(VLOOKUP($BC6,$AZ$27:$DA$41,33,0)="","",VLOOKUP($BC6,$AZ$27:$DA$41,33,0)))</f>
        <v/>
      </c>
      <c r="CG6" s="919" t="str">
        <f>IF($BC6="","",IF(VLOOKUP($BC6,$AZ$27:$DA$41,34,0)="","",VLOOKUP($BC6,$AZ$27:$DA$41,34,0)))</f>
        <v/>
      </c>
      <c r="CH6" s="919" t="str">
        <f>IF($BC6="","",IF(VLOOKUP($BC6,$AZ$27:$DA$41,35,0)="","",VLOOKUP($BC6,$AZ$27:$DA$41,35,0)))</f>
        <v/>
      </c>
      <c r="CI6" s="919" t="str">
        <f>IF($BC6="","",IF(VLOOKUP($BC6,$AZ$27:$DA$41,36,0)="","",VLOOKUP($BC6,$AZ$27:$DA$41,36,0)))</f>
        <v/>
      </c>
      <c r="CJ6" s="919" t="str">
        <f>IF($BC6="","",IF(VLOOKUP($BC6,$AZ$27:$DA$41,37,0)="","",VLOOKUP($BC6,$AZ$27:$DA$41,37,0)))</f>
        <v/>
      </c>
      <c r="CK6" s="919" t="str">
        <f>IF($BC6="","",IF(VLOOKUP($BC6,$AZ$27:$DA$41,38,0)="","",VLOOKUP($BC6,$AZ$27:$DA$41,38,0)))</f>
        <v/>
      </c>
      <c r="CL6" s="919" t="str">
        <f>IF($BC6="","",IF(VLOOKUP($BC6,$AZ$27:$DA$41,39,0)="","",VLOOKUP($BC6,$AZ$27:$DA$41,39,0)))</f>
        <v/>
      </c>
      <c r="CM6" s="919" t="str">
        <f>IF($BC6="","",IF(VLOOKUP($BC6,$AZ$27:$DA$41,40,0)="","",VLOOKUP($BC6,$AZ$27:$DA$41,40,0)))</f>
        <v/>
      </c>
      <c r="CN6" s="919" t="str">
        <f>IF($BC6="","",IF(VLOOKUP($BC6,$AZ$27:$DA$41,41,0)="","",VLOOKUP($BC6,$AZ$27:$DA$41,41,0)))</f>
        <v/>
      </c>
      <c r="CO6" s="919" t="str">
        <f>IF($BC6="","",IF(VLOOKUP($BC6,$AZ$27:$DA$41,42,0)="","",VLOOKUP($BC6,$AZ$27:$DA$41,42,0)))</f>
        <v/>
      </c>
      <c r="CP6" s="919" t="str">
        <f>IF($BC6="","",IF(VLOOKUP($BC6,$AZ$27:$DA$41,43,0)="","",VLOOKUP($BC6,$AZ$27:$DA$41,43,0)))</f>
        <v/>
      </c>
      <c r="CQ6" s="919" t="str">
        <f>IF($BC6="","",IF(VLOOKUP($BC6,$AZ$27:$DA$41,44,0)="","",VLOOKUP($BC6,$AZ$27:$DA$41,44,0)))</f>
        <v/>
      </c>
      <c r="CR6" s="919" t="str">
        <f>IF($BC6="","",IF(VLOOKUP($BC6,$AZ$27:$DA$41,45,0)="","",VLOOKUP($BC6,$AZ$27:$DA$41,45,0)))</f>
        <v/>
      </c>
      <c r="CS6" s="919" t="str">
        <f>IF($BC6="","",IF(VLOOKUP($BC6,$AZ$27:$DA$41,46,0)="","",VLOOKUP($BC6,$AZ$27:$DA$41,46,0)))</f>
        <v/>
      </c>
      <c r="CT6" s="919" t="str">
        <f>IF($BC6="","",IF(VLOOKUP($BC6,$AZ$27:$DA$41,47,0)="","",VLOOKUP($BC6,$AZ$27:$DA$41,47,0)))</f>
        <v/>
      </c>
      <c r="CU6" s="919" t="str">
        <f>IF($BC6="","",IF(VLOOKUP($BC6,$AZ$27:$DA$41,48,0)="","",VLOOKUP($BC6,$AZ$27:$DA$41,48,0)))</f>
        <v/>
      </c>
      <c r="CV6" s="919" t="str">
        <f>IF($BC6="","",IF(VLOOKUP($BC6,$AZ$27:$DA$41,49,0)="","",VLOOKUP($BC6,$AZ$27:$DA$41,49,0)))</f>
        <v/>
      </c>
      <c r="CW6" s="919" t="str">
        <f>IF($BC6="","",IF(VLOOKUP($BC6,$AZ$27:$DA$41,50,0)="","",VLOOKUP($BC6,$AZ$27:$DA$41,50,0)))</f>
        <v/>
      </c>
      <c r="CX6" s="919" t="str">
        <f>IF($BC6="","",IF(VLOOKUP($BC6,$AZ$27:$DA$41,51,0)="","",VLOOKUP($BC6,$AZ$27:$DA$41,51,0)))</f>
        <v/>
      </c>
      <c r="CY6" s="919" t="str">
        <f>IF($BC6="","",IF(VLOOKUP($BC6,$AZ$27:$DA$41,52,0)="","",VLOOKUP($BC6,$AZ$27:$DA$41,52,0)))</f>
        <v/>
      </c>
      <c r="CZ6" s="919" t="str">
        <f>IF($BC6="","",IF(VLOOKUP($BC6,$AZ$27:$DA$41,53,0)="","",VLOOKUP($BC6,$AZ$27:$DA$41,53,0)))</f>
        <v/>
      </c>
      <c r="DA6" s="919" t="str">
        <f>IF($BC6="","",IF(VLOOKUP($BC6,$AZ$27:$DA$41,54,0)="","",VLOOKUP($BC6,$AZ$27:$DA$41,54,0)))</f>
        <v/>
      </c>
    </row>
    <row r="7" spans="1:105" ht="14.1" customHeight="1">
      <c r="A7" s="578"/>
      <c r="B7" s="3049"/>
      <c r="C7" s="3050"/>
      <c r="D7" s="3050"/>
      <c r="E7" s="3050"/>
      <c r="F7" s="3051"/>
      <c r="G7" s="3052" t="s">
        <v>1529</v>
      </c>
      <c r="H7" s="3103"/>
      <c r="I7" s="3103"/>
      <c r="J7" s="3104"/>
      <c r="K7" s="461"/>
      <c r="L7" s="461"/>
      <c r="M7" s="461"/>
      <c r="N7" s="891"/>
      <c r="O7" s="461"/>
      <c r="P7" s="461"/>
      <c r="Q7" s="461"/>
      <c r="R7" s="461"/>
      <c r="S7" s="891"/>
      <c r="T7" s="891"/>
      <c r="U7" s="891"/>
      <c r="V7" s="891"/>
      <c r="W7" s="891"/>
      <c r="X7" s="891"/>
      <c r="Y7" s="891"/>
      <c r="Z7" s="891"/>
      <c r="AA7" s="891"/>
      <c r="AB7" s="891"/>
      <c r="AC7" s="891"/>
      <c r="AD7" s="891"/>
      <c r="AE7" s="891"/>
      <c r="AF7" s="891"/>
      <c r="AG7" s="891"/>
      <c r="AH7" s="891"/>
      <c r="AI7" s="891"/>
      <c r="AJ7" s="891"/>
      <c r="AK7" s="891"/>
      <c r="AL7" s="891"/>
      <c r="AM7" s="891"/>
      <c r="AN7" s="891"/>
      <c r="AO7" s="892"/>
      <c r="AP7" s="892"/>
      <c r="AQ7" s="3052"/>
      <c r="AR7" s="3055"/>
      <c r="AY7" s="910"/>
      <c r="AZ7" s="917">
        <v>2</v>
      </c>
      <c r="BA7" s="3056" t="str">
        <f t="shared" si="3"/>
        <v/>
      </c>
      <c r="BB7" s="3057"/>
      <c r="BC7" s="368"/>
      <c r="BD7" s="918" t="str">
        <f t="shared" ref="BD7:BD24" si="4">IF($BC7="","",IF(VLOOKUP($BC7,$AZ$27:$DA$41,5,0)="","",VLOOKUP($BC7,$AZ$27:$DA$41,5,0)))</f>
        <v/>
      </c>
      <c r="BE7" s="919" t="str">
        <f t="shared" ref="BE7:BE24" si="5">IF($BC7="","",IF(VLOOKUP($BC7,$AZ$27:$DA$41,6,0)="","",VLOOKUP($BC7,$AZ$27:$DA$41,6,0)))</f>
        <v/>
      </c>
      <c r="BF7" s="919" t="str">
        <f t="shared" ref="BF7:BF24" si="6">IF($BC7="","",IF(VLOOKUP($BC7,$AZ$27:$DA$41,7,0)="","",VLOOKUP($BC7,$AZ$27:$DA$41,7,0)))</f>
        <v/>
      </c>
      <c r="BG7" s="919" t="str">
        <f t="shared" ref="BG7:BG24" si="7">IF($BC7="","",IF(VLOOKUP($BC7,$AZ$27:$DA$41,8,0)="","",VLOOKUP($BC7,$AZ$27:$DA$41,8,0)))</f>
        <v/>
      </c>
      <c r="BH7" s="919" t="str">
        <f t="shared" ref="BH7:BH24" si="8">IF($BC7="","",IF(VLOOKUP($BC7,$AZ$27:$DA$41,9,0)="","",VLOOKUP($BC7,$AZ$27:$DA$41,9,0)))</f>
        <v/>
      </c>
      <c r="BI7" s="919" t="str">
        <f t="shared" ref="BI7:BI24" si="9">IF($BC7="","",IF(VLOOKUP($BC7,$AZ$27:$DA$41,10,0)="","",VLOOKUP($BC7,$AZ$27:$DA$41,10,0)))</f>
        <v/>
      </c>
      <c r="BJ7" s="919" t="str">
        <f t="shared" ref="BJ7:BJ24" si="10">IF($BC7="","",IF(VLOOKUP($BC7,$AZ$27:$DA$41,11,0)="","",VLOOKUP($BC7,$AZ$27:$DA$41,11,0)))</f>
        <v/>
      </c>
      <c r="BK7" s="919" t="str">
        <f t="shared" ref="BK7:BK24" si="11">IF($BC7="","",IF(VLOOKUP($BC7,$AZ$27:$DA$41,12,0)="","",VLOOKUP($BC7,$AZ$27:$DA$41,12,0)))</f>
        <v/>
      </c>
      <c r="BL7" s="919" t="str">
        <f t="shared" ref="BL7:BL24" si="12">IF($BC7="","",IF(VLOOKUP($BC7,$AZ$27:$DA$41,13,0)="","",VLOOKUP($BC7,$AZ$27:$DA$41,13,0)))</f>
        <v/>
      </c>
      <c r="BM7" s="919" t="str">
        <f t="shared" ref="BM7:BM24" si="13">IF($BC7="","",IF(VLOOKUP($BC7,$AZ$27:$DA$41,14,0)="","",VLOOKUP($BC7,$AZ$27:$DA$41,14,0)))</f>
        <v/>
      </c>
      <c r="BN7" s="919" t="str">
        <f t="shared" ref="BN7:BN24" si="14">IF($BC7="","",IF(VLOOKUP($BC7,$AZ$27:$DA$41,15,0)="","",VLOOKUP($BC7,$AZ$27:$DA$41,15,0)))</f>
        <v/>
      </c>
      <c r="BO7" s="919" t="str">
        <f t="shared" ref="BO7:BO24" si="15">IF($BC7="","",IF(VLOOKUP($BC7,$AZ$27:$DA$41,16,0)="","",VLOOKUP($BC7,$AZ$27:$DA$41,16,0)))</f>
        <v/>
      </c>
      <c r="BP7" s="919" t="str">
        <f t="shared" ref="BP7:BP24" si="16">IF($BC7="","",IF(VLOOKUP($BC7,$AZ$27:$DA$41,17,0)="","",VLOOKUP($BC7,$AZ$27:$DA$41,17,0)))</f>
        <v/>
      </c>
      <c r="BQ7" s="919" t="str">
        <f t="shared" ref="BQ7:BQ24" si="17">IF($BC7="","",IF(VLOOKUP($BC7,$AZ$27:$DA$41,18,0)="","",VLOOKUP($BC7,$AZ$27:$DA$41,18,0)))</f>
        <v/>
      </c>
      <c r="BR7" s="919" t="str">
        <f t="shared" ref="BR7:BR24" si="18">IF($BC7="","",IF(VLOOKUP($BC7,$AZ$27:$DA$41,19,0)="","",VLOOKUP($BC7,$AZ$27:$DA$41,19,0)))</f>
        <v/>
      </c>
      <c r="BS7" s="919" t="str">
        <f t="shared" ref="BS7:BS24" si="19">IF($BC7="","",IF(VLOOKUP($BC7,$AZ$27:$DA$41,20,0)="","",VLOOKUP($BC7,$AZ$27:$DA$41,20,0)))</f>
        <v/>
      </c>
      <c r="BT7" s="919" t="str">
        <f t="shared" ref="BT7:BT24" si="20">IF($BC7="","",IF(VLOOKUP($BC7,$AZ$27:$DA$41,21,0)="","",VLOOKUP($BC7,$AZ$27:$DA$41,21,0)))</f>
        <v/>
      </c>
      <c r="BU7" s="919" t="str">
        <f t="shared" ref="BU7:BU24" si="21">IF($BC7="","",IF(VLOOKUP($BC7,$AZ$27:$DA$41,22,0)="","",VLOOKUP($BC7,$AZ$27:$DA$41,22,0)))</f>
        <v/>
      </c>
      <c r="BV7" s="919" t="str">
        <f t="shared" ref="BV7:BV24" si="22">IF($BC7="","",IF(VLOOKUP($BC7,$AZ$27:$DA$41,23,0)="","",VLOOKUP($BC7,$AZ$27:$DA$41,23,0)))</f>
        <v/>
      </c>
      <c r="BW7" s="919" t="str">
        <f t="shared" ref="BW7:BW24" si="23">IF($BC7="","",IF(VLOOKUP($BC7,$AZ$27:$DA$41,24,0)="","",VLOOKUP($BC7,$AZ$27:$DA$41,24,0)))</f>
        <v/>
      </c>
      <c r="BX7" s="919" t="str">
        <f t="shared" ref="BX7:BX24" si="24">IF($BC7="","",IF(VLOOKUP($BC7,$AZ$27:$DA$41,25,0)="","",VLOOKUP($BC7,$AZ$27:$DA$41,25,0)))</f>
        <v/>
      </c>
      <c r="BY7" s="919" t="str">
        <f t="shared" ref="BY7:BY24" si="25">IF($BC7="","",IF(VLOOKUP($BC7,$AZ$27:$DA$41,26,0)="","",VLOOKUP($BC7,$AZ$27:$DA$41,26,0)))</f>
        <v/>
      </c>
      <c r="BZ7" s="919" t="str">
        <f t="shared" ref="BZ7:BZ24" si="26">IF($BC7="","",IF(VLOOKUP($BC7,$AZ$27:$DA$41,27,0)="","",VLOOKUP($BC7,$AZ$27:$DA$41,27,0)))</f>
        <v/>
      </c>
      <c r="CA7" s="919" t="str">
        <f t="shared" ref="CA7:CA24" si="27">IF($BC7="","",IF(VLOOKUP($BC7,$AZ$27:$DA$41,28,0)="","",VLOOKUP($BC7,$AZ$27:$DA$41,28,0)))</f>
        <v/>
      </c>
      <c r="CB7" s="919" t="str">
        <f t="shared" ref="CB7:CB24" si="28">IF($BC7="","",IF(VLOOKUP($BC7,$AZ$27:$DA$41,29,0)="","",VLOOKUP($BC7,$AZ$27:$DA$41,29,0)))</f>
        <v/>
      </c>
      <c r="CC7" s="919" t="str">
        <f t="shared" ref="CC7:CC24" si="29">IF($BC7="","",IF(VLOOKUP($BC7,$AZ$27:$DA$41,30,0)="","",VLOOKUP($BC7,$AZ$27:$DA$41,30,0)))</f>
        <v/>
      </c>
      <c r="CD7" s="919" t="str">
        <f t="shared" ref="CD7:CD24" si="30">IF($BC7="","",IF(VLOOKUP($BC7,$AZ$27:$DA$41,31,0)="","",VLOOKUP($BC7,$AZ$27:$DA$41,31,0)))</f>
        <v/>
      </c>
      <c r="CE7" s="919" t="str">
        <f t="shared" ref="CE7:CE24" si="31">IF($BC7="","",IF(VLOOKUP($BC7,$AZ$27:$DA$41,32,0)="","",VLOOKUP($BC7,$AZ$27:$DA$41,32,0)))</f>
        <v/>
      </c>
      <c r="CF7" s="919" t="str">
        <f t="shared" ref="CF7:CF24" si="32">IF($BC7="","",IF(VLOOKUP($BC7,$AZ$27:$DA$41,33,0)="","",VLOOKUP($BC7,$AZ$27:$DA$41,33,0)))</f>
        <v/>
      </c>
      <c r="CG7" s="919" t="str">
        <f t="shared" ref="CG7:CG24" si="33">IF($BC7="","",IF(VLOOKUP($BC7,$AZ$27:$DA$41,34,0)="","",VLOOKUP($BC7,$AZ$27:$DA$41,34,0)))</f>
        <v/>
      </c>
      <c r="CH7" s="919" t="str">
        <f t="shared" ref="CH7:CH24" si="34">IF($BC7="","",IF(VLOOKUP($BC7,$AZ$27:$DA$41,35,0)="","",VLOOKUP($BC7,$AZ$27:$DA$41,35,0)))</f>
        <v/>
      </c>
      <c r="CI7" s="919" t="str">
        <f t="shared" ref="CI7:CI24" si="35">IF($BC7="","",IF(VLOOKUP($BC7,$AZ$27:$DA$41,36,0)="","",VLOOKUP($BC7,$AZ$27:$DA$41,36,0)))</f>
        <v/>
      </c>
      <c r="CJ7" s="919" t="str">
        <f t="shared" ref="CJ7:CJ24" si="36">IF($BC7="","",IF(VLOOKUP($BC7,$AZ$27:$DA$41,37,0)="","",VLOOKUP($BC7,$AZ$27:$DA$41,37,0)))</f>
        <v/>
      </c>
      <c r="CK7" s="919" t="str">
        <f t="shared" ref="CK7:CK24" si="37">IF($BC7="","",IF(VLOOKUP($BC7,$AZ$27:$DA$41,38,0)="","",VLOOKUP($BC7,$AZ$27:$DA$41,38,0)))</f>
        <v/>
      </c>
      <c r="CL7" s="919" t="str">
        <f t="shared" ref="CL7:CL24" si="38">IF($BC7="","",IF(VLOOKUP($BC7,$AZ$27:$DA$41,39,0)="","",VLOOKUP($BC7,$AZ$27:$DA$41,39,0)))</f>
        <v/>
      </c>
      <c r="CM7" s="919" t="str">
        <f t="shared" ref="CM7:CM24" si="39">IF($BC7="","",IF(VLOOKUP($BC7,$AZ$27:$DA$41,40,0)="","",VLOOKUP($BC7,$AZ$27:$DA$41,40,0)))</f>
        <v/>
      </c>
      <c r="CN7" s="919" t="str">
        <f t="shared" ref="CN7:CN24" si="40">IF($BC7="","",IF(VLOOKUP($BC7,$AZ$27:$DA$41,41,0)="","",VLOOKUP($BC7,$AZ$27:$DA$41,41,0)))</f>
        <v/>
      </c>
      <c r="CO7" s="919" t="str">
        <f t="shared" ref="CO7:CO24" si="41">IF($BC7="","",IF(VLOOKUP($BC7,$AZ$27:$DA$41,42,0)="","",VLOOKUP($BC7,$AZ$27:$DA$41,42,0)))</f>
        <v/>
      </c>
      <c r="CP7" s="919" t="str">
        <f t="shared" ref="CP7:CP24" si="42">IF($BC7="","",IF(VLOOKUP($BC7,$AZ$27:$DA$41,43,0)="","",VLOOKUP($BC7,$AZ$27:$DA$41,43,0)))</f>
        <v/>
      </c>
      <c r="CQ7" s="919" t="str">
        <f t="shared" ref="CQ7:CQ24" si="43">IF($BC7="","",IF(VLOOKUP($BC7,$AZ$27:$DA$41,44,0)="","",VLOOKUP($BC7,$AZ$27:$DA$41,44,0)))</f>
        <v/>
      </c>
      <c r="CR7" s="919" t="str">
        <f t="shared" ref="CR7:CR24" si="44">IF($BC7="","",IF(VLOOKUP($BC7,$AZ$27:$DA$41,45,0)="","",VLOOKUP($BC7,$AZ$27:$DA$41,45,0)))</f>
        <v/>
      </c>
      <c r="CS7" s="919" t="str">
        <f t="shared" ref="CS7:CS24" si="45">IF($BC7="","",IF(VLOOKUP($BC7,$AZ$27:$DA$41,46,0)="","",VLOOKUP($BC7,$AZ$27:$DA$41,46,0)))</f>
        <v/>
      </c>
      <c r="CT7" s="919" t="str">
        <f t="shared" ref="CT7:CT24" si="46">IF($BC7="","",IF(VLOOKUP($BC7,$AZ$27:$DA$41,47,0)="","",VLOOKUP($BC7,$AZ$27:$DA$41,47,0)))</f>
        <v/>
      </c>
      <c r="CU7" s="919" t="str">
        <f t="shared" ref="CU7:CU24" si="47">IF($BC7="","",IF(VLOOKUP($BC7,$AZ$27:$DA$41,48,0)="","",VLOOKUP($BC7,$AZ$27:$DA$41,48,0)))</f>
        <v/>
      </c>
      <c r="CV7" s="919" t="str">
        <f t="shared" ref="CV7:CV24" si="48">IF($BC7="","",IF(VLOOKUP($BC7,$AZ$27:$DA$41,49,0)="","",VLOOKUP($BC7,$AZ$27:$DA$41,49,0)))</f>
        <v/>
      </c>
      <c r="CW7" s="919" t="str">
        <f t="shared" ref="CW7:CW24" si="49">IF($BC7="","",IF(VLOOKUP($BC7,$AZ$27:$DA$41,50,0)="","",VLOOKUP($BC7,$AZ$27:$DA$41,50,0)))</f>
        <v/>
      </c>
      <c r="CX7" s="919" t="str">
        <f t="shared" ref="CX7:CX24" si="50">IF($BC7="","",IF(VLOOKUP($BC7,$AZ$27:$DA$41,51,0)="","",VLOOKUP($BC7,$AZ$27:$DA$41,51,0)))</f>
        <v/>
      </c>
      <c r="CY7" s="919" t="str">
        <f t="shared" ref="CY7:CY24" si="51">IF($BC7="","",IF(VLOOKUP($BC7,$AZ$27:$DA$41,52,0)="","",VLOOKUP($BC7,$AZ$27:$DA$41,52,0)))</f>
        <v/>
      </c>
      <c r="CZ7" s="919" t="str">
        <f t="shared" ref="CZ7:CZ24" si="52">IF($BC7="","",IF(VLOOKUP($BC7,$AZ$27:$DA$41,53,0)="","",VLOOKUP($BC7,$AZ$27:$DA$41,53,0)))</f>
        <v/>
      </c>
      <c r="DA7" s="919" t="str">
        <f t="shared" ref="DA7:DA24" si="53">IF($BC7="","",IF(VLOOKUP($BC7,$AZ$27:$DA$41,54,0)="","",VLOOKUP($BC7,$AZ$27:$DA$41,54,0)))</f>
        <v/>
      </c>
    </row>
    <row r="8" spans="1:105" ht="14.1" customHeight="1">
      <c r="A8" s="578"/>
      <c r="B8" s="3049"/>
      <c r="C8" s="3050"/>
      <c r="D8" s="3050"/>
      <c r="E8" s="3050"/>
      <c r="F8" s="3051"/>
      <c r="G8" s="3052" t="s">
        <v>68</v>
      </c>
      <c r="H8" s="3053"/>
      <c r="I8" s="3053"/>
      <c r="J8" s="3054"/>
      <c r="K8" s="461"/>
      <c r="L8" s="461"/>
      <c r="M8" s="461"/>
      <c r="N8" s="461"/>
      <c r="O8" s="461"/>
      <c r="P8" s="461"/>
      <c r="Q8" s="461"/>
      <c r="R8" s="461"/>
      <c r="S8" s="891"/>
      <c r="T8" s="891"/>
      <c r="U8" s="891"/>
      <c r="V8" s="891"/>
      <c r="W8" s="891"/>
      <c r="X8" s="891"/>
      <c r="Y8" s="891"/>
      <c r="Z8" s="891"/>
      <c r="AA8" s="891"/>
      <c r="AB8" s="891"/>
      <c r="AC8" s="891"/>
      <c r="AD8" s="891"/>
      <c r="AE8" s="891"/>
      <c r="AF8" s="891"/>
      <c r="AG8" s="891"/>
      <c r="AH8" s="891"/>
      <c r="AI8" s="891"/>
      <c r="AJ8" s="891"/>
      <c r="AK8" s="891"/>
      <c r="AL8" s="891"/>
      <c r="AM8" s="891"/>
      <c r="AN8" s="891"/>
      <c r="AO8" s="892"/>
      <c r="AP8" s="892"/>
      <c r="AQ8" s="3052"/>
      <c r="AR8" s="3055"/>
      <c r="AY8" s="910"/>
      <c r="AZ8" s="917">
        <v>3</v>
      </c>
      <c r="BA8" s="3056" t="str">
        <f t="shared" si="3"/>
        <v/>
      </c>
      <c r="BB8" s="3057"/>
      <c r="BC8" s="368"/>
      <c r="BD8" s="918" t="str">
        <f t="shared" si="4"/>
        <v/>
      </c>
      <c r="BE8" s="919" t="str">
        <f t="shared" si="5"/>
        <v/>
      </c>
      <c r="BF8" s="919" t="str">
        <f t="shared" si="6"/>
        <v/>
      </c>
      <c r="BG8" s="919" t="str">
        <f t="shared" si="7"/>
        <v/>
      </c>
      <c r="BH8" s="919" t="str">
        <f t="shared" si="8"/>
        <v/>
      </c>
      <c r="BI8" s="919" t="str">
        <f t="shared" si="9"/>
        <v/>
      </c>
      <c r="BJ8" s="919" t="str">
        <f t="shared" si="10"/>
        <v/>
      </c>
      <c r="BK8" s="919" t="str">
        <f t="shared" si="11"/>
        <v/>
      </c>
      <c r="BL8" s="919" t="str">
        <f t="shared" si="12"/>
        <v/>
      </c>
      <c r="BM8" s="919" t="str">
        <f t="shared" si="13"/>
        <v/>
      </c>
      <c r="BN8" s="919" t="str">
        <f t="shared" si="14"/>
        <v/>
      </c>
      <c r="BO8" s="919" t="str">
        <f t="shared" si="15"/>
        <v/>
      </c>
      <c r="BP8" s="919" t="str">
        <f t="shared" si="16"/>
        <v/>
      </c>
      <c r="BQ8" s="919" t="str">
        <f t="shared" si="17"/>
        <v/>
      </c>
      <c r="BR8" s="919" t="str">
        <f t="shared" si="18"/>
        <v/>
      </c>
      <c r="BS8" s="919" t="str">
        <f t="shared" si="19"/>
        <v/>
      </c>
      <c r="BT8" s="919" t="str">
        <f t="shared" si="20"/>
        <v/>
      </c>
      <c r="BU8" s="919" t="str">
        <f t="shared" si="21"/>
        <v/>
      </c>
      <c r="BV8" s="919" t="str">
        <f t="shared" si="22"/>
        <v/>
      </c>
      <c r="BW8" s="919" t="str">
        <f t="shared" si="23"/>
        <v/>
      </c>
      <c r="BX8" s="919" t="str">
        <f t="shared" si="24"/>
        <v/>
      </c>
      <c r="BY8" s="919" t="str">
        <f t="shared" si="25"/>
        <v/>
      </c>
      <c r="BZ8" s="919" t="str">
        <f t="shared" si="26"/>
        <v/>
      </c>
      <c r="CA8" s="919" t="str">
        <f t="shared" si="27"/>
        <v/>
      </c>
      <c r="CB8" s="919" t="str">
        <f t="shared" si="28"/>
        <v/>
      </c>
      <c r="CC8" s="919" t="str">
        <f t="shared" si="29"/>
        <v/>
      </c>
      <c r="CD8" s="919" t="str">
        <f t="shared" si="30"/>
        <v/>
      </c>
      <c r="CE8" s="919" t="str">
        <f t="shared" si="31"/>
        <v/>
      </c>
      <c r="CF8" s="919" t="str">
        <f t="shared" si="32"/>
        <v/>
      </c>
      <c r="CG8" s="919" t="str">
        <f t="shared" si="33"/>
        <v/>
      </c>
      <c r="CH8" s="919" t="str">
        <f t="shared" si="34"/>
        <v/>
      </c>
      <c r="CI8" s="919" t="str">
        <f t="shared" si="35"/>
        <v/>
      </c>
      <c r="CJ8" s="919" t="str">
        <f t="shared" si="36"/>
        <v/>
      </c>
      <c r="CK8" s="919" t="str">
        <f t="shared" si="37"/>
        <v/>
      </c>
      <c r="CL8" s="919" t="str">
        <f t="shared" si="38"/>
        <v/>
      </c>
      <c r="CM8" s="919" t="str">
        <f t="shared" si="39"/>
        <v/>
      </c>
      <c r="CN8" s="919" t="str">
        <f t="shared" si="40"/>
        <v/>
      </c>
      <c r="CO8" s="919" t="str">
        <f t="shared" si="41"/>
        <v/>
      </c>
      <c r="CP8" s="919" t="str">
        <f t="shared" si="42"/>
        <v/>
      </c>
      <c r="CQ8" s="919" t="str">
        <f t="shared" si="43"/>
        <v/>
      </c>
      <c r="CR8" s="919" t="str">
        <f t="shared" si="44"/>
        <v/>
      </c>
      <c r="CS8" s="919" t="str">
        <f t="shared" si="45"/>
        <v/>
      </c>
      <c r="CT8" s="919" t="str">
        <f t="shared" si="46"/>
        <v/>
      </c>
      <c r="CU8" s="919" t="str">
        <f t="shared" si="47"/>
        <v/>
      </c>
      <c r="CV8" s="919" t="str">
        <f t="shared" si="48"/>
        <v/>
      </c>
      <c r="CW8" s="919" t="str">
        <f t="shared" si="49"/>
        <v/>
      </c>
      <c r="CX8" s="919" t="str">
        <f t="shared" si="50"/>
        <v/>
      </c>
      <c r="CY8" s="919" t="str">
        <f t="shared" si="51"/>
        <v/>
      </c>
      <c r="CZ8" s="919" t="str">
        <f t="shared" si="52"/>
        <v/>
      </c>
      <c r="DA8" s="919" t="str">
        <f t="shared" si="53"/>
        <v/>
      </c>
    </row>
    <row r="9" spans="1:105" ht="14.1" customHeight="1">
      <c r="A9" s="578"/>
      <c r="B9" s="3049"/>
      <c r="C9" s="3050"/>
      <c r="D9" s="3050"/>
      <c r="E9" s="3050"/>
      <c r="F9" s="3051"/>
      <c r="G9" s="3052" t="s">
        <v>68</v>
      </c>
      <c r="H9" s="3053"/>
      <c r="I9" s="3053"/>
      <c r="J9" s="3054"/>
      <c r="K9" s="891"/>
      <c r="L9" s="891"/>
      <c r="M9" s="891"/>
      <c r="N9" s="891"/>
      <c r="O9" s="891"/>
      <c r="P9" s="891"/>
      <c r="Q9" s="891"/>
      <c r="R9" s="891"/>
      <c r="S9" s="891"/>
      <c r="T9" s="891"/>
      <c r="U9" s="891"/>
      <c r="V9" s="891"/>
      <c r="W9" s="891"/>
      <c r="X9" s="891"/>
      <c r="Y9" s="891"/>
      <c r="Z9" s="891"/>
      <c r="AA9" s="891"/>
      <c r="AB9" s="891"/>
      <c r="AC9" s="891"/>
      <c r="AD9" s="891"/>
      <c r="AE9" s="891"/>
      <c r="AF9" s="891"/>
      <c r="AG9" s="891"/>
      <c r="AH9" s="891"/>
      <c r="AI9" s="891"/>
      <c r="AJ9" s="891"/>
      <c r="AK9" s="891"/>
      <c r="AL9" s="891"/>
      <c r="AM9" s="891"/>
      <c r="AN9" s="891"/>
      <c r="AO9" s="891"/>
      <c r="AP9" s="891"/>
      <c r="AQ9" s="3052"/>
      <c r="AR9" s="3055"/>
      <c r="AY9" s="910"/>
      <c r="AZ9" s="917">
        <v>4</v>
      </c>
      <c r="BA9" s="3056" t="str">
        <f t="shared" si="3"/>
        <v/>
      </c>
      <c r="BB9" s="3057"/>
      <c r="BC9" s="368"/>
      <c r="BD9" s="918" t="str">
        <f t="shared" si="4"/>
        <v/>
      </c>
      <c r="BE9" s="919" t="str">
        <f t="shared" si="5"/>
        <v/>
      </c>
      <c r="BF9" s="919" t="str">
        <f t="shared" si="6"/>
        <v/>
      </c>
      <c r="BG9" s="919" t="str">
        <f t="shared" si="7"/>
        <v/>
      </c>
      <c r="BH9" s="919" t="str">
        <f t="shared" si="8"/>
        <v/>
      </c>
      <c r="BI9" s="919" t="str">
        <f t="shared" si="9"/>
        <v/>
      </c>
      <c r="BJ9" s="919" t="str">
        <f t="shared" si="10"/>
        <v/>
      </c>
      <c r="BK9" s="919" t="str">
        <f t="shared" si="11"/>
        <v/>
      </c>
      <c r="BL9" s="919" t="str">
        <f t="shared" si="12"/>
        <v/>
      </c>
      <c r="BM9" s="919" t="str">
        <f t="shared" si="13"/>
        <v/>
      </c>
      <c r="BN9" s="919" t="str">
        <f t="shared" si="14"/>
        <v/>
      </c>
      <c r="BO9" s="919" t="str">
        <f t="shared" si="15"/>
        <v/>
      </c>
      <c r="BP9" s="919" t="str">
        <f t="shared" si="16"/>
        <v/>
      </c>
      <c r="BQ9" s="919" t="str">
        <f t="shared" si="17"/>
        <v/>
      </c>
      <c r="BR9" s="919" t="str">
        <f t="shared" si="18"/>
        <v/>
      </c>
      <c r="BS9" s="919" t="str">
        <f t="shared" si="19"/>
        <v/>
      </c>
      <c r="BT9" s="919" t="str">
        <f t="shared" si="20"/>
        <v/>
      </c>
      <c r="BU9" s="919" t="str">
        <f t="shared" si="21"/>
        <v/>
      </c>
      <c r="BV9" s="919" t="str">
        <f t="shared" si="22"/>
        <v/>
      </c>
      <c r="BW9" s="919" t="str">
        <f t="shared" si="23"/>
        <v/>
      </c>
      <c r="BX9" s="919" t="str">
        <f t="shared" si="24"/>
        <v/>
      </c>
      <c r="BY9" s="919" t="str">
        <f t="shared" si="25"/>
        <v/>
      </c>
      <c r="BZ9" s="919" t="str">
        <f t="shared" si="26"/>
        <v/>
      </c>
      <c r="CA9" s="919" t="str">
        <f t="shared" si="27"/>
        <v/>
      </c>
      <c r="CB9" s="919" t="str">
        <f t="shared" si="28"/>
        <v/>
      </c>
      <c r="CC9" s="919" t="str">
        <f t="shared" si="29"/>
        <v/>
      </c>
      <c r="CD9" s="919" t="str">
        <f t="shared" si="30"/>
        <v/>
      </c>
      <c r="CE9" s="919" t="str">
        <f t="shared" si="31"/>
        <v/>
      </c>
      <c r="CF9" s="919" t="str">
        <f t="shared" si="32"/>
        <v/>
      </c>
      <c r="CG9" s="919" t="str">
        <f t="shared" si="33"/>
        <v/>
      </c>
      <c r="CH9" s="919" t="str">
        <f t="shared" si="34"/>
        <v/>
      </c>
      <c r="CI9" s="919" t="str">
        <f t="shared" si="35"/>
        <v/>
      </c>
      <c r="CJ9" s="919" t="str">
        <f t="shared" si="36"/>
        <v/>
      </c>
      <c r="CK9" s="919" t="str">
        <f t="shared" si="37"/>
        <v/>
      </c>
      <c r="CL9" s="919" t="str">
        <f t="shared" si="38"/>
        <v/>
      </c>
      <c r="CM9" s="919" t="str">
        <f t="shared" si="39"/>
        <v/>
      </c>
      <c r="CN9" s="919" t="str">
        <f t="shared" si="40"/>
        <v/>
      </c>
      <c r="CO9" s="919" t="str">
        <f t="shared" si="41"/>
        <v/>
      </c>
      <c r="CP9" s="919" t="str">
        <f t="shared" si="42"/>
        <v/>
      </c>
      <c r="CQ9" s="919" t="str">
        <f t="shared" si="43"/>
        <v/>
      </c>
      <c r="CR9" s="919" t="str">
        <f t="shared" si="44"/>
        <v/>
      </c>
      <c r="CS9" s="919" t="str">
        <f t="shared" si="45"/>
        <v/>
      </c>
      <c r="CT9" s="919" t="str">
        <f t="shared" si="46"/>
        <v/>
      </c>
      <c r="CU9" s="919" t="str">
        <f t="shared" si="47"/>
        <v/>
      </c>
      <c r="CV9" s="919" t="str">
        <f t="shared" si="48"/>
        <v/>
      </c>
      <c r="CW9" s="919" t="str">
        <f t="shared" si="49"/>
        <v/>
      </c>
      <c r="CX9" s="919" t="str">
        <f t="shared" si="50"/>
        <v/>
      </c>
      <c r="CY9" s="919" t="str">
        <f t="shared" si="51"/>
        <v/>
      </c>
      <c r="CZ9" s="919" t="str">
        <f t="shared" si="52"/>
        <v/>
      </c>
      <c r="DA9" s="919" t="str">
        <f t="shared" si="53"/>
        <v/>
      </c>
    </row>
    <row r="10" spans="1:105" ht="14.1" customHeight="1">
      <c r="A10" s="578"/>
      <c r="B10" s="3049"/>
      <c r="C10" s="3050"/>
      <c r="D10" s="3050"/>
      <c r="E10" s="3050"/>
      <c r="F10" s="3051"/>
      <c r="G10" s="3052" t="s">
        <v>68</v>
      </c>
      <c r="H10" s="3053"/>
      <c r="I10" s="3053"/>
      <c r="J10" s="3054"/>
      <c r="K10" s="891"/>
      <c r="L10" s="891"/>
      <c r="M10" s="891"/>
      <c r="N10" s="891"/>
      <c r="O10" s="891"/>
      <c r="P10" s="891"/>
      <c r="Q10" s="891"/>
      <c r="R10" s="891"/>
      <c r="S10" s="891"/>
      <c r="T10" s="891"/>
      <c r="U10" s="891"/>
      <c r="V10" s="893"/>
      <c r="W10" s="891"/>
      <c r="X10" s="891"/>
      <c r="Y10" s="893"/>
      <c r="Z10" s="891"/>
      <c r="AA10" s="891"/>
      <c r="AB10" s="891"/>
      <c r="AC10" s="891"/>
      <c r="AD10" s="891"/>
      <c r="AE10" s="891"/>
      <c r="AF10" s="891"/>
      <c r="AG10" s="891"/>
      <c r="AH10" s="891"/>
      <c r="AI10" s="891"/>
      <c r="AJ10" s="891"/>
      <c r="AK10" s="893"/>
      <c r="AL10" s="891"/>
      <c r="AM10" s="891"/>
      <c r="AN10" s="891"/>
      <c r="AO10" s="891"/>
      <c r="AP10" s="891"/>
      <c r="AQ10" s="3052"/>
      <c r="AR10" s="3055"/>
      <c r="AY10" s="910"/>
      <c r="AZ10" s="917">
        <v>5</v>
      </c>
      <c r="BA10" s="3056" t="str">
        <f t="shared" si="3"/>
        <v/>
      </c>
      <c r="BB10" s="3057"/>
      <c r="BC10" s="368"/>
      <c r="BD10" s="918" t="str">
        <f t="shared" si="4"/>
        <v/>
      </c>
      <c r="BE10" s="919" t="str">
        <f t="shared" si="5"/>
        <v/>
      </c>
      <c r="BF10" s="919" t="str">
        <f t="shared" si="6"/>
        <v/>
      </c>
      <c r="BG10" s="919" t="str">
        <f t="shared" si="7"/>
        <v/>
      </c>
      <c r="BH10" s="919" t="str">
        <f t="shared" si="8"/>
        <v/>
      </c>
      <c r="BI10" s="919" t="str">
        <f t="shared" si="9"/>
        <v/>
      </c>
      <c r="BJ10" s="919" t="str">
        <f t="shared" si="10"/>
        <v/>
      </c>
      <c r="BK10" s="919" t="str">
        <f t="shared" si="11"/>
        <v/>
      </c>
      <c r="BL10" s="919" t="str">
        <f t="shared" si="12"/>
        <v/>
      </c>
      <c r="BM10" s="919" t="str">
        <f t="shared" si="13"/>
        <v/>
      </c>
      <c r="BN10" s="919" t="str">
        <f t="shared" si="14"/>
        <v/>
      </c>
      <c r="BO10" s="919" t="str">
        <f t="shared" si="15"/>
        <v/>
      </c>
      <c r="BP10" s="919" t="str">
        <f t="shared" si="16"/>
        <v/>
      </c>
      <c r="BQ10" s="919" t="str">
        <f t="shared" si="17"/>
        <v/>
      </c>
      <c r="BR10" s="919" t="str">
        <f t="shared" si="18"/>
        <v/>
      </c>
      <c r="BS10" s="919" t="str">
        <f t="shared" si="19"/>
        <v/>
      </c>
      <c r="BT10" s="919" t="str">
        <f t="shared" si="20"/>
        <v/>
      </c>
      <c r="BU10" s="919" t="str">
        <f t="shared" si="21"/>
        <v/>
      </c>
      <c r="BV10" s="919" t="str">
        <f t="shared" si="22"/>
        <v/>
      </c>
      <c r="BW10" s="919" t="str">
        <f t="shared" si="23"/>
        <v/>
      </c>
      <c r="BX10" s="919" t="str">
        <f t="shared" si="24"/>
        <v/>
      </c>
      <c r="BY10" s="919" t="str">
        <f t="shared" si="25"/>
        <v/>
      </c>
      <c r="BZ10" s="919" t="str">
        <f t="shared" si="26"/>
        <v/>
      </c>
      <c r="CA10" s="919" t="str">
        <f t="shared" si="27"/>
        <v/>
      </c>
      <c r="CB10" s="919" t="str">
        <f t="shared" si="28"/>
        <v/>
      </c>
      <c r="CC10" s="919" t="str">
        <f t="shared" si="29"/>
        <v/>
      </c>
      <c r="CD10" s="919" t="str">
        <f t="shared" si="30"/>
        <v/>
      </c>
      <c r="CE10" s="919" t="str">
        <f t="shared" si="31"/>
        <v/>
      </c>
      <c r="CF10" s="919" t="str">
        <f t="shared" si="32"/>
        <v/>
      </c>
      <c r="CG10" s="919" t="str">
        <f t="shared" si="33"/>
        <v/>
      </c>
      <c r="CH10" s="919" t="str">
        <f t="shared" si="34"/>
        <v/>
      </c>
      <c r="CI10" s="919" t="str">
        <f t="shared" si="35"/>
        <v/>
      </c>
      <c r="CJ10" s="919" t="str">
        <f t="shared" si="36"/>
        <v/>
      </c>
      <c r="CK10" s="919" t="str">
        <f t="shared" si="37"/>
        <v/>
      </c>
      <c r="CL10" s="919" t="str">
        <f t="shared" si="38"/>
        <v/>
      </c>
      <c r="CM10" s="919" t="str">
        <f t="shared" si="39"/>
        <v/>
      </c>
      <c r="CN10" s="919" t="str">
        <f t="shared" si="40"/>
        <v/>
      </c>
      <c r="CO10" s="919" t="str">
        <f t="shared" si="41"/>
        <v/>
      </c>
      <c r="CP10" s="919" t="str">
        <f t="shared" si="42"/>
        <v/>
      </c>
      <c r="CQ10" s="919" t="str">
        <f t="shared" si="43"/>
        <v/>
      </c>
      <c r="CR10" s="919" t="str">
        <f t="shared" si="44"/>
        <v/>
      </c>
      <c r="CS10" s="919" t="str">
        <f t="shared" si="45"/>
        <v/>
      </c>
      <c r="CT10" s="919" t="str">
        <f t="shared" si="46"/>
        <v/>
      </c>
      <c r="CU10" s="919" t="str">
        <f t="shared" si="47"/>
        <v/>
      </c>
      <c r="CV10" s="919" t="str">
        <f t="shared" si="48"/>
        <v/>
      </c>
      <c r="CW10" s="919" t="str">
        <f t="shared" si="49"/>
        <v/>
      </c>
      <c r="CX10" s="919" t="str">
        <f t="shared" si="50"/>
        <v/>
      </c>
      <c r="CY10" s="919" t="str">
        <f t="shared" si="51"/>
        <v/>
      </c>
      <c r="CZ10" s="919" t="str">
        <f t="shared" si="52"/>
        <v/>
      </c>
      <c r="DA10" s="919" t="str">
        <f t="shared" si="53"/>
        <v/>
      </c>
    </row>
    <row r="11" spans="1:105" ht="14.1" customHeight="1">
      <c r="A11" s="578"/>
      <c r="B11" s="3049"/>
      <c r="C11" s="3050"/>
      <c r="D11" s="3050"/>
      <c r="E11" s="3050"/>
      <c r="F11" s="3051"/>
      <c r="G11" s="3052" t="s">
        <v>68</v>
      </c>
      <c r="H11" s="3053"/>
      <c r="I11" s="3053"/>
      <c r="J11" s="3054"/>
      <c r="K11" s="894"/>
      <c r="L11" s="891"/>
      <c r="M11" s="891"/>
      <c r="N11" s="891"/>
      <c r="O11" s="891"/>
      <c r="P11" s="891"/>
      <c r="Q11" s="891"/>
      <c r="R11" s="891"/>
      <c r="S11" s="891"/>
      <c r="T11" s="891"/>
      <c r="U11" s="891"/>
      <c r="V11" s="891"/>
      <c r="W11" s="891"/>
      <c r="X11" s="891"/>
      <c r="Y11" s="893"/>
      <c r="Z11" s="891"/>
      <c r="AA11" s="891"/>
      <c r="AB11" s="891"/>
      <c r="AC11" s="891"/>
      <c r="AD11" s="891"/>
      <c r="AE11" s="891"/>
      <c r="AF11" s="891"/>
      <c r="AG11" s="891"/>
      <c r="AH11" s="891"/>
      <c r="AI11" s="891"/>
      <c r="AJ11" s="891"/>
      <c r="AK11" s="891"/>
      <c r="AL11" s="891"/>
      <c r="AM11" s="891"/>
      <c r="AN11" s="891"/>
      <c r="AO11" s="891"/>
      <c r="AP11" s="891"/>
      <c r="AQ11" s="3052"/>
      <c r="AR11" s="3055"/>
      <c r="AY11" s="910"/>
      <c r="AZ11" s="917">
        <v>6</v>
      </c>
      <c r="BA11" s="3056" t="str">
        <f t="shared" si="3"/>
        <v/>
      </c>
      <c r="BB11" s="3057"/>
      <c r="BC11" s="368"/>
      <c r="BD11" s="918" t="str">
        <f t="shared" si="4"/>
        <v/>
      </c>
      <c r="BE11" s="919" t="str">
        <f t="shared" si="5"/>
        <v/>
      </c>
      <c r="BF11" s="919" t="str">
        <f t="shared" si="6"/>
        <v/>
      </c>
      <c r="BG11" s="919" t="str">
        <f t="shared" si="7"/>
        <v/>
      </c>
      <c r="BH11" s="919" t="str">
        <f t="shared" si="8"/>
        <v/>
      </c>
      <c r="BI11" s="919" t="str">
        <f t="shared" si="9"/>
        <v/>
      </c>
      <c r="BJ11" s="919" t="str">
        <f t="shared" si="10"/>
        <v/>
      </c>
      <c r="BK11" s="919" t="str">
        <f t="shared" si="11"/>
        <v/>
      </c>
      <c r="BL11" s="919" t="str">
        <f t="shared" si="12"/>
        <v/>
      </c>
      <c r="BM11" s="919" t="str">
        <f t="shared" si="13"/>
        <v/>
      </c>
      <c r="BN11" s="919" t="str">
        <f t="shared" si="14"/>
        <v/>
      </c>
      <c r="BO11" s="919" t="str">
        <f t="shared" si="15"/>
        <v/>
      </c>
      <c r="BP11" s="919" t="str">
        <f t="shared" si="16"/>
        <v/>
      </c>
      <c r="BQ11" s="919" t="str">
        <f t="shared" si="17"/>
        <v/>
      </c>
      <c r="BR11" s="919" t="str">
        <f t="shared" si="18"/>
        <v/>
      </c>
      <c r="BS11" s="919" t="str">
        <f t="shared" si="19"/>
        <v/>
      </c>
      <c r="BT11" s="919" t="str">
        <f t="shared" si="20"/>
        <v/>
      </c>
      <c r="BU11" s="919" t="str">
        <f t="shared" si="21"/>
        <v/>
      </c>
      <c r="BV11" s="919" t="str">
        <f t="shared" si="22"/>
        <v/>
      </c>
      <c r="BW11" s="919" t="str">
        <f t="shared" si="23"/>
        <v/>
      </c>
      <c r="BX11" s="919" t="str">
        <f t="shared" si="24"/>
        <v/>
      </c>
      <c r="BY11" s="919" t="str">
        <f t="shared" si="25"/>
        <v/>
      </c>
      <c r="BZ11" s="919" t="str">
        <f t="shared" si="26"/>
        <v/>
      </c>
      <c r="CA11" s="919" t="str">
        <f t="shared" si="27"/>
        <v/>
      </c>
      <c r="CB11" s="919" t="str">
        <f t="shared" si="28"/>
        <v/>
      </c>
      <c r="CC11" s="919" t="str">
        <f t="shared" si="29"/>
        <v/>
      </c>
      <c r="CD11" s="919" t="str">
        <f t="shared" si="30"/>
        <v/>
      </c>
      <c r="CE11" s="919" t="str">
        <f t="shared" si="31"/>
        <v/>
      </c>
      <c r="CF11" s="919" t="str">
        <f t="shared" si="32"/>
        <v/>
      </c>
      <c r="CG11" s="919" t="str">
        <f t="shared" si="33"/>
        <v/>
      </c>
      <c r="CH11" s="919" t="str">
        <f t="shared" si="34"/>
        <v/>
      </c>
      <c r="CI11" s="919" t="str">
        <f t="shared" si="35"/>
        <v/>
      </c>
      <c r="CJ11" s="919" t="str">
        <f t="shared" si="36"/>
        <v/>
      </c>
      <c r="CK11" s="919" t="str">
        <f t="shared" si="37"/>
        <v/>
      </c>
      <c r="CL11" s="919" t="str">
        <f t="shared" si="38"/>
        <v/>
      </c>
      <c r="CM11" s="919" t="str">
        <f t="shared" si="39"/>
        <v/>
      </c>
      <c r="CN11" s="919" t="str">
        <f t="shared" si="40"/>
        <v/>
      </c>
      <c r="CO11" s="919" t="str">
        <f t="shared" si="41"/>
        <v/>
      </c>
      <c r="CP11" s="919" t="str">
        <f t="shared" si="42"/>
        <v/>
      </c>
      <c r="CQ11" s="919" t="str">
        <f t="shared" si="43"/>
        <v/>
      </c>
      <c r="CR11" s="919" t="str">
        <f t="shared" si="44"/>
        <v/>
      </c>
      <c r="CS11" s="919" t="str">
        <f t="shared" si="45"/>
        <v/>
      </c>
      <c r="CT11" s="919" t="str">
        <f t="shared" si="46"/>
        <v/>
      </c>
      <c r="CU11" s="919" t="str">
        <f t="shared" si="47"/>
        <v/>
      </c>
      <c r="CV11" s="919" t="str">
        <f t="shared" si="48"/>
        <v/>
      </c>
      <c r="CW11" s="919" t="str">
        <f t="shared" si="49"/>
        <v/>
      </c>
      <c r="CX11" s="919" t="str">
        <f t="shared" si="50"/>
        <v/>
      </c>
      <c r="CY11" s="919" t="str">
        <f t="shared" si="51"/>
        <v/>
      </c>
      <c r="CZ11" s="919" t="str">
        <f t="shared" si="52"/>
        <v/>
      </c>
      <c r="DA11" s="919" t="str">
        <f t="shared" si="53"/>
        <v/>
      </c>
    </row>
    <row r="12" spans="1:105" ht="14.1" customHeight="1">
      <c r="A12" s="578"/>
      <c r="B12" s="3049"/>
      <c r="C12" s="3050"/>
      <c r="D12" s="3050"/>
      <c r="E12" s="3050"/>
      <c r="F12" s="3051"/>
      <c r="G12" s="3052" t="s">
        <v>68</v>
      </c>
      <c r="H12" s="3053"/>
      <c r="I12" s="3053"/>
      <c r="J12" s="3054"/>
      <c r="K12" s="891"/>
      <c r="L12" s="891"/>
      <c r="M12" s="891"/>
      <c r="N12" s="891"/>
      <c r="O12" s="891"/>
      <c r="P12" s="891"/>
      <c r="Q12" s="891"/>
      <c r="R12" s="891"/>
      <c r="S12" s="891"/>
      <c r="T12" s="891"/>
      <c r="U12" s="891"/>
      <c r="V12" s="891"/>
      <c r="W12" s="891"/>
      <c r="X12" s="891"/>
      <c r="Y12" s="891"/>
      <c r="Z12" s="891"/>
      <c r="AA12" s="891"/>
      <c r="AB12" s="891"/>
      <c r="AC12" s="891"/>
      <c r="AD12" s="891"/>
      <c r="AE12" s="891"/>
      <c r="AF12" s="891"/>
      <c r="AG12" s="891"/>
      <c r="AH12" s="891"/>
      <c r="AI12" s="891"/>
      <c r="AJ12" s="891"/>
      <c r="AK12" s="891"/>
      <c r="AL12" s="891"/>
      <c r="AM12" s="891"/>
      <c r="AN12" s="891"/>
      <c r="AO12" s="891"/>
      <c r="AP12" s="891"/>
      <c r="AQ12" s="3052"/>
      <c r="AR12" s="3055"/>
      <c r="AY12" s="910"/>
      <c r="AZ12" s="917">
        <v>7</v>
      </c>
      <c r="BA12" s="3056" t="str">
        <f t="shared" si="3"/>
        <v/>
      </c>
      <c r="BB12" s="3057"/>
      <c r="BC12" s="368"/>
      <c r="BD12" s="918" t="str">
        <f t="shared" si="4"/>
        <v/>
      </c>
      <c r="BE12" s="919" t="str">
        <f t="shared" si="5"/>
        <v/>
      </c>
      <c r="BF12" s="919" t="str">
        <f t="shared" si="6"/>
        <v/>
      </c>
      <c r="BG12" s="919" t="str">
        <f t="shared" si="7"/>
        <v/>
      </c>
      <c r="BH12" s="919" t="str">
        <f t="shared" si="8"/>
        <v/>
      </c>
      <c r="BI12" s="919" t="str">
        <f t="shared" si="9"/>
        <v/>
      </c>
      <c r="BJ12" s="919" t="str">
        <f t="shared" si="10"/>
        <v/>
      </c>
      <c r="BK12" s="919" t="str">
        <f t="shared" si="11"/>
        <v/>
      </c>
      <c r="BL12" s="919" t="str">
        <f t="shared" si="12"/>
        <v/>
      </c>
      <c r="BM12" s="919" t="str">
        <f t="shared" si="13"/>
        <v/>
      </c>
      <c r="BN12" s="919" t="str">
        <f t="shared" si="14"/>
        <v/>
      </c>
      <c r="BO12" s="919" t="str">
        <f t="shared" si="15"/>
        <v/>
      </c>
      <c r="BP12" s="919" t="str">
        <f t="shared" si="16"/>
        <v/>
      </c>
      <c r="BQ12" s="919" t="str">
        <f t="shared" si="17"/>
        <v/>
      </c>
      <c r="BR12" s="919" t="str">
        <f t="shared" si="18"/>
        <v/>
      </c>
      <c r="BS12" s="919" t="str">
        <f t="shared" si="19"/>
        <v/>
      </c>
      <c r="BT12" s="919" t="str">
        <f t="shared" si="20"/>
        <v/>
      </c>
      <c r="BU12" s="919" t="str">
        <f t="shared" si="21"/>
        <v/>
      </c>
      <c r="BV12" s="919" t="str">
        <f t="shared" si="22"/>
        <v/>
      </c>
      <c r="BW12" s="919" t="str">
        <f t="shared" si="23"/>
        <v/>
      </c>
      <c r="BX12" s="919" t="str">
        <f t="shared" si="24"/>
        <v/>
      </c>
      <c r="BY12" s="919" t="str">
        <f t="shared" si="25"/>
        <v/>
      </c>
      <c r="BZ12" s="919" t="str">
        <f t="shared" si="26"/>
        <v/>
      </c>
      <c r="CA12" s="919" t="str">
        <f t="shared" si="27"/>
        <v/>
      </c>
      <c r="CB12" s="919" t="str">
        <f t="shared" si="28"/>
        <v/>
      </c>
      <c r="CC12" s="919" t="str">
        <f t="shared" si="29"/>
        <v/>
      </c>
      <c r="CD12" s="919" t="str">
        <f t="shared" si="30"/>
        <v/>
      </c>
      <c r="CE12" s="919" t="str">
        <f t="shared" si="31"/>
        <v/>
      </c>
      <c r="CF12" s="919" t="str">
        <f t="shared" si="32"/>
        <v/>
      </c>
      <c r="CG12" s="919" t="str">
        <f t="shared" si="33"/>
        <v/>
      </c>
      <c r="CH12" s="919" t="str">
        <f t="shared" si="34"/>
        <v/>
      </c>
      <c r="CI12" s="919" t="str">
        <f t="shared" si="35"/>
        <v/>
      </c>
      <c r="CJ12" s="919" t="str">
        <f t="shared" si="36"/>
        <v/>
      </c>
      <c r="CK12" s="919" t="str">
        <f t="shared" si="37"/>
        <v/>
      </c>
      <c r="CL12" s="919" t="str">
        <f t="shared" si="38"/>
        <v/>
      </c>
      <c r="CM12" s="919" t="str">
        <f t="shared" si="39"/>
        <v/>
      </c>
      <c r="CN12" s="919" t="str">
        <f t="shared" si="40"/>
        <v/>
      </c>
      <c r="CO12" s="919" t="str">
        <f t="shared" si="41"/>
        <v/>
      </c>
      <c r="CP12" s="919" t="str">
        <f t="shared" si="42"/>
        <v/>
      </c>
      <c r="CQ12" s="919" t="str">
        <f t="shared" si="43"/>
        <v/>
      </c>
      <c r="CR12" s="919" t="str">
        <f t="shared" si="44"/>
        <v/>
      </c>
      <c r="CS12" s="919" t="str">
        <f t="shared" si="45"/>
        <v/>
      </c>
      <c r="CT12" s="919" t="str">
        <f t="shared" si="46"/>
        <v/>
      </c>
      <c r="CU12" s="919" t="str">
        <f t="shared" si="47"/>
        <v/>
      </c>
      <c r="CV12" s="919" t="str">
        <f t="shared" si="48"/>
        <v/>
      </c>
      <c r="CW12" s="919" t="str">
        <f t="shared" si="49"/>
        <v/>
      </c>
      <c r="CX12" s="919" t="str">
        <f t="shared" si="50"/>
        <v/>
      </c>
      <c r="CY12" s="919" t="str">
        <f t="shared" si="51"/>
        <v/>
      </c>
      <c r="CZ12" s="919" t="str">
        <f t="shared" si="52"/>
        <v/>
      </c>
      <c r="DA12" s="919" t="str">
        <f t="shared" si="53"/>
        <v/>
      </c>
    </row>
    <row r="13" spans="1:105" ht="14.1" customHeight="1">
      <c r="A13" s="578"/>
      <c r="B13" s="3049"/>
      <c r="C13" s="3050"/>
      <c r="D13" s="3050"/>
      <c r="E13" s="3050"/>
      <c r="F13" s="3051"/>
      <c r="G13" s="3052" t="s">
        <v>68</v>
      </c>
      <c r="H13" s="3053"/>
      <c r="I13" s="3053"/>
      <c r="J13" s="3054"/>
      <c r="K13" s="891"/>
      <c r="L13" s="891"/>
      <c r="M13" s="891"/>
      <c r="N13" s="891"/>
      <c r="O13" s="891"/>
      <c r="P13" s="891"/>
      <c r="Q13" s="891"/>
      <c r="R13" s="891"/>
      <c r="S13" s="891"/>
      <c r="T13" s="891"/>
      <c r="U13" s="891"/>
      <c r="V13" s="893"/>
      <c r="W13" s="891"/>
      <c r="X13" s="891"/>
      <c r="Y13" s="893"/>
      <c r="Z13" s="891"/>
      <c r="AA13" s="891"/>
      <c r="AB13" s="891"/>
      <c r="AC13" s="891"/>
      <c r="AD13" s="891"/>
      <c r="AE13" s="891"/>
      <c r="AF13" s="891"/>
      <c r="AG13" s="891"/>
      <c r="AH13" s="891"/>
      <c r="AI13" s="891"/>
      <c r="AJ13" s="891"/>
      <c r="AK13" s="891"/>
      <c r="AL13" s="891"/>
      <c r="AM13" s="891"/>
      <c r="AN13" s="891"/>
      <c r="AO13" s="891"/>
      <c r="AP13" s="891"/>
      <c r="AQ13" s="3052"/>
      <c r="AR13" s="3055"/>
      <c r="AY13" s="910"/>
      <c r="AZ13" s="917">
        <v>8</v>
      </c>
      <c r="BA13" s="3056" t="str">
        <f t="shared" si="3"/>
        <v/>
      </c>
      <c r="BB13" s="3057"/>
      <c r="BC13" s="368"/>
      <c r="BD13" s="918" t="str">
        <f t="shared" si="4"/>
        <v/>
      </c>
      <c r="BE13" s="919" t="str">
        <f t="shared" si="5"/>
        <v/>
      </c>
      <c r="BF13" s="919" t="str">
        <f t="shared" si="6"/>
        <v/>
      </c>
      <c r="BG13" s="919" t="str">
        <f t="shared" si="7"/>
        <v/>
      </c>
      <c r="BH13" s="919" t="str">
        <f t="shared" si="8"/>
        <v/>
      </c>
      <c r="BI13" s="919" t="str">
        <f t="shared" si="9"/>
        <v/>
      </c>
      <c r="BJ13" s="919" t="str">
        <f t="shared" si="10"/>
        <v/>
      </c>
      <c r="BK13" s="919" t="str">
        <f t="shared" si="11"/>
        <v/>
      </c>
      <c r="BL13" s="919" t="str">
        <f t="shared" si="12"/>
        <v/>
      </c>
      <c r="BM13" s="919" t="str">
        <f t="shared" si="13"/>
        <v/>
      </c>
      <c r="BN13" s="919" t="str">
        <f t="shared" si="14"/>
        <v/>
      </c>
      <c r="BO13" s="919" t="str">
        <f t="shared" si="15"/>
        <v/>
      </c>
      <c r="BP13" s="919" t="str">
        <f t="shared" si="16"/>
        <v/>
      </c>
      <c r="BQ13" s="919" t="str">
        <f t="shared" si="17"/>
        <v/>
      </c>
      <c r="BR13" s="919" t="str">
        <f t="shared" si="18"/>
        <v/>
      </c>
      <c r="BS13" s="919" t="str">
        <f t="shared" si="19"/>
        <v/>
      </c>
      <c r="BT13" s="919" t="str">
        <f t="shared" si="20"/>
        <v/>
      </c>
      <c r="BU13" s="919" t="str">
        <f t="shared" si="21"/>
        <v/>
      </c>
      <c r="BV13" s="919" t="str">
        <f t="shared" si="22"/>
        <v/>
      </c>
      <c r="BW13" s="919" t="str">
        <f t="shared" si="23"/>
        <v/>
      </c>
      <c r="BX13" s="919" t="str">
        <f t="shared" si="24"/>
        <v/>
      </c>
      <c r="BY13" s="919" t="str">
        <f t="shared" si="25"/>
        <v/>
      </c>
      <c r="BZ13" s="919" t="str">
        <f t="shared" si="26"/>
        <v/>
      </c>
      <c r="CA13" s="919" t="str">
        <f t="shared" si="27"/>
        <v/>
      </c>
      <c r="CB13" s="919" t="str">
        <f t="shared" si="28"/>
        <v/>
      </c>
      <c r="CC13" s="919" t="str">
        <f t="shared" si="29"/>
        <v/>
      </c>
      <c r="CD13" s="919" t="str">
        <f t="shared" si="30"/>
        <v/>
      </c>
      <c r="CE13" s="919" t="str">
        <f t="shared" si="31"/>
        <v/>
      </c>
      <c r="CF13" s="919" t="str">
        <f t="shared" si="32"/>
        <v/>
      </c>
      <c r="CG13" s="919" t="str">
        <f t="shared" si="33"/>
        <v/>
      </c>
      <c r="CH13" s="919" t="str">
        <f t="shared" si="34"/>
        <v/>
      </c>
      <c r="CI13" s="919" t="str">
        <f t="shared" si="35"/>
        <v/>
      </c>
      <c r="CJ13" s="919" t="str">
        <f t="shared" si="36"/>
        <v/>
      </c>
      <c r="CK13" s="919" t="str">
        <f t="shared" si="37"/>
        <v/>
      </c>
      <c r="CL13" s="919" t="str">
        <f t="shared" si="38"/>
        <v/>
      </c>
      <c r="CM13" s="919" t="str">
        <f t="shared" si="39"/>
        <v/>
      </c>
      <c r="CN13" s="919" t="str">
        <f t="shared" si="40"/>
        <v/>
      </c>
      <c r="CO13" s="919" t="str">
        <f t="shared" si="41"/>
        <v/>
      </c>
      <c r="CP13" s="919" t="str">
        <f t="shared" si="42"/>
        <v/>
      </c>
      <c r="CQ13" s="919" t="str">
        <f t="shared" si="43"/>
        <v/>
      </c>
      <c r="CR13" s="919" t="str">
        <f t="shared" si="44"/>
        <v/>
      </c>
      <c r="CS13" s="919" t="str">
        <f t="shared" si="45"/>
        <v/>
      </c>
      <c r="CT13" s="919" t="str">
        <f t="shared" si="46"/>
        <v/>
      </c>
      <c r="CU13" s="919" t="str">
        <f t="shared" si="47"/>
        <v/>
      </c>
      <c r="CV13" s="919" t="str">
        <f t="shared" si="48"/>
        <v/>
      </c>
      <c r="CW13" s="919" t="str">
        <f t="shared" si="49"/>
        <v/>
      </c>
      <c r="CX13" s="919" t="str">
        <f t="shared" si="50"/>
        <v/>
      </c>
      <c r="CY13" s="919" t="str">
        <f t="shared" si="51"/>
        <v/>
      </c>
      <c r="CZ13" s="919" t="str">
        <f t="shared" si="52"/>
        <v/>
      </c>
      <c r="DA13" s="919" t="str">
        <f t="shared" si="53"/>
        <v/>
      </c>
    </row>
    <row r="14" spans="1:105" ht="14.1" customHeight="1">
      <c r="A14" s="578"/>
      <c r="B14" s="3049"/>
      <c r="C14" s="3050"/>
      <c r="D14" s="3050"/>
      <c r="E14" s="3050"/>
      <c r="F14" s="3051"/>
      <c r="G14" s="3052"/>
      <c r="H14" s="3053"/>
      <c r="I14" s="3053"/>
      <c r="J14" s="3054"/>
      <c r="K14" s="894"/>
      <c r="L14" s="891"/>
      <c r="M14" s="891"/>
      <c r="N14" s="891"/>
      <c r="O14" s="891"/>
      <c r="P14" s="891"/>
      <c r="Q14" s="891"/>
      <c r="R14" s="891"/>
      <c r="S14" s="891"/>
      <c r="T14" s="891"/>
      <c r="U14" s="891"/>
      <c r="V14" s="891"/>
      <c r="W14" s="891"/>
      <c r="X14" s="891"/>
      <c r="Y14" s="893"/>
      <c r="Z14" s="891"/>
      <c r="AA14" s="891"/>
      <c r="AB14" s="891"/>
      <c r="AC14" s="891"/>
      <c r="AD14" s="891"/>
      <c r="AE14" s="891"/>
      <c r="AF14" s="891"/>
      <c r="AG14" s="891"/>
      <c r="AH14" s="891"/>
      <c r="AI14" s="891"/>
      <c r="AJ14" s="891"/>
      <c r="AK14" s="891"/>
      <c r="AL14" s="891"/>
      <c r="AM14" s="891"/>
      <c r="AN14" s="891"/>
      <c r="AO14" s="891"/>
      <c r="AP14" s="891"/>
      <c r="AQ14" s="3052"/>
      <c r="AR14" s="3055"/>
      <c r="AY14" s="910"/>
      <c r="AZ14" s="917">
        <v>9</v>
      </c>
      <c r="BA14" s="3056" t="str">
        <f t="shared" si="3"/>
        <v/>
      </c>
      <c r="BB14" s="3057"/>
      <c r="BC14" s="368"/>
      <c r="BD14" s="918" t="str">
        <f t="shared" si="4"/>
        <v/>
      </c>
      <c r="BE14" s="919" t="str">
        <f t="shared" si="5"/>
        <v/>
      </c>
      <c r="BF14" s="919" t="str">
        <f t="shared" si="6"/>
        <v/>
      </c>
      <c r="BG14" s="919" t="str">
        <f t="shared" si="7"/>
        <v/>
      </c>
      <c r="BH14" s="919" t="str">
        <f t="shared" si="8"/>
        <v/>
      </c>
      <c r="BI14" s="919" t="str">
        <f t="shared" si="9"/>
        <v/>
      </c>
      <c r="BJ14" s="919" t="str">
        <f t="shared" si="10"/>
        <v/>
      </c>
      <c r="BK14" s="919" t="str">
        <f t="shared" si="11"/>
        <v/>
      </c>
      <c r="BL14" s="919" t="str">
        <f t="shared" si="12"/>
        <v/>
      </c>
      <c r="BM14" s="919" t="str">
        <f t="shared" si="13"/>
        <v/>
      </c>
      <c r="BN14" s="919" t="str">
        <f t="shared" si="14"/>
        <v/>
      </c>
      <c r="BO14" s="919" t="str">
        <f t="shared" si="15"/>
        <v/>
      </c>
      <c r="BP14" s="919" t="str">
        <f t="shared" si="16"/>
        <v/>
      </c>
      <c r="BQ14" s="919" t="str">
        <f t="shared" si="17"/>
        <v/>
      </c>
      <c r="BR14" s="919" t="str">
        <f t="shared" si="18"/>
        <v/>
      </c>
      <c r="BS14" s="919" t="str">
        <f t="shared" si="19"/>
        <v/>
      </c>
      <c r="BT14" s="919" t="str">
        <f t="shared" si="20"/>
        <v/>
      </c>
      <c r="BU14" s="919" t="str">
        <f t="shared" si="21"/>
        <v/>
      </c>
      <c r="BV14" s="919" t="str">
        <f t="shared" si="22"/>
        <v/>
      </c>
      <c r="BW14" s="919" t="str">
        <f t="shared" si="23"/>
        <v/>
      </c>
      <c r="BX14" s="919" t="str">
        <f t="shared" si="24"/>
        <v/>
      </c>
      <c r="BY14" s="919" t="str">
        <f t="shared" si="25"/>
        <v/>
      </c>
      <c r="BZ14" s="919" t="str">
        <f t="shared" si="26"/>
        <v/>
      </c>
      <c r="CA14" s="919" t="str">
        <f t="shared" si="27"/>
        <v/>
      </c>
      <c r="CB14" s="919" t="str">
        <f t="shared" si="28"/>
        <v/>
      </c>
      <c r="CC14" s="919" t="str">
        <f t="shared" si="29"/>
        <v/>
      </c>
      <c r="CD14" s="919" t="str">
        <f t="shared" si="30"/>
        <v/>
      </c>
      <c r="CE14" s="919" t="str">
        <f t="shared" si="31"/>
        <v/>
      </c>
      <c r="CF14" s="919" t="str">
        <f t="shared" si="32"/>
        <v/>
      </c>
      <c r="CG14" s="919" t="str">
        <f t="shared" si="33"/>
        <v/>
      </c>
      <c r="CH14" s="919" t="str">
        <f t="shared" si="34"/>
        <v/>
      </c>
      <c r="CI14" s="919" t="str">
        <f t="shared" si="35"/>
        <v/>
      </c>
      <c r="CJ14" s="919" t="str">
        <f t="shared" si="36"/>
        <v/>
      </c>
      <c r="CK14" s="919" t="str">
        <f t="shared" si="37"/>
        <v/>
      </c>
      <c r="CL14" s="919" t="str">
        <f t="shared" si="38"/>
        <v/>
      </c>
      <c r="CM14" s="919" t="str">
        <f t="shared" si="39"/>
        <v/>
      </c>
      <c r="CN14" s="919" t="str">
        <f t="shared" si="40"/>
        <v/>
      </c>
      <c r="CO14" s="919" t="str">
        <f t="shared" si="41"/>
        <v/>
      </c>
      <c r="CP14" s="919" t="str">
        <f t="shared" si="42"/>
        <v/>
      </c>
      <c r="CQ14" s="919" t="str">
        <f t="shared" si="43"/>
        <v/>
      </c>
      <c r="CR14" s="919" t="str">
        <f t="shared" si="44"/>
        <v/>
      </c>
      <c r="CS14" s="919" t="str">
        <f t="shared" si="45"/>
        <v/>
      </c>
      <c r="CT14" s="919" t="str">
        <f t="shared" si="46"/>
        <v/>
      </c>
      <c r="CU14" s="919" t="str">
        <f t="shared" si="47"/>
        <v/>
      </c>
      <c r="CV14" s="919" t="str">
        <f t="shared" si="48"/>
        <v/>
      </c>
      <c r="CW14" s="919" t="str">
        <f t="shared" si="49"/>
        <v/>
      </c>
      <c r="CX14" s="919" t="str">
        <f t="shared" si="50"/>
        <v/>
      </c>
      <c r="CY14" s="919" t="str">
        <f t="shared" si="51"/>
        <v/>
      </c>
      <c r="CZ14" s="919" t="str">
        <f t="shared" si="52"/>
        <v/>
      </c>
      <c r="DA14" s="919" t="str">
        <f t="shared" si="53"/>
        <v/>
      </c>
    </row>
    <row r="15" spans="1:105" ht="14.1" customHeight="1">
      <c r="A15" s="578"/>
      <c r="B15" s="3049"/>
      <c r="C15" s="3050"/>
      <c r="D15" s="3050"/>
      <c r="E15" s="3050"/>
      <c r="F15" s="3051"/>
      <c r="G15" s="3052"/>
      <c r="H15" s="3053"/>
      <c r="I15" s="3053"/>
      <c r="J15" s="3054"/>
      <c r="K15" s="891"/>
      <c r="L15" s="891"/>
      <c r="M15" s="891"/>
      <c r="N15" s="891"/>
      <c r="O15" s="891"/>
      <c r="P15" s="891"/>
      <c r="Q15" s="891"/>
      <c r="R15" s="891"/>
      <c r="S15" s="891"/>
      <c r="T15" s="891"/>
      <c r="U15" s="891"/>
      <c r="V15" s="891"/>
      <c r="W15" s="891"/>
      <c r="X15" s="891"/>
      <c r="Y15" s="891"/>
      <c r="Z15" s="891"/>
      <c r="AA15" s="891"/>
      <c r="AB15" s="891"/>
      <c r="AC15" s="891"/>
      <c r="AD15" s="891"/>
      <c r="AE15" s="891"/>
      <c r="AF15" s="891"/>
      <c r="AG15" s="891"/>
      <c r="AH15" s="891"/>
      <c r="AI15" s="891"/>
      <c r="AJ15" s="891"/>
      <c r="AK15" s="891"/>
      <c r="AL15" s="891"/>
      <c r="AM15" s="891"/>
      <c r="AN15" s="891"/>
      <c r="AO15" s="891"/>
      <c r="AP15" s="891"/>
      <c r="AQ15" s="3052"/>
      <c r="AR15" s="3055"/>
      <c r="AZ15" s="917">
        <v>10</v>
      </c>
      <c r="BA15" s="3056" t="str">
        <f t="shared" si="3"/>
        <v/>
      </c>
      <c r="BB15" s="3057"/>
      <c r="BC15" s="368"/>
      <c r="BD15" s="918" t="str">
        <f t="shared" si="4"/>
        <v/>
      </c>
      <c r="BE15" s="919" t="str">
        <f t="shared" si="5"/>
        <v/>
      </c>
      <c r="BF15" s="919" t="str">
        <f t="shared" si="6"/>
        <v/>
      </c>
      <c r="BG15" s="919" t="str">
        <f t="shared" si="7"/>
        <v/>
      </c>
      <c r="BH15" s="919" t="str">
        <f t="shared" si="8"/>
        <v/>
      </c>
      <c r="BI15" s="919" t="str">
        <f t="shared" si="9"/>
        <v/>
      </c>
      <c r="BJ15" s="919" t="str">
        <f t="shared" si="10"/>
        <v/>
      </c>
      <c r="BK15" s="919" t="str">
        <f t="shared" si="11"/>
        <v/>
      </c>
      <c r="BL15" s="919" t="str">
        <f t="shared" si="12"/>
        <v/>
      </c>
      <c r="BM15" s="919" t="str">
        <f t="shared" si="13"/>
        <v/>
      </c>
      <c r="BN15" s="919" t="str">
        <f t="shared" si="14"/>
        <v/>
      </c>
      <c r="BO15" s="919" t="str">
        <f t="shared" si="15"/>
        <v/>
      </c>
      <c r="BP15" s="919" t="str">
        <f t="shared" si="16"/>
        <v/>
      </c>
      <c r="BQ15" s="919" t="str">
        <f t="shared" si="17"/>
        <v/>
      </c>
      <c r="BR15" s="919" t="str">
        <f t="shared" si="18"/>
        <v/>
      </c>
      <c r="BS15" s="919" t="str">
        <f t="shared" si="19"/>
        <v/>
      </c>
      <c r="BT15" s="919" t="str">
        <f t="shared" si="20"/>
        <v/>
      </c>
      <c r="BU15" s="919" t="str">
        <f t="shared" si="21"/>
        <v/>
      </c>
      <c r="BV15" s="919" t="str">
        <f t="shared" si="22"/>
        <v/>
      </c>
      <c r="BW15" s="919" t="str">
        <f t="shared" si="23"/>
        <v/>
      </c>
      <c r="BX15" s="919" t="str">
        <f t="shared" si="24"/>
        <v/>
      </c>
      <c r="BY15" s="919" t="str">
        <f t="shared" si="25"/>
        <v/>
      </c>
      <c r="BZ15" s="919" t="str">
        <f t="shared" si="26"/>
        <v/>
      </c>
      <c r="CA15" s="919" t="str">
        <f t="shared" si="27"/>
        <v/>
      </c>
      <c r="CB15" s="919" t="str">
        <f t="shared" si="28"/>
        <v/>
      </c>
      <c r="CC15" s="919" t="str">
        <f t="shared" si="29"/>
        <v/>
      </c>
      <c r="CD15" s="919" t="str">
        <f t="shared" si="30"/>
        <v/>
      </c>
      <c r="CE15" s="919" t="str">
        <f t="shared" si="31"/>
        <v/>
      </c>
      <c r="CF15" s="919" t="str">
        <f t="shared" si="32"/>
        <v/>
      </c>
      <c r="CG15" s="919" t="str">
        <f t="shared" si="33"/>
        <v/>
      </c>
      <c r="CH15" s="919" t="str">
        <f t="shared" si="34"/>
        <v/>
      </c>
      <c r="CI15" s="919" t="str">
        <f t="shared" si="35"/>
        <v/>
      </c>
      <c r="CJ15" s="919" t="str">
        <f t="shared" si="36"/>
        <v/>
      </c>
      <c r="CK15" s="919" t="str">
        <f t="shared" si="37"/>
        <v/>
      </c>
      <c r="CL15" s="919" t="str">
        <f t="shared" si="38"/>
        <v/>
      </c>
      <c r="CM15" s="919" t="str">
        <f t="shared" si="39"/>
        <v/>
      </c>
      <c r="CN15" s="919" t="str">
        <f t="shared" si="40"/>
        <v/>
      </c>
      <c r="CO15" s="919" t="str">
        <f t="shared" si="41"/>
        <v/>
      </c>
      <c r="CP15" s="919" t="str">
        <f t="shared" si="42"/>
        <v/>
      </c>
      <c r="CQ15" s="919" t="str">
        <f t="shared" si="43"/>
        <v/>
      </c>
      <c r="CR15" s="919" t="str">
        <f t="shared" si="44"/>
        <v/>
      </c>
      <c r="CS15" s="919" t="str">
        <f t="shared" si="45"/>
        <v/>
      </c>
      <c r="CT15" s="919" t="str">
        <f t="shared" si="46"/>
        <v/>
      </c>
      <c r="CU15" s="919" t="str">
        <f t="shared" si="47"/>
        <v/>
      </c>
      <c r="CV15" s="919" t="str">
        <f t="shared" si="48"/>
        <v/>
      </c>
      <c r="CW15" s="919" t="str">
        <f t="shared" si="49"/>
        <v/>
      </c>
      <c r="CX15" s="919" t="str">
        <f t="shared" si="50"/>
        <v/>
      </c>
      <c r="CY15" s="919" t="str">
        <f t="shared" si="51"/>
        <v/>
      </c>
      <c r="CZ15" s="919" t="str">
        <f t="shared" si="52"/>
        <v/>
      </c>
      <c r="DA15" s="919" t="str">
        <f t="shared" si="53"/>
        <v/>
      </c>
    </row>
    <row r="16" spans="1:105" ht="14.1" customHeight="1">
      <c r="A16" s="578"/>
      <c r="B16" s="3049"/>
      <c r="C16" s="3050"/>
      <c r="D16" s="3050"/>
      <c r="E16" s="3050"/>
      <c r="F16" s="3051"/>
      <c r="G16" s="3052"/>
      <c r="H16" s="3053"/>
      <c r="I16" s="3053"/>
      <c r="J16" s="3054"/>
      <c r="K16" s="891"/>
      <c r="L16" s="891"/>
      <c r="M16" s="891"/>
      <c r="N16" s="891"/>
      <c r="O16" s="891"/>
      <c r="P16" s="891"/>
      <c r="Q16" s="891"/>
      <c r="R16" s="891"/>
      <c r="S16" s="891"/>
      <c r="T16" s="891"/>
      <c r="U16" s="891"/>
      <c r="V16" s="891"/>
      <c r="W16" s="891"/>
      <c r="X16" s="891"/>
      <c r="Y16" s="891"/>
      <c r="Z16" s="891"/>
      <c r="AA16" s="891"/>
      <c r="AB16" s="891"/>
      <c r="AC16" s="891"/>
      <c r="AD16" s="891"/>
      <c r="AE16" s="891"/>
      <c r="AF16" s="891"/>
      <c r="AG16" s="891"/>
      <c r="AH16" s="891"/>
      <c r="AI16" s="891"/>
      <c r="AJ16" s="891"/>
      <c r="AK16" s="891"/>
      <c r="AL16" s="891"/>
      <c r="AM16" s="891"/>
      <c r="AN16" s="891"/>
      <c r="AO16" s="891"/>
      <c r="AP16" s="891"/>
      <c r="AQ16" s="3052"/>
      <c r="AR16" s="3055"/>
      <c r="AZ16" s="917">
        <v>11</v>
      </c>
      <c r="BA16" s="3056" t="str">
        <f t="shared" si="3"/>
        <v/>
      </c>
      <c r="BB16" s="3057"/>
      <c r="BC16" s="368"/>
      <c r="BD16" s="918" t="str">
        <f t="shared" si="4"/>
        <v/>
      </c>
      <c r="BE16" s="919" t="str">
        <f t="shared" si="5"/>
        <v/>
      </c>
      <c r="BF16" s="919" t="str">
        <f t="shared" si="6"/>
        <v/>
      </c>
      <c r="BG16" s="919" t="str">
        <f t="shared" si="7"/>
        <v/>
      </c>
      <c r="BH16" s="919" t="str">
        <f t="shared" si="8"/>
        <v/>
      </c>
      <c r="BI16" s="919" t="str">
        <f t="shared" si="9"/>
        <v/>
      </c>
      <c r="BJ16" s="919" t="str">
        <f t="shared" si="10"/>
        <v/>
      </c>
      <c r="BK16" s="919" t="str">
        <f t="shared" si="11"/>
        <v/>
      </c>
      <c r="BL16" s="919" t="str">
        <f t="shared" si="12"/>
        <v/>
      </c>
      <c r="BM16" s="919" t="str">
        <f t="shared" si="13"/>
        <v/>
      </c>
      <c r="BN16" s="919" t="str">
        <f t="shared" si="14"/>
        <v/>
      </c>
      <c r="BO16" s="919" t="str">
        <f t="shared" si="15"/>
        <v/>
      </c>
      <c r="BP16" s="919" t="str">
        <f t="shared" si="16"/>
        <v/>
      </c>
      <c r="BQ16" s="919" t="str">
        <f t="shared" si="17"/>
        <v/>
      </c>
      <c r="BR16" s="919" t="str">
        <f t="shared" si="18"/>
        <v/>
      </c>
      <c r="BS16" s="919" t="str">
        <f t="shared" si="19"/>
        <v/>
      </c>
      <c r="BT16" s="919" t="str">
        <f t="shared" si="20"/>
        <v/>
      </c>
      <c r="BU16" s="919" t="str">
        <f t="shared" si="21"/>
        <v/>
      </c>
      <c r="BV16" s="919" t="str">
        <f t="shared" si="22"/>
        <v/>
      </c>
      <c r="BW16" s="919" t="str">
        <f t="shared" si="23"/>
        <v/>
      </c>
      <c r="BX16" s="919" t="str">
        <f t="shared" si="24"/>
        <v/>
      </c>
      <c r="BY16" s="919" t="str">
        <f t="shared" si="25"/>
        <v/>
      </c>
      <c r="BZ16" s="919" t="str">
        <f t="shared" si="26"/>
        <v/>
      </c>
      <c r="CA16" s="919" t="str">
        <f t="shared" si="27"/>
        <v/>
      </c>
      <c r="CB16" s="919" t="str">
        <f t="shared" si="28"/>
        <v/>
      </c>
      <c r="CC16" s="919" t="str">
        <f t="shared" si="29"/>
        <v/>
      </c>
      <c r="CD16" s="919" t="str">
        <f t="shared" si="30"/>
        <v/>
      </c>
      <c r="CE16" s="919" t="str">
        <f t="shared" si="31"/>
        <v/>
      </c>
      <c r="CF16" s="919" t="str">
        <f t="shared" si="32"/>
        <v/>
      </c>
      <c r="CG16" s="919" t="str">
        <f t="shared" si="33"/>
        <v/>
      </c>
      <c r="CH16" s="919" t="str">
        <f t="shared" si="34"/>
        <v/>
      </c>
      <c r="CI16" s="919" t="str">
        <f t="shared" si="35"/>
        <v/>
      </c>
      <c r="CJ16" s="919" t="str">
        <f t="shared" si="36"/>
        <v/>
      </c>
      <c r="CK16" s="919" t="str">
        <f t="shared" si="37"/>
        <v/>
      </c>
      <c r="CL16" s="919" t="str">
        <f t="shared" si="38"/>
        <v/>
      </c>
      <c r="CM16" s="919" t="str">
        <f t="shared" si="39"/>
        <v/>
      </c>
      <c r="CN16" s="919" t="str">
        <f t="shared" si="40"/>
        <v/>
      </c>
      <c r="CO16" s="919" t="str">
        <f t="shared" si="41"/>
        <v/>
      </c>
      <c r="CP16" s="919" t="str">
        <f t="shared" si="42"/>
        <v/>
      </c>
      <c r="CQ16" s="919" t="str">
        <f t="shared" si="43"/>
        <v/>
      </c>
      <c r="CR16" s="919" t="str">
        <f t="shared" si="44"/>
        <v/>
      </c>
      <c r="CS16" s="919" t="str">
        <f t="shared" si="45"/>
        <v/>
      </c>
      <c r="CT16" s="919" t="str">
        <f t="shared" si="46"/>
        <v/>
      </c>
      <c r="CU16" s="919" t="str">
        <f t="shared" si="47"/>
        <v/>
      </c>
      <c r="CV16" s="919" t="str">
        <f t="shared" si="48"/>
        <v/>
      </c>
      <c r="CW16" s="919" t="str">
        <f t="shared" si="49"/>
        <v/>
      </c>
      <c r="CX16" s="919" t="str">
        <f t="shared" si="50"/>
        <v/>
      </c>
      <c r="CY16" s="919" t="str">
        <f t="shared" si="51"/>
        <v/>
      </c>
      <c r="CZ16" s="919" t="str">
        <f t="shared" si="52"/>
        <v/>
      </c>
      <c r="DA16" s="919" t="str">
        <f t="shared" si="53"/>
        <v/>
      </c>
    </row>
    <row r="17" spans="1:105" ht="14.1" customHeight="1">
      <c r="A17" s="578"/>
      <c r="B17" s="3049"/>
      <c r="C17" s="3050"/>
      <c r="D17" s="3050"/>
      <c r="E17" s="3050"/>
      <c r="F17" s="3051"/>
      <c r="G17" s="3052" t="s">
        <v>909</v>
      </c>
      <c r="H17" s="3053"/>
      <c r="I17" s="3053"/>
      <c r="J17" s="3054"/>
      <c r="K17" s="891"/>
      <c r="L17" s="891"/>
      <c r="M17" s="891"/>
      <c r="N17" s="891"/>
      <c r="O17" s="891"/>
      <c r="P17" s="891"/>
      <c r="Q17" s="891"/>
      <c r="R17" s="891"/>
      <c r="S17" s="891"/>
      <c r="T17" s="891"/>
      <c r="U17" s="891"/>
      <c r="V17" s="893"/>
      <c r="W17" s="891"/>
      <c r="X17" s="891"/>
      <c r="Y17" s="893"/>
      <c r="Z17" s="891"/>
      <c r="AA17" s="891"/>
      <c r="AB17" s="891"/>
      <c r="AC17" s="891"/>
      <c r="AD17" s="891"/>
      <c r="AE17" s="891"/>
      <c r="AF17" s="891"/>
      <c r="AG17" s="891"/>
      <c r="AH17" s="891"/>
      <c r="AI17" s="891"/>
      <c r="AJ17" s="891"/>
      <c r="AK17" s="891"/>
      <c r="AL17" s="891"/>
      <c r="AM17" s="891"/>
      <c r="AN17" s="891"/>
      <c r="AO17" s="891"/>
      <c r="AP17" s="891"/>
      <c r="AQ17" s="3052"/>
      <c r="AR17" s="3055"/>
      <c r="AZ17" s="917">
        <v>12</v>
      </c>
      <c r="BA17" s="3056" t="str">
        <f t="shared" si="3"/>
        <v/>
      </c>
      <c r="BB17" s="3057"/>
      <c r="BC17" s="368"/>
      <c r="BD17" s="918" t="str">
        <f t="shared" si="4"/>
        <v/>
      </c>
      <c r="BE17" s="919" t="str">
        <f t="shared" si="5"/>
        <v/>
      </c>
      <c r="BF17" s="919" t="str">
        <f t="shared" si="6"/>
        <v/>
      </c>
      <c r="BG17" s="919" t="str">
        <f t="shared" si="7"/>
        <v/>
      </c>
      <c r="BH17" s="919" t="str">
        <f t="shared" si="8"/>
        <v/>
      </c>
      <c r="BI17" s="919" t="str">
        <f t="shared" si="9"/>
        <v/>
      </c>
      <c r="BJ17" s="919" t="str">
        <f t="shared" si="10"/>
        <v/>
      </c>
      <c r="BK17" s="919" t="str">
        <f t="shared" si="11"/>
        <v/>
      </c>
      <c r="BL17" s="919" t="str">
        <f t="shared" si="12"/>
        <v/>
      </c>
      <c r="BM17" s="919" t="str">
        <f t="shared" si="13"/>
        <v/>
      </c>
      <c r="BN17" s="919" t="str">
        <f t="shared" si="14"/>
        <v/>
      </c>
      <c r="BO17" s="919" t="str">
        <f t="shared" si="15"/>
        <v/>
      </c>
      <c r="BP17" s="919" t="str">
        <f t="shared" si="16"/>
        <v/>
      </c>
      <c r="BQ17" s="919" t="str">
        <f t="shared" si="17"/>
        <v/>
      </c>
      <c r="BR17" s="919" t="str">
        <f t="shared" si="18"/>
        <v/>
      </c>
      <c r="BS17" s="919" t="str">
        <f t="shared" si="19"/>
        <v/>
      </c>
      <c r="BT17" s="919" t="str">
        <f t="shared" si="20"/>
        <v/>
      </c>
      <c r="BU17" s="919" t="str">
        <f t="shared" si="21"/>
        <v/>
      </c>
      <c r="BV17" s="919" t="str">
        <f t="shared" si="22"/>
        <v/>
      </c>
      <c r="BW17" s="919" t="str">
        <f t="shared" si="23"/>
        <v/>
      </c>
      <c r="BX17" s="919" t="str">
        <f t="shared" si="24"/>
        <v/>
      </c>
      <c r="BY17" s="919" t="str">
        <f t="shared" si="25"/>
        <v/>
      </c>
      <c r="BZ17" s="919" t="str">
        <f t="shared" si="26"/>
        <v/>
      </c>
      <c r="CA17" s="919" t="str">
        <f t="shared" si="27"/>
        <v/>
      </c>
      <c r="CB17" s="919" t="str">
        <f t="shared" si="28"/>
        <v/>
      </c>
      <c r="CC17" s="919" t="str">
        <f t="shared" si="29"/>
        <v/>
      </c>
      <c r="CD17" s="919" t="str">
        <f t="shared" si="30"/>
        <v/>
      </c>
      <c r="CE17" s="919" t="str">
        <f t="shared" si="31"/>
        <v/>
      </c>
      <c r="CF17" s="919" t="str">
        <f t="shared" si="32"/>
        <v/>
      </c>
      <c r="CG17" s="919" t="str">
        <f t="shared" si="33"/>
        <v/>
      </c>
      <c r="CH17" s="919" t="str">
        <f t="shared" si="34"/>
        <v/>
      </c>
      <c r="CI17" s="919" t="str">
        <f t="shared" si="35"/>
        <v/>
      </c>
      <c r="CJ17" s="919" t="str">
        <f t="shared" si="36"/>
        <v/>
      </c>
      <c r="CK17" s="919" t="str">
        <f t="shared" si="37"/>
        <v/>
      </c>
      <c r="CL17" s="919" t="str">
        <f t="shared" si="38"/>
        <v/>
      </c>
      <c r="CM17" s="919" t="str">
        <f t="shared" si="39"/>
        <v/>
      </c>
      <c r="CN17" s="919" t="str">
        <f t="shared" si="40"/>
        <v/>
      </c>
      <c r="CO17" s="919" t="str">
        <f t="shared" si="41"/>
        <v/>
      </c>
      <c r="CP17" s="919" t="str">
        <f t="shared" si="42"/>
        <v/>
      </c>
      <c r="CQ17" s="919" t="str">
        <f t="shared" si="43"/>
        <v/>
      </c>
      <c r="CR17" s="919" t="str">
        <f t="shared" si="44"/>
        <v/>
      </c>
      <c r="CS17" s="919" t="str">
        <f t="shared" si="45"/>
        <v/>
      </c>
      <c r="CT17" s="919" t="str">
        <f t="shared" si="46"/>
        <v/>
      </c>
      <c r="CU17" s="919" t="str">
        <f t="shared" si="47"/>
        <v/>
      </c>
      <c r="CV17" s="919" t="str">
        <f t="shared" si="48"/>
        <v/>
      </c>
      <c r="CW17" s="919" t="str">
        <f t="shared" si="49"/>
        <v/>
      </c>
      <c r="CX17" s="919" t="str">
        <f t="shared" si="50"/>
        <v/>
      </c>
      <c r="CY17" s="919" t="str">
        <f t="shared" si="51"/>
        <v/>
      </c>
      <c r="CZ17" s="919" t="str">
        <f t="shared" si="52"/>
        <v/>
      </c>
      <c r="DA17" s="919" t="str">
        <f t="shared" si="53"/>
        <v/>
      </c>
    </row>
    <row r="18" spans="1:105" ht="14.1" customHeight="1">
      <c r="A18" s="578"/>
      <c r="B18" s="3049"/>
      <c r="C18" s="3050"/>
      <c r="D18" s="3050"/>
      <c r="E18" s="3050"/>
      <c r="F18" s="3051"/>
      <c r="G18" s="3052"/>
      <c r="H18" s="3053"/>
      <c r="I18" s="3053"/>
      <c r="J18" s="3054"/>
      <c r="K18" s="894"/>
      <c r="L18" s="891"/>
      <c r="M18" s="891"/>
      <c r="N18" s="891"/>
      <c r="O18" s="891"/>
      <c r="P18" s="891"/>
      <c r="Q18" s="891"/>
      <c r="R18" s="891"/>
      <c r="S18" s="891"/>
      <c r="T18" s="891"/>
      <c r="U18" s="891"/>
      <c r="V18" s="891"/>
      <c r="W18" s="891"/>
      <c r="X18" s="891"/>
      <c r="Y18" s="893"/>
      <c r="Z18" s="891"/>
      <c r="AA18" s="891"/>
      <c r="AB18" s="891"/>
      <c r="AC18" s="891"/>
      <c r="AD18" s="891"/>
      <c r="AE18" s="891"/>
      <c r="AF18" s="891"/>
      <c r="AG18" s="891"/>
      <c r="AH18" s="891"/>
      <c r="AI18" s="891"/>
      <c r="AJ18" s="891"/>
      <c r="AK18" s="891"/>
      <c r="AL18" s="891"/>
      <c r="AM18" s="891"/>
      <c r="AN18" s="891"/>
      <c r="AO18" s="891"/>
      <c r="AP18" s="891"/>
      <c r="AQ18" s="3052"/>
      <c r="AR18" s="3055"/>
      <c r="AZ18" s="917">
        <v>13</v>
      </c>
      <c r="BA18" s="3056" t="str">
        <f t="shared" si="3"/>
        <v/>
      </c>
      <c r="BB18" s="3057"/>
      <c r="BC18" s="368"/>
      <c r="BD18" s="918" t="str">
        <f t="shared" si="4"/>
        <v/>
      </c>
      <c r="BE18" s="919" t="str">
        <f t="shared" si="5"/>
        <v/>
      </c>
      <c r="BF18" s="919" t="str">
        <f t="shared" si="6"/>
        <v/>
      </c>
      <c r="BG18" s="919" t="str">
        <f t="shared" si="7"/>
        <v/>
      </c>
      <c r="BH18" s="919" t="str">
        <f t="shared" si="8"/>
        <v/>
      </c>
      <c r="BI18" s="919" t="str">
        <f t="shared" si="9"/>
        <v/>
      </c>
      <c r="BJ18" s="919" t="str">
        <f t="shared" si="10"/>
        <v/>
      </c>
      <c r="BK18" s="919" t="str">
        <f t="shared" si="11"/>
        <v/>
      </c>
      <c r="BL18" s="919" t="str">
        <f t="shared" si="12"/>
        <v/>
      </c>
      <c r="BM18" s="919" t="str">
        <f t="shared" si="13"/>
        <v/>
      </c>
      <c r="BN18" s="919" t="str">
        <f t="shared" si="14"/>
        <v/>
      </c>
      <c r="BO18" s="919" t="str">
        <f t="shared" si="15"/>
        <v/>
      </c>
      <c r="BP18" s="919" t="str">
        <f t="shared" si="16"/>
        <v/>
      </c>
      <c r="BQ18" s="919" t="str">
        <f t="shared" si="17"/>
        <v/>
      </c>
      <c r="BR18" s="919" t="str">
        <f t="shared" si="18"/>
        <v/>
      </c>
      <c r="BS18" s="919" t="str">
        <f t="shared" si="19"/>
        <v/>
      </c>
      <c r="BT18" s="919" t="str">
        <f t="shared" si="20"/>
        <v/>
      </c>
      <c r="BU18" s="919" t="str">
        <f t="shared" si="21"/>
        <v/>
      </c>
      <c r="BV18" s="919" t="str">
        <f t="shared" si="22"/>
        <v/>
      </c>
      <c r="BW18" s="919" t="str">
        <f t="shared" si="23"/>
        <v/>
      </c>
      <c r="BX18" s="919" t="str">
        <f t="shared" si="24"/>
        <v/>
      </c>
      <c r="BY18" s="919" t="str">
        <f t="shared" si="25"/>
        <v/>
      </c>
      <c r="BZ18" s="919" t="str">
        <f t="shared" si="26"/>
        <v/>
      </c>
      <c r="CA18" s="919" t="str">
        <f t="shared" si="27"/>
        <v/>
      </c>
      <c r="CB18" s="919" t="str">
        <f t="shared" si="28"/>
        <v/>
      </c>
      <c r="CC18" s="919" t="str">
        <f t="shared" si="29"/>
        <v/>
      </c>
      <c r="CD18" s="919" t="str">
        <f t="shared" si="30"/>
        <v/>
      </c>
      <c r="CE18" s="919" t="str">
        <f t="shared" si="31"/>
        <v/>
      </c>
      <c r="CF18" s="919" t="str">
        <f t="shared" si="32"/>
        <v/>
      </c>
      <c r="CG18" s="919" t="str">
        <f t="shared" si="33"/>
        <v/>
      </c>
      <c r="CH18" s="919" t="str">
        <f t="shared" si="34"/>
        <v/>
      </c>
      <c r="CI18" s="919" t="str">
        <f t="shared" si="35"/>
        <v/>
      </c>
      <c r="CJ18" s="919" t="str">
        <f t="shared" si="36"/>
        <v/>
      </c>
      <c r="CK18" s="919" t="str">
        <f t="shared" si="37"/>
        <v/>
      </c>
      <c r="CL18" s="919" t="str">
        <f t="shared" si="38"/>
        <v/>
      </c>
      <c r="CM18" s="919" t="str">
        <f t="shared" si="39"/>
        <v/>
      </c>
      <c r="CN18" s="919" t="str">
        <f t="shared" si="40"/>
        <v/>
      </c>
      <c r="CO18" s="919" t="str">
        <f t="shared" si="41"/>
        <v/>
      </c>
      <c r="CP18" s="919" t="str">
        <f t="shared" si="42"/>
        <v/>
      </c>
      <c r="CQ18" s="919" t="str">
        <f t="shared" si="43"/>
        <v/>
      </c>
      <c r="CR18" s="919" t="str">
        <f t="shared" si="44"/>
        <v/>
      </c>
      <c r="CS18" s="919" t="str">
        <f t="shared" si="45"/>
        <v/>
      </c>
      <c r="CT18" s="919" t="str">
        <f t="shared" si="46"/>
        <v/>
      </c>
      <c r="CU18" s="919" t="str">
        <f t="shared" si="47"/>
        <v/>
      </c>
      <c r="CV18" s="919" t="str">
        <f t="shared" si="48"/>
        <v/>
      </c>
      <c r="CW18" s="919" t="str">
        <f t="shared" si="49"/>
        <v/>
      </c>
      <c r="CX18" s="919" t="str">
        <f t="shared" si="50"/>
        <v/>
      </c>
      <c r="CY18" s="919" t="str">
        <f t="shared" si="51"/>
        <v/>
      </c>
      <c r="CZ18" s="919" t="str">
        <f t="shared" si="52"/>
        <v/>
      </c>
      <c r="DA18" s="919" t="str">
        <f t="shared" si="53"/>
        <v/>
      </c>
    </row>
    <row r="19" spans="1:105" ht="14.1" customHeight="1">
      <c r="A19" s="578"/>
      <c r="B19" s="3049"/>
      <c r="C19" s="3050"/>
      <c r="D19" s="3050"/>
      <c r="E19" s="3050"/>
      <c r="F19" s="3051"/>
      <c r="G19" s="3052"/>
      <c r="H19" s="3053"/>
      <c r="I19" s="3053"/>
      <c r="J19" s="3054"/>
      <c r="K19" s="891"/>
      <c r="L19" s="891"/>
      <c r="M19" s="891"/>
      <c r="N19" s="891"/>
      <c r="O19" s="891"/>
      <c r="P19" s="891"/>
      <c r="Q19" s="891"/>
      <c r="R19" s="891"/>
      <c r="S19" s="891"/>
      <c r="T19" s="891"/>
      <c r="U19" s="891"/>
      <c r="V19" s="891"/>
      <c r="W19" s="891"/>
      <c r="X19" s="891"/>
      <c r="Y19" s="891"/>
      <c r="Z19" s="891"/>
      <c r="AA19" s="891"/>
      <c r="AB19" s="891"/>
      <c r="AC19" s="891"/>
      <c r="AD19" s="891"/>
      <c r="AE19" s="891"/>
      <c r="AF19" s="891"/>
      <c r="AG19" s="891"/>
      <c r="AH19" s="891"/>
      <c r="AI19" s="891"/>
      <c r="AJ19" s="891"/>
      <c r="AK19" s="891"/>
      <c r="AL19" s="891"/>
      <c r="AM19" s="891"/>
      <c r="AN19" s="891"/>
      <c r="AO19" s="891"/>
      <c r="AP19" s="891"/>
      <c r="AQ19" s="3052"/>
      <c r="AR19" s="3055"/>
      <c r="AZ19" s="917">
        <v>14</v>
      </c>
      <c r="BA19" s="3056" t="str">
        <f t="shared" si="3"/>
        <v/>
      </c>
      <c r="BB19" s="3057"/>
      <c r="BC19" s="368"/>
      <c r="BD19" s="918" t="str">
        <f t="shared" si="4"/>
        <v/>
      </c>
      <c r="BE19" s="919" t="str">
        <f t="shared" si="5"/>
        <v/>
      </c>
      <c r="BF19" s="919" t="str">
        <f t="shared" si="6"/>
        <v/>
      </c>
      <c r="BG19" s="919" t="str">
        <f t="shared" si="7"/>
        <v/>
      </c>
      <c r="BH19" s="919" t="str">
        <f t="shared" si="8"/>
        <v/>
      </c>
      <c r="BI19" s="919" t="str">
        <f t="shared" si="9"/>
        <v/>
      </c>
      <c r="BJ19" s="919" t="str">
        <f t="shared" si="10"/>
        <v/>
      </c>
      <c r="BK19" s="919" t="str">
        <f t="shared" si="11"/>
        <v/>
      </c>
      <c r="BL19" s="919" t="str">
        <f t="shared" si="12"/>
        <v/>
      </c>
      <c r="BM19" s="919" t="str">
        <f t="shared" si="13"/>
        <v/>
      </c>
      <c r="BN19" s="919" t="str">
        <f t="shared" si="14"/>
        <v/>
      </c>
      <c r="BO19" s="919" t="str">
        <f t="shared" si="15"/>
        <v/>
      </c>
      <c r="BP19" s="919" t="str">
        <f t="shared" si="16"/>
        <v/>
      </c>
      <c r="BQ19" s="919" t="str">
        <f t="shared" si="17"/>
        <v/>
      </c>
      <c r="BR19" s="919" t="str">
        <f t="shared" si="18"/>
        <v/>
      </c>
      <c r="BS19" s="919" t="str">
        <f t="shared" si="19"/>
        <v/>
      </c>
      <c r="BT19" s="919" t="str">
        <f t="shared" si="20"/>
        <v/>
      </c>
      <c r="BU19" s="919" t="str">
        <f t="shared" si="21"/>
        <v/>
      </c>
      <c r="BV19" s="919" t="str">
        <f t="shared" si="22"/>
        <v/>
      </c>
      <c r="BW19" s="919" t="str">
        <f t="shared" si="23"/>
        <v/>
      </c>
      <c r="BX19" s="919" t="str">
        <f t="shared" si="24"/>
        <v/>
      </c>
      <c r="BY19" s="919" t="str">
        <f t="shared" si="25"/>
        <v/>
      </c>
      <c r="BZ19" s="919" t="str">
        <f t="shared" si="26"/>
        <v/>
      </c>
      <c r="CA19" s="919" t="str">
        <f t="shared" si="27"/>
        <v/>
      </c>
      <c r="CB19" s="919" t="str">
        <f t="shared" si="28"/>
        <v/>
      </c>
      <c r="CC19" s="919" t="str">
        <f t="shared" si="29"/>
        <v/>
      </c>
      <c r="CD19" s="919" t="str">
        <f t="shared" si="30"/>
        <v/>
      </c>
      <c r="CE19" s="919" t="str">
        <f t="shared" si="31"/>
        <v/>
      </c>
      <c r="CF19" s="919" t="str">
        <f t="shared" si="32"/>
        <v/>
      </c>
      <c r="CG19" s="919" t="str">
        <f t="shared" si="33"/>
        <v/>
      </c>
      <c r="CH19" s="919" t="str">
        <f t="shared" si="34"/>
        <v/>
      </c>
      <c r="CI19" s="919" t="str">
        <f t="shared" si="35"/>
        <v/>
      </c>
      <c r="CJ19" s="919" t="str">
        <f t="shared" si="36"/>
        <v/>
      </c>
      <c r="CK19" s="919" t="str">
        <f t="shared" si="37"/>
        <v/>
      </c>
      <c r="CL19" s="919" t="str">
        <f t="shared" si="38"/>
        <v/>
      </c>
      <c r="CM19" s="919" t="str">
        <f t="shared" si="39"/>
        <v/>
      </c>
      <c r="CN19" s="919" t="str">
        <f t="shared" si="40"/>
        <v/>
      </c>
      <c r="CO19" s="919" t="str">
        <f t="shared" si="41"/>
        <v/>
      </c>
      <c r="CP19" s="919" t="str">
        <f t="shared" si="42"/>
        <v/>
      </c>
      <c r="CQ19" s="919" t="str">
        <f t="shared" si="43"/>
        <v/>
      </c>
      <c r="CR19" s="919" t="str">
        <f t="shared" si="44"/>
        <v/>
      </c>
      <c r="CS19" s="919" t="str">
        <f t="shared" si="45"/>
        <v/>
      </c>
      <c r="CT19" s="919" t="str">
        <f t="shared" si="46"/>
        <v/>
      </c>
      <c r="CU19" s="919" t="str">
        <f t="shared" si="47"/>
        <v/>
      </c>
      <c r="CV19" s="919" t="str">
        <f t="shared" si="48"/>
        <v/>
      </c>
      <c r="CW19" s="919" t="str">
        <f t="shared" si="49"/>
        <v/>
      </c>
      <c r="CX19" s="919" t="str">
        <f t="shared" si="50"/>
        <v/>
      </c>
      <c r="CY19" s="919" t="str">
        <f t="shared" si="51"/>
        <v/>
      </c>
      <c r="CZ19" s="919" t="str">
        <f t="shared" si="52"/>
        <v/>
      </c>
      <c r="DA19" s="919" t="str">
        <f t="shared" si="53"/>
        <v/>
      </c>
    </row>
    <row r="20" spans="1:105" ht="14.1" customHeight="1">
      <c r="A20" s="578"/>
      <c r="B20" s="3049"/>
      <c r="C20" s="3050"/>
      <c r="D20" s="3050"/>
      <c r="E20" s="3050"/>
      <c r="F20" s="3051"/>
      <c r="G20" s="3052"/>
      <c r="H20" s="3053"/>
      <c r="I20" s="3053"/>
      <c r="J20" s="3054"/>
      <c r="K20" s="891"/>
      <c r="L20" s="891"/>
      <c r="M20" s="891"/>
      <c r="N20" s="891"/>
      <c r="O20" s="891"/>
      <c r="P20" s="891"/>
      <c r="Q20" s="891"/>
      <c r="R20" s="891"/>
      <c r="S20" s="891"/>
      <c r="T20" s="891"/>
      <c r="U20" s="891"/>
      <c r="V20" s="893"/>
      <c r="W20" s="891"/>
      <c r="X20" s="891"/>
      <c r="Y20" s="893"/>
      <c r="Z20" s="891"/>
      <c r="AA20" s="891"/>
      <c r="AB20" s="891"/>
      <c r="AC20" s="891"/>
      <c r="AD20" s="891"/>
      <c r="AE20" s="891"/>
      <c r="AF20" s="891"/>
      <c r="AG20" s="891"/>
      <c r="AH20" s="891"/>
      <c r="AI20" s="891"/>
      <c r="AJ20" s="891"/>
      <c r="AK20" s="891"/>
      <c r="AL20" s="891"/>
      <c r="AM20" s="891"/>
      <c r="AN20" s="891"/>
      <c r="AO20" s="891"/>
      <c r="AP20" s="891"/>
      <c r="AQ20" s="3052"/>
      <c r="AR20" s="3055"/>
      <c r="AZ20" s="917">
        <v>15</v>
      </c>
      <c r="BA20" s="3056" t="str">
        <f t="shared" si="3"/>
        <v/>
      </c>
      <c r="BB20" s="3057"/>
      <c r="BC20" s="368"/>
      <c r="BD20" s="918" t="str">
        <f t="shared" si="4"/>
        <v/>
      </c>
      <c r="BE20" s="919" t="str">
        <f t="shared" si="5"/>
        <v/>
      </c>
      <c r="BF20" s="919" t="str">
        <f t="shared" si="6"/>
        <v/>
      </c>
      <c r="BG20" s="919" t="str">
        <f t="shared" si="7"/>
        <v/>
      </c>
      <c r="BH20" s="919" t="str">
        <f t="shared" si="8"/>
        <v/>
      </c>
      <c r="BI20" s="919" t="str">
        <f t="shared" si="9"/>
        <v/>
      </c>
      <c r="BJ20" s="919" t="str">
        <f t="shared" si="10"/>
        <v/>
      </c>
      <c r="BK20" s="919" t="str">
        <f t="shared" si="11"/>
        <v/>
      </c>
      <c r="BL20" s="919" t="str">
        <f t="shared" si="12"/>
        <v/>
      </c>
      <c r="BM20" s="919" t="str">
        <f t="shared" si="13"/>
        <v/>
      </c>
      <c r="BN20" s="919" t="str">
        <f t="shared" si="14"/>
        <v/>
      </c>
      <c r="BO20" s="919" t="str">
        <f t="shared" si="15"/>
        <v/>
      </c>
      <c r="BP20" s="919" t="str">
        <f t="shared" si="16"/>
        <v/>
      </c>
      <c r="BQ20" s="919" t="str">
        <f t="shared" si="17"/>
        <v/>
      </c>
      <c r="BR20" s="919" t="str">
        <f t="shared" si="18"/>
        <v/>
      </c>
      <c r="BS20" s="919" t="str">
        <f t="shared" si="19"/>
        <v/>
      </c>
      <c r="BT20" s="919" t="str">
        <f t="shared" si="20"/>
        <v/>
      </c>
      <c r="BU20" s="919" t="str">
        <f t="shared" si="21"/>
        <v/>
      </c>
      <c r="BV20" s="919" t="str">
        <f t="shared" si="22"/>
        <v/>
      </c>
      <c r="BW20" s="919" t="str">
        <f t="shared" si="23"/>
        <v/>
      </c>
      <c r="BX20" s="919" t="str">
        <f t="shared" si="24"/>
        <v/>
      </c>
      <c r="BY20" s="919" t="str">
        <f t="shared" si="25"/>
        <v/>
      </c>
      <c r="BZ20" s="919" t="str">
        <f t="shared" si="26"/>
        <v/>
      </c>
      <c r="CA20" s="919" t="str">
        <f t="shared" si="27"/>
        <v/>
      </c>
      <c r="CB20" s="919" t="str">
        <f t="shared" si="28"/>
        <v/>
      </c>
      <c r="CC20" s="919" t="str">
        <f t="shared" si="29"/>
        <v/>
      </c>
      <c r="CD20" s="919" t="str">
        <f t="shared" si="30"/>
        <v/>
      </c>
      <c r="CE20" s="919" t="str">
        <f t="shared" si="31"/>
        <v/>
      </c>
      <c r="CF20" s="919" t="str">
        <f t="shared" si="32"/>
        <v/>
      </c>
      <c r="CG20" s="919" t="str">
        <f t="shared" si="33"/>
        <v/>
      </c>
      <c r="CH20" s="919" t="str">
        <f t="shared" si="34"/>
        <v/>
      </c>
      <c r="CI20" s="919" t="str">
        <f t="shared" si="35"/>
        <v/>
      </c>
      <c r="CJ20" s="919" t="str">
        <f t="shared" si="36"/>
        <v/>
      </c>
      <c r="CK20" s="919" t="str">
        <f t="shared" si="37"/>
        <v/>
      </c>
      <c r="CL20" s="919" t="str">
        <f t="shared" si="38"/>
        <v/>
      </c>
      <c r="CM20" s="919" t="str">
        <f t="shared" si="39"/>
        <v/>
      </c>
      <c r="CN20" s="919" t="str">
        <f t="shared" si="40"/>
        <v/>
      </c>
      <c r="CO20" s="919" t="str">
        <f t="shared" si="41"/>
        <v/>
      </c>
      <c r="CP20" s="919" t="str">
        <f t="shared" si="42"/>
        <v/>
      </c>
      <c r="CQ20" s="919" t="str">
        <f t="shared" si="43"/>
        <v/>
      </c>
      <c r="CR20" s="919" t="str">
        <f t="shared" si="44"/>
        <v/>
      </c>
      <c r="CS20" s="919" t="str">
        <f t="shared" si="45"/>
        <v/>
      </c>
      <c r="CT20" s="919" t="str">
        <f t="shared" si="46"/>
        <v/>
      </c>
      <c r="CU20" s="919" t="str">
        <f t="shared" si="47"/>
        <v/>
      </c>
      <c r="CV20" s="919" t="str">
        <f t="shared" si="48"/>
        <v/>
      </c>
      <c r="CW20" s="919" t="str">
        <f t="shared" si="49"/>
        <v/>
      </c>
      <c r="CX20" s="919" t="str">
        <f t="shared" si="50"/>
        <v/>
      </c>
      <c r="CY20" s="919" t="str">
        <f t="shared" si="51"/>
        <v/>
      </c>
      <c r="CZ20" s="919" t="str">
        <f t="shared" si="52"/>
        <v/>
      </c>
      <c r="DA20" s="919" t="str">
        <f t="shared" si="53"/>
        <v/>
      </c>
    </row>
    <row r="21" spans="1:105" ht="14.1" customHeight="1">
      <c r="A21" s="578"/>
      <c r="B21" s="3049"/>
      <c r="C21" s="3050"/>
      <c r="D21" s="3050"/>
      <c r="E21" s="3050"/>
      <c r="F21" s="3051"/>
      <c r="G21" s="3052" t="s">
        <v>67</v>
      </c>
      <c r="H21" s="3053"/>
      <c r="I21" s="3053"/>
      <c r="J21" s="3054"/>
      <c r="K21" s="894"/>
      <c r="L21" s="891"/>
      <c r="M21" s="891"/>
      <c r="N21" s="891"/>
      <c r="O21" s="891"/>
      <c r="P21" s="891"/>
      <c r="Q21" s="891"/>
      <c r="R21" s="891"/>
      <c r="S21" s="891"/>
      <c r="T21" s="891"/>
      <c r="U21" s="891"/>
      <c r="V21" s="891"/>
      <c r="W21" s="891"/>
      <c r="X21" s="891"/>
      <c r="Y21" s="893"/>
      <c r="Z21" s="891"/>
      <c r="AA21" s="891"/>
      <c r="AB21" s="891"/>
      <c r="AC21" s="891"/>
      <c r="AD21" s="891"/>
      <c r="AE21" s="891"/>
      <c r="AF21" s="891"/>
      <c r="AG21" s="891"/>
      <c r="AH21" s="891"/>
      <c r="AI21" s="891"/>
      <c r="AJ21" s="891"/>
      <c r="AK21" s="891"/>
      <c r="AL21" s="891"/>
      <c r="AM21" s="891"/>
      <c r="AN21" s="891"/>
      <c r="AO21" s="891"/>
      <c r="AP21" s="891"/>
      <c r="AQ21" s="3052"/>
      <c r="AR21" s="3055"/>
      <c r="AZ21" s="917">
        <v>16</v>
      </c>
      <c r="BA21" s="3056" t="str">
        <f t="shared" si="3"/>
        <v/>
      </c>
      <c r="BB21" s="3057"/>
      <c r="BC21" s="368"/>
      <c r="BD21" s="918" t="str">
        <f t="shared" si="4"/>
        <v/>
      </c>
      <c r="BE21" s="919" t="str">
        <f t="shared" si="5"/>
        <v/>
      </c>
      <c r="BF21" s="919" t="str">
        <f t="shared" si="6"/>
        <v/>
      </c>
      <c r="BG21" s="919" t="str">
        <f t="shared" si="7"/>
        <v/>
      </c>
      <c r="BH21" s="919" t="str">
        <f t="shared" si="8"/>
        <v/>
      </c>
      <c r="BI21" s="919" t="str">
        <f t="shared" si="9"/>
        <v/>
      </c>
      <c r="BJ21" s="919" t="str">
        <f t="shared" si="10"/>
        <v/>
      </c>
      <c r="BK21" s="919" t="str">
        <f t="shared" si="11"/>
        <v/>
      </c>
      <c r="BL21" s="919" t="str">
        <f t="shared" si="12"/>
        <v/>
      </c>
      <c r="BM21" s="919" t="str">
        <f t="shared" si="13"/>
        <v/>
      </c>
      <c r="BN21" s="919" t="str">
        <f t="shared" si="14"/>
        <v/>
      </c>
      <c r="BO21" s="919" t="str">
        <f t="shared" si="15"/>
        <v/>
      </c>
      <c r="BP21" s="919" t="str">
        <f t="shared" si="16"/>
        <v/>
      </c>
      <c r="BQ21" s="919" t="str">
        <f t="shared" si="17"/>
        <v/>
      </c>
      <c r="BR21" s="919" t="str">
        <f t="shared" si="18"/>
        <v/>
      </c>
      <c r="BS21" s="919" t="str">
        <f t="shared" si="19"/>
        <v/>
      </c>
      <c r="BT21" s="919" t="str">
        <f t="shared" si="20"/>
        <v/>
      </c>
      <c r="BU21" s="919" t="str">
        <f t="shared" si="21"/>
        <v/>
      </c>
      <c r="BV21" s="919" t="str">
        <f t="shared" si="22"/>
        <v/>
      </c>
      <c r="BW21" s="919" t="str">
        <f t="shared" si="23"/>
        <v/>
      </c>
      <c r="BX21" s="919" t="str">
        <f t="shared" si="24"/>
        <v/>
      </c>
      <c r="BY21" s="919" t="str">
        <f t="shared" si="25"/>
        <v/>
      </c>
      <c r="BZ21" s="919" t="str">
        <f t="shared" si="26"/>
        <v/>
      </c>
      <c r="CA21" s="919" t="str">
        <f t="shared" si="27"/>
        <v/>
      </c>
      <c r="CB21" s="919" t="str">
        <f t="shared" si="28"/>
        <v/>
      </c>
      <c r="CC21" s="919" t="str">
        <f t="shared" si="29"/>
        <v/>
      </c>
      <c r="CD21" s="919" t="str">
        <f t="shared" si="30"/>
        <v/>
      </c>
      <c r="CE21" s="919" t="str">
        <f t="shared" si="31"/>
        <v/>
      </c>
      <c r="CF21" s="919" t="str">
        <f t="shared" si="32"/>
        <v/>
      </c>
      <c r="CG21" s="919" t="str">
        <f t="shared" si="33"/>
        <v/>
      </c>
      <c r="CH21" s="919" t="str">
        <f t="shared" si="34"/>
        <v/>
      </c>
      <c r="CI21" s="919" t="str">
        <f t="shared" si="35"/>
        <v/>
      </c>
      <c r="CJ21" s="919" t="str">
        <f t="shared" si="36"/>
        <v/>
      </c>
      <c r="CK21" s="919" t="str">
        <f t="shared" si="37"/>
        <v/>
      </c>
      <c r="CL21" s="919" t="str">
        <f t="shared" si="38"/>
        <v/>
      </c>
      <c r="CM21" s="919" t="str">
        <f t="shared" si="39"/>
        <v/>
      </c>
      <c r="CN21" s="919" t="str">
        <f t="shared" si="40"/>
        <v/>
      </c>
      <c r="CO21" s="919" t="str">
        <f t="shared" si="41"/>
        <v/>
      </c>
      <c r="CP21" s="919" t="str">
        <f t="shared" si="42"/>
        <v/>
      </c>
      <c r="CQ21" s="919" t="str">
        <f t="shared" si="43"/>
        <v/>
      </c>
      <c r="CR21" s="919" t="str">
        <f t="shared" si="44"/>
        <v/>
      </c>
      <c r="CS21" s="919" t="str">
        <f t="shared" si="45"/>
        <v/>
      </c>
      <c r="CT21" s="919" t="str">
        <f t="shared" si="46"/>
        <v/>
      </c>
      <c r="CU21" s="919" t="str">
        <f t="shared" si="47"/>
        <v/>
      </c>
      <c r="CV21" s="919" t="str">
        <f t="shared" si="48"/>
        <v/>
      </c>
      <c r="CW21" s="919" t="str">
        <f t="shared" si="49"/>
        <v/>
      </c>
      <c r="CX21" s="919" t="str">
        <f t="shared" si="50"/>
        <v/>
      </c>
      <c r="CY21" s="919" t="str">
        <f t="shared" si="51"/>
        <v/>
      </c>
      <c r="CZ21" s="919" t="str">
        <f t="shared" si="52"/>
        <v/>
      </c>
      <c r="DA21" s="919" t="str">
        <f t="shared" si="53"/>
        <v/>
      </c>
    </row>
    <row r="22" spans="1:105" ht="14.1" customHeight="1">
      <c r="A22" s="578"/>
      <c r="B22" s="3049"/>
      <c r="C22" s="3050"/>
      <c r="D22" s="3050"/>
      <c r="E22" s="3050"/>
      <c r="F22" s="3051"/>
      <c r="G22" s="3052" t="s">
        <v>68</v>
      </c>
      <c r="H22" s="3053"/>
      <c r="I22" s="3053"/>
      <c r="J22" s="3054"/>
      <c r="K22" s="891"/>
      <c r="L22" s="891"/>
      <c r="M22" s="891"/>
      <c r="N22" s="891"/>
      <c r="O22" s="891"/>
      <c r="P22" s="891"/>
      <c r="Q22" s="891"/>
      <c r="R22" s="891"/>
      <c r="S22" s="891"/>
      <c r="T22" s="891"/>
      <c r="U22" s="891"/>
      <c r="V22" s="891"/>
      <c r="W22" s="891"/>
      <c r="X22" s="891"/>
      <c r="Y22" s="891"/>
      <c r="Z22" s="891"/>
      <c r="AA22" s="891"/>
      <c r="AB22" s="891"/>
      <c r="AC22" s="891"/>
      <c r="AD22" s="891"/>
      <c r="AE22" s="891"/>
      <c r="AF22" s="891"/>
      <c r="AG22" s="891"/>
      <c r="AH22" s="891"/>
      <c r="AI22" s="891"/>
      <c r="AJ22" s="891"/>
      <c r="AK22" s="891"/>
      <c r="AL22" s="891"/>
      <c r="AM22" s="891"/>
      <c r="AN22" s="891"/>
      <c r="AO22" s="891"/>
      <c r="AP22" s="891"/>
      <c r="AQ22" s="3052"/>
      <c r="AR22" s="3055"/>
      <c r="AZ22" s="917">
        <v>17</v>
      </c>
      <c r="BA22" s="3056" t="str">
        <f t="shared" si="3"/>
        <v/>
      </c>
      <c r="BB22" s="3057"/>
      <c r="BC22" s="368"/>
      <c r="BD22" s="918" t="str">
        <f t="shared" si="4"/>
        <v/>
      </c>
      <c r="BE22" s="919" t="str">
        <f t="shared" si="5"/>
        <v/>
      </c>
      <c r="BF22" s="919" t="str">
        <f t="shared" si="6"/>
        <v/>
      </c>
      <c r="BG22" s="919" t="str">
        <f t="shared" si="7"/>
        <v/>
      </c>
      <c r="BH22" s="919" t="str">
        <f t="shared" si="8"/>
        <v/>
      </c>
      <c r="BI22" s="919" t="str">
        <f t="shared" si="9"/>
        <v/>
      </c>
      <c r="BJ22" s="919" t="str">
        <f t="shared" si="10"/>
        <v/>
      </c>
      <c r="BK22" s="919" t="str">
        <f t="shared" si="11"/>
        <v/>
      </c>
      <c r="BL22" s="919" t="str">
        <f t="shared" si="12"/>
        <v/>
      </c>
      <c r="BM22" s="919" t="str">
        <f t="shared" si="13"/>
        <v/>
      </c>
      <c r="BN22" s="919" t="str">
        <f t="shared" si="14"/>
        <v/>
      </c>
      <c r="BO22" s="919" t="str">
        <f t="shared" si="15"/>
        <v/>
      </c>
      <c r="BP22" s="919" t="str">
        <f t="shared" si="16"/>
        <v/>
      </c>
      <c r="BQ22" s="919" t="str">
        <f t="shared" si="17"/>
        <v/>
      </c>
      <c r="BR22" s="919" t="str">
        <f t="shared" si="18"/>
        <v/>
      </c>
      <c r="BS22" s="919" t="str">
        <f t="shared" si="19"/>
        <v/>
      </c>
      <c r="BT22" s="919" t="str">
        <f t="shared" si="20"/>
        <v/>
      </c>
      <c r="BU22" s="919" t="str">
        <f t="shared" si="21"/>
        <v/>
      </c>
      <c r="BV22" s="919" t="str">
        <f t="shared" si="22"/>
        <v/>
      </c>
      <c r="BW22" s="919" t="str">
        <f t="shared" si="23"/>
        <v/>
      </c>
      <c r="BX22" s="919" t="str">
        <f t="shared" si="24"/>
        <v/>
      </c>
      <c r="BY22" s="919" t="str">
        <f t="shared" si="25"/>
        <v/>
      </c>
      <c r="BZ22" s="919" t="str">
        <f t="shared" si="26"/>
        <v/>
      </c>
      <c r="CA22" s="919" t="str">
        <f t="shared" si="27"/>
        <v/>
      </c>
      <c r="CB22" s="919" t="str">
        <f t="shared" si="28"/>
        <v/>
      </c>
      <c r="CC22" s="919" t="str">
        <f t="shared" si="29"/>
        <v/>
      </c>
      <c r="CD22" s="919" t="str">
        <f t="shared" si="30"/>
        <v/>
      </c>
      <c r="CE22" s="919" t="str">
        <f t="shared" si="31"/>
        <v/>
      </c>
      <c r="CF22" s="919" t="str">
        <f t="shared" si="32"/>
        <v/>
      </c>
      <c r="CG22" s="919" t="str">
        <f t="shared" si="33"/>
        <v/>
      </c>
      <c r="CH22" s="919" t="str">
        <f t="shared" si="34"/>
        <v/>
      </c>
      <c r="CI22" s="919" t="str">
        <f t="shared" si="35"/>
        <v/>
      </c>
      <c r="CJ22" s="919" t="str">
        <f t="shared" si="36"/>
        <v/>
      </c>
      <c r="CK22" s="919" t="str">
        <f t="shared" si="37"/>
        <v/>
      </c>
      <c r="CL22" s="919" t="str">
        <f t="shared" si="38"/>
        <v/>
      </c>
      <c r="CM22" s="919" t="str">
        <f t="shared" si="39"/>
        <v/>
      </c>
      <c r="CN22" s="919" t="str">
        <f t="shared" si="40"/>
        <v/>
      </c>
      <c r="CO22" s="919" t="str">
        <f t="shared" si="41"/>
        <v/>
      </c>
      <c r="CP22" s="919" t="str">
        <f t="shared" si="42"/>
        <v/>
      </c>
      <c r="CQ22" s="919" t="str">
        <f t="shared" si="43"/>
        <v/>
      </c>
      <c r="CR22" s="919" t="str">
        <f t="shared" si="44"/>
        <v/>
      </c>
      <c r="CS22" s="919" t="str">
        <f t="shared" si="45"/>
        <v/>
      </c>
      <c r="CT22" s="919" t="str">
        <f t="shared" si="46"/>
        <v/>
      </c>
      <c r="CU22" s="919" t="str">
        <f t="shared" si="47"/>
        <v/>
      </c>
      <c r="CV22" s="919" t="str">
        <f t="shared" si="48"/>
        <v/>
      </c>
      <c r="CW22" s="919" t="str">
        <f t="shared" si="49"/>
        <v/>
      </c>
      <c r="CX22" s="919" t="str">
        <f t="shared" si="50"/>
        <v/>
      </c>
      <c r="CY22" s="919" t="str">
        <f t="shared" si="51"/>
        <v/>
      </c>
      <c r="CZ22" s="919" t="str">
        <f t="shared" si="52"/>
        <v/>
      </c>
      <c r="DA22" s="919" t="str">
        <f t="shared" si="53"/>
        <v/>
      </c>
    </row>
    <row r="23" spans="1:105" ht="14.1" customHeight="1">
      <c r="A23" s="578"/>
      <c r="B23" s="3049"/>
      <c r="C23" s="3050"/>
      <c r="D23" s="3050"/>
      <c r="E23" s="3050"/>
      <c r="F23" s="3051"/>
      <c r="G23" s="3052" t="s">
        <v>66</v>
      </c>
      <c r="H23" s="3053"/>
      <c r="I23" s="3053"/>
      <c r="J23" s="3054"/>
      <c r="K23" s="891"/>
      <c r="L23" s="891"/>
      <c r="M23" s="891"/>
      <c r="N23" s="891"/>
      <c r="O23" s="891"/>
      <c r="P23" s="891"/>
      <c r="Q23" s="891"/>
      <c r="R23" s="891"/>
      <c r="S23" s="891"/>
      <c r="T23" s="891"/>
      <c r="U23" s="891"/>
      <c r="V23" s="893"/>
      <c r="W23" s="891"/>
      <c r="X23" s="891"/>
      <c r="Y23" s="893"/>
      <c r="Z23" s="891"/>
      <c r="AA23" s="891"/>
      <c r="AB23" s="891"/>
      <c r="AC23" s="891"/>
      <c r="AD23" s="891"/>
      <c r="AE23" s="891"/>
      <c r="AF23" s="891"/>
      <c r="AG23" s="891"/>
      <c r="AH23" s="891"/>
      <c r="AI23" s="891"/>
      <c r="AJ23" s="891"/>
      <c r="AK23" s="891"/>
      <c r="AL23" s="891"/>
      <c r="AM23" s="891"/>
      <c r="AN23" s="891"/>
      <c r="AO23" s="891"/>
      <c r="AP23" s="891"/>
      <c r="AQ23" s="3052"/>
      <c r="AR23" s="3055"/>
      <c r="AZ23" s="917">
        <v>18</v>
      </c>
      <c r="BA23" s="3056" t="str">
        <f t="shared" si="3"/>
        <v/>
      </c>
      <c r="BB23" s="3057"/>
      <c r="BC23" s="368"/>
      <c r="BD23" s="918" t="str">
        <f t="shared" si="4"/>
        <v/>
      </c>
      <c r="BE23" s="919" t="str">
        <f t="shared" si="5"/>
        <v/>
      </c>
      <c r="BF23" s="919" t="str">
        <f t="shared" si="6"/>
        <v/>
      </c>
      <c r="BG23" s="919" t="str">
        <f t="shared" si="7"/>
        <v/>
      </c>
      <c r="BH23" s="919" t="str">
        <f t="shared" si="8"/>
        <v/>
      </c>
      <c r="BI23" s="919" t="str">
        <f t="shared" si="9"/>
        <v/>
      </c>
      <c r="BJ23" s="919" t="str">
        <f t="shared" si="10"/>
        <v/>
      </c>
      <c r="BK23" s="919" t="str">
        <f t="shared" si="11"/>
        <v/>
      </c>
      <c r="BL23" s="919" t="str">
        <f t="shared" si="12"/>
        <v/>
      </c>
      <c r="BM23" s="919" t="str">
        <f t="shared" si="13"/>
        <v/>
      </c>
      <c r="BN23" s="919" t="str">
        <f t="shared" si="14"/>
        <v/>
      </c>
      <c r="BO23" s="919" t="str">
        <f t="shared" si="15"/>
        <v/>
      </c>
      <c r="BP23" s="919" t="str">
        <f t="shared" si="16"/>
        <v/>
      </c>
      <c r="BQ23" s="919" t="str">
        <f t="shared" si="17"/>
        <v/>
      </c>
      <c r="BR23" s="919" t="str">
        <f t="shared" si="18"/>
        <v/>
      </c>
      <c r="BS23" s="919" t="str">
        <f t="shared" si="19"/>
        <v/>
      </c>
      <c r="BT23" s="919" t="str">
        <f t="shared" si="20"/>
        <v/>
      </c>
      <c r="BU23" s="919" t="str">
        <f t="shared" si="21"/>
        <v/>
      </c>
      <c r="BV23" s="919" t="str">
        <f t="shared" si="22"/>
        <v/>
      </c>
      <c r="BW23" s="919" t="str">
        <f t="shared" si="23"/>
        <v/>
      </c>
      <c r="BX23" s="919" t="str">
        <f t="shared" si="24"/>
        <v/>
      </c>
      <c r="BY23" s="919" t="str">
        <f t="shared" si="25"/>
        <v/>
      </c>
      <c r="BZ23" s="919" t="str">
        <f t="shared" si="26"/>
        <v/>
      </c>
      <c r="CA23" s="919" t="str">
        <f t="shared" si="27"/>
        <v/>
      </c>
      <c r="CB23" s="919" t="str">
        <f t="shared" si="28"/>
        <v/>
      </c>
      <c r="CC23" s="919" t="str">
        <f t="shared" si="29"/>
        <v/>
      </c>
      <c r="CD23" s="919" t="str">
        <f t="shared" si="30"/>
        <v/>
      </c>
      <c r="CE23" s="919" t="str">
        <f t="shared" si="31"/>
        <v/>
      </c>
      <c r="CF23" s="919" t="str">
        <f t="shared" si="32"/>
        <v/>
      </c>
      <c r="CG23" s="919" t="str">
        <f t="shared" si="33"/>
        <v/>
      </c>
      <c r="CH23" s="919" t="str">
        <f t="shared" si="34"/>
        <v/>
      </c>
      <c r="CI23" s="919" t="str">
        <f t="shared" si="35"/>
        <v/>
      </c>
      <c r="CJ23" s="919" t="str">
        <f t="shared" si="36"/>
        <v/>
      </c>
      <c r="CK23" s="919" t="str">
        <f t="shared" si="37"/>
        <v/>
      </c>
      <c r="CL23" s="919" t="str">
        <f t="shared" si="38"/>
        <v/>
      </c>
      <c r="CM23" s="919" t="str">
        <f t="shared" si="39"/>
        <v/>
      </c>
      <c r="CN23" s="919" t="str">
        <f t="shared" si="40"/>
        <v/>
      </c>
      <c r="CO23" s="919" t="str">
        <f t="shared" si="41"/>
        <v/>
      </c>
      <c r="CP23" s="919" t="str">
        <f t="shared" si="42"/>
        <v/>
      </c>
      <c r="CQ23" s="919" t="str">
        <f t="shared" si="43"/>
        <v/>
      </c>
      <c r="CR23" s="919" t="str">
        <f t="shared" si="44"/>
        <v/>
      </c>
      <c r="CS23" s="919" t="str">
        <f t="shared" si="45"/>
        <v/>
      </c>
      <c r="CT23" s="919" t="str">
        <f t="shared" si="46"/>
        <v/>
      </c>
      <c r="CU23" s="919" t="str">
        <f t="shared" si="47"/>
        <v/>
      </c>
      <c r="CV23" s="919" t="str">
        <f t="shared" si="48"/>
        <v/>
      </c>
      <c r="CW23" s="919" t="str">
        <f t="shared" si="49"/>
        <v/>
      </c>
      <c r="CX23" s="919" t="str">
        <f t="shared" si="50"/>
        <v/>
      </c>
      <c r="CY23" s="919" t="str">
        <f t="shared" si="51"/>
        <v/>
      </c>
      <c r="CZ23" s="919" t="str">
        <f t="shared" si="52"/>
        <v/>
      </c>
      <c r="DA23" s="919" t="str">
        <f t="shared" si="53"/>
        <v/>
      </c>
    </row>
    <row r="24" spans="1:105" ht="14.1" customHeight="1" thickBot="1">
      <c r="A24" s="578"/>
      <c r="B24" s="3058"/>
      <c r="C24" s="3059"/>
      <c r="D24" s="3059"/>
      <c r="E24" s="3059"/>
      <c r="F24" s="3060"/>
      <c r="G24" s="3061"/>
      <c r="H24" s="3062"/>
      <c r="I24" s="3062"/>
      <c r="J24" s="3063"/>
      <c r="K24" s="895"/>
      <c r="L24" s="896"/>
      <c r="M24" s="896"/>
      <c r="N24" s="896"/>
      <c r="O24" s="896"/>
      <c r="P24" s="896"/>
      <c r="Q24" s="896"/>
      <c r="R24" s="896"/>
      <c r="S24" s="896"/>
      <c r="T24" s="896"/>
      <c r="U24" s="896"/>
      <c r="V24" s="896"/>
      <c r="W24" s="896"/>
      <c r="X24" s="896"/>
      <c r="Y24" s="897"/>
      <c r="Z24" s="896"/>
      <c r="AA24" s="896"/>
      <c r="AB24" s="896"/>
      <c r="AC24" s="896"/>
      <c r="AD24" s="896"/>
      <c r="AE24" s="896"/>
      <c r="AF24" s="896"/>
      <c r="AG24" s="896"/>
      <c r="AH24" s="896"/>
      <c r="AI24" s="896"/>
      <c r="AJ24" s="896"/>
      <c r="AK24" s="896"/>
      <c r="AL24" s="896"/>
      <c r="AM24" s="896"/>
      <c r="AN24" s="896"/>
      <c r="AO24" s="896"/>
      <c r="AP24" s="896"/>
      <c r="AQ24" s="3061"/>
      <c r="AR24" s="3064"/>
      <c r="AZ24" s="917">
        <v>19</v>
      </c>
      <c r="BA24" s="3056" t="str">
        <f t="shared" si="3"/>
        <v/>
      </c>
      <c r="BB24" s="3057"/>
      <c r="BC24" s="369"/>
      <c r="BD24" s="918" t="str">
        <f t="shared" si="4"/>
        <v/>
      </c>
      <c r="BE24" s="919" t="str">
        <f t="shared" si="5"/>
        <v/>
      </c>
      <c r="BF24" s="919" t="str">
        <f t="shared" si="6"/>
        <v/>
      </c>
      <c r="BG24" s="919" t="str">
        <f t="shared" si="7"/>
        <v/>
      </c>
      <c r="BH24" s="919" t="str">
        <f t="shared" si="8"/>
        <v/>
      </c>
      <c r="BI24" s="919" t="str">
        <f t="shared" si="9"/>
        <v/>
      </c>
      <c r="BJ24" s="919" t="str">
        <f t="shared" si="10"/>
        <v/>
      </c>
      <c r="BK24" s="919" t="str">
        <f t="shared" si="11"/>
        <v/>
      </c>
      <c r="BL24" s="919" t="str">
        <f t="shared" si="12"/>
        <v/>
      </c>
      <c r="BM24" s="919" t="str">
        <f t="shared" si="13"/>
        <v/>
      </c>
      <c r="BN24" s="919" t="str">
        <f t="shared" si="14"/>
        <v/>
      </c>
      <c r="BO24" s="919" t="str">
        <f t="shared" si="15"/>
        <v/>
      </c>
      <c r="BP24" s="919" t="str">
        <f t="shared" si="16"/>
        <v/>
      </c>
      <c r="BQ24" s="919" t="str">
        <f t="shared" si="17"/>
        <v/>
      </c>
      <c r="BR24" s="919" t="str">
        <f t="shared" si="18"/>
        <v/>
      </c>
      <c r="BS24" s="919" t="str">
        <f t="shared" si="19"/>
        <v/>
      </c>
      <c r="BT24" s="919" t="str">
        <f t="shared" si="20"/>
        <v/>
      </c>
      <c r="BU24" s="919" t="str">
        <f t="shared" si="21"/>
        <v/>
      </c>
      <c r="BV24" s="919" t="str">
        <f t="shared" si="22"/>
        <v/>
      </c>
      <c r="BW24" s="919" t="str">
        <f t="shared" si="23"/>
        <v/>
      </c>
      <c r="BX24" s="919" t="str">
        <f t="shared" si="24"/>
        <v/>
      </c>
      <c r="BY24" s="919" t="str">
        <f t="shared" si="25"/>
        <v/>
      </c>
      <c r="BZ24" s="919" t="str">
        <f t="shared" si="26"/>
        <v/>
      </c>
      <c r="CA24" s="919" t="str">
        <f t="shared" si="27"/>
        <v/>
      </c>
      <c r="CB24" s="919" t="str">
        <f t="shared" si="28"/>
        <v/>
      </c>
      <c r="CC24" s="919" t="str">
        <f t="shared" si="29"/>
        <v/>
      </c>
      <c r="CD24" s="919" t="str">
        <f t="shared" si="30"/>
        <v/>
      </c>
      <c r="CE24" s="919" t="str">
        <f t="shared" si="31"/>
        <v/>
      </c>
      <c r="CF24" s="919" t="str">
        <f t="shared" si="32"/>
        <v/>
      </c>
      <c r="CG24" s="919" t="str">
        <f t="shared" si="33"/>
        <v/>
      </c>
      <c r="CH24" s="919" t="str">
        <f t="shared" si="34"/>
        <v/>
      </c>
      <c r="CI24" s="919" t="str">
        <f t="shared" si="35"/>
        <v/>
      </c>
      <c r="CJ24" s="919" t="str">
        <f t="shared" si="36"/>
        <v/>
      </c>
      <c r="CK24" s="919" t="str">
        <f t="shared" si="37"/>
        <v/>
      </c>
      <c r="CL24" s="919" t="str">
        <f t="shared" si="38"/>
        <v/>
      </c>
      <c r="CM24" s="919" t="str">
        <f t="shared" si="39"/>
        <v/>
      </c>
      <c r="CN24" s="919" t="str">
        <f t="shared" si="40"/>
        <v/>
      </c>
      <c r="CO24" s="919" t="str">
        <f t="shared" si="41"/>
        <v/>
      </c>
      <c r="CP24" s="919" t="str">
        <f t="shared" si="42"/>
        <v/>
      </c>
      <c r="CQ24" s="919" t="str">
        <f t="shared" si="43"/>
        <v/>
      </c>
      <c r="CR24" s="919" t="str">
        <f t="shared" si="44"/>
        <v/>
      </c>
      <c r="CS24" s="919" t="str">
        <f t="shared" si="45"/>
        <v/>
      </c>
      <c r="CT24" s="919" t="str">
        <f t="shared" si="46"/>
        <v/>
      </c>
      <c r="CU24" s="919" t="str">
        <f t="shared" si="47"/>
        <v/>
      </c>
      <c r="CV24" s="919" t="str">
        <f t="shared" si="48"/>
        <v/>
      </c>
      <c r="CW24" s="919" t="str">
        <f t="shared" si="49"/>
        <v/>
      </c>
      <c r="CX24" s="919" t="str">
        <f t="shared" si="50"/>
        <v/>
      </c>
      <c r="CY24" s="919" t="str">
        <f t="shared" si="51"/>
        <v/>
      </c>
      <c r="CZ24" s="919" t="str">
        <f t="shared" si="52"/>
        <v/>
      </c>
      <c r="DA24" s="919" t="str">
        <f t="shared" si="53"/>
        <v/>
      </c>
    </row>
    <row r="25" spans="1:105" ht="12" customHeight="1">
      <c r="A25" s="578"/>
      <c r="B25" s="578"/>
      <c r="C25" s="578"/>
      <c r="D25" s="578"/>
      <c r="E25" s="578"/>
      <c r="F25" s="578"/>
      <c r="G25" s="578"/>
      <c r="H25" s="578"/>
      <c r="I25" s="578"/>
      <c r="J25" s="578"/>
      <c r="K25" s="578"/>
      <c r="L25" s="578"/>
      <c r="M25" s="578"/>
      <c r="N25" s="578"/>
      <c r="O25" s="578"/>
      <c r="P25" s="578"/>
      <c r="Q25" s="920"/>
      <c r="R25" s="578"/>
      <c r="S25" s="578"/>
      <c r="T25" s="578"/>
      <c r="U25" s="578"/>
      <c r="V25" s="578"/>
      <c r="W25" s="578"/>
      <c r="X25" s="578"/>
      <c r="Y25" s="578"/>
      <c r="Z25" s="578"/>
      <c r="AA25" s="578"/>
      <c r="AB25" s="578"/>
      <c r="AC25" s="578"/>
      <c r="AD25" s="578"/>
      <c r="AE25" s="578"/>
      <c r="AF25" s="578"/>
      <c r="AG25" s="578"/>
      <c r="AH25" s="578"/>
      <c r="AI25" s="578"/>
      <c r="AJ25" s="578"/>
      <c r="AK25" s="578"/>
      <c r="AL25" s="920"/>
      <c r="AM25" s="578"/>
      <c r="AN25" s="578"/>
      <c r="AO25" s="578"/>
      <c r="AP25" s="578"/>
      <c r="AQ25" s="578"/>
      <c r="AR25" s="578"/>
      <c r="AZ25" s="921"/>
      <c r="BA25" s="921"/>
      <c r="BB25" s="921"/>
      <c r="BC25" s="921"/>
      <c r="BD25" s="921"/>
      <c r="BE25" s="921"/>
      <c r="BF25" s="921"/>
      <c r="BG25" s="921"/>
      <c r="BH25" s="921"/>
      <c r="BI25" s="921"/>
      <c r="BJ25" s="921"/>
      <c r="BK25" s="921"/>
      <c r="BL25" s="921"/>
      <c r="BM25" s="921"/>
      <c r="BN25" s="921"/>
      <c r="BO25" s="921"/>
      <c r="BP25" s="921"/>
      <c r="BQ25" s="921"/>
      <c r="BR25" s="921"/>
      <c r="BS25" s="921"/>
      <c r="BT25" s="921"/>
      <c r="BU25" s="921"/>
      <c r="BV25" s="921"/>
      <c r="BW25" s="921"/>
      <c r="BX25" s="921"/>
      <c r="BY25" s="921"/>
      <c r="BZ25" s="921"/>
      <c r="CA25" s="921"/>
      <c r="CB25" s="921"/>
      <c r="CC25" s="921"/>
      <c r="CD25" s="921"/>
      <c r="CE25" s="921"/>
      <c r="CF25" s="921"/>
      <c r="CG25" s="921"/>
      <c r="CH25" s="921"/>
      <c r="CI25" s="921"/>
      <c r="CJ25" s="921"/>
      <c r="CK25" s="921"/>
      <c r="CL25" s="921"/>
      <c r="CM25" s="921"/>
      <c r="CN25" s="921"/>
      <c r="CO25" s="921"/>
      <c r="CP25" s="921"/>
      <c r="CQ25" s="921"/>
      <c r="CR25" s="921"/>
      <c r="CS25" s="921"/>
      <c r="CT25" s="921"/>
      <c r="CU25" s="921"/>
      <c r="CV25" s="921"/>
      <c r="CW25" s="921"/>
      <c r="CX25" s="921"/>
      <c r="CY25" s="921"/>
      <c r="CZ25" s="921"/>
      <c r="DA25" s="921"/>
    </row>
    <row r="26" spans="1:105" ht="14.1" customHeight="1" thickBot="1">
      <c r="A26" s="578"/>
      <c r="B26" s="578"/>
      <c r="C26" s="3046" t="s">
        <v>73</v>
      </c>
      <c r="D26" s="3047"/>
      <c r="E26" s="3047"/>
      <c r="F26" s="3046" t="s">
        <v>74</v>
      </c>
      <c r="G26" s="3047"/>
      <c r="H26" s="3047"/>
      <c r="I26" s="3047"/>
      <c r="J26" s="3047"/>
      <c r="K26" s="3047"/>
      <c r="L26" s="3048"/>
      <c r="M26" s="3046" t="s">
        <v>89</v>
      </c>
      <c r="N26" s="3047"/>
      <c r="O26" s="3047"/>
      <c r="P26" s="3047"/>
      <c r="Q26" s="3047"/>
      <c r="R26" s="3047"/>
      <c r="S26" s="3047"/>
      <c r="T26" s="3047"/>
      <c r="U26" s="3047"/>
      <c r="V26" s="3046" t="s">
        <v>1203</v>
      </c>
      <c r="W26" s="3047"/>
      <c r="X26" s="3047"/>
      <c r="Y26" s="3048"/>
      <c r="Z26" s="3046" t="s">
        <v>71</v>
      </c>
      <c r="AA26" s="3047"/>
      <c r="AB26" s="3047"/>
      <c r="AC26" s="3048"/>
      <c r="AD26" s="185"/>
      <c r="AE26" s="701" t="s">
        <v>32</v>
      </c>
      <c r="AF26" s="902" t="s">
        <v>1168</v>
      </c>
      <c r="AG26" s="13"/>
      <c r="AH26" s="578"/>
      <c r="AK26" s="578"/>
      <c r="AL26" s="578"/>
      <c r="AN26" s="902"/>
      <c r="AO26" s="922"/>
      <c r="AP26" s="922"/>
      <c r="AQ26" s="920"/>
      <c r="AR26" s="922"/>
      <c r="AS26" s="578"/>
      <c r="AT26" s="578"/>
      <c r="AU26" s="578"/>
      <c r="AV26" s="578"/>
      <c r="AW26" s="578"/>
      <c r="AX26" s="578"/>
      <c r="AY26" s="578"/>
      <c r="AZ26" s="903" t="s">
        <v>1204</v>
      </c>
      <c r="BA26" s="903" t="s">
        <v>1205</v>
      </c>
      <c r="BB26" s="903" t="s">
        <v>1206</v>
      </c>
      <c r="BC26" s="903" t="s">
        <v>1207</v>
      </c>
      <c r="BD26" s="3044">
        <v>0.29166666666666669</v>
      </c>
      <c r="BE26" s="3045"/>
      <c r="BF26" s="3044">
        <v>0.3125</v>
      </c>
      <c r="BG26" s="3044"/>
      <c r="BH26" s="3044">
        <v>0.33333333333333298</v>
      </c>
      <c r="BI26" s="3045"/>
      <c r="BJ26" s="3044">
        <v>0.35416666666666702</v>
      </c>
      <c r="BK26" s="3044"/>
      <c r="BL26" s="3044">
        <v>0.375</v>
      </c>
      <c r="BM26" s="3045"/>
      <c r="BN26" s="3044">
        <v>0.39583333333333398</v>
      </c>
      <c r="BO26" s="3044"/>
      <c r="BP26" s="3044">
        <v>0.41666666666666702</v>
      </c>
      <c r="BQ26" s="3045"/>
      <c r="BR26" s="3044">
        <v>0.4375</v>
      </c>
      <c r="BS26" s="3044"/>
      <c r="BT26" s="3044">
        <v>0.45833333333333398</v>
      </c>
      <c r="BU26" s="3045"/>
      <c r="BV26" s="3044">
        <v>0.47916666666666702</v>
      </c>
      <c r="BW26" s="3044"/>
      <c r="BX26" s="3044">
        <v>0.5</v>
      </c>
      <c r="BY26" s="3045"/>
      <c r="BZ26" s="3044">
        <v>0.52083333333333304</v>
      </c>
      <c r="CA26" s="3044"/>
      <c r="CB26" s="3044">
        <v>0.54166666666666696</v>
      </c>
      <c r="CC26" s="3045"/>
      <c r="CD26" s="3044">
        <v>0.5625</v>
      </c>
      <c r="CE26" s="3044"/>
      <c r="CF26" s="3044">
        <v>0.58333333333333304</v>
      </c>
      <c r="CG26" s="3045"/>
      <c r="CH26" s="3044">
        <v>0.60416666666666696</v>
      </c>
      <c r="CI26" s="3044"/>
      <c r="CJ26" s="3044">
        <v>0.625</v>
      </c>
      <c r="CK26" s="3045"/>
      <c r="CL26" s="3044">
        <v>0.64583333333333304</v>
      </c>
      <c r="CM26" s="3044"/>
      <c r="CN26" s="3044">
        <v>0.66666666666666696</v>
      </c>
      <c r="CO26" s="3045"/>
      <c r="CP26" s="3044">
        <v>0.6875</v>
      </c>
      <c r="CQ26" s="3044"/>
      <c r="CR26" s="3044">
        <v>0.70833333333333304</v>
      </c>
      <c r="CS26" s="3045"/>
      <c r="CT26" s="3044">
        <v>0.72916666666666596</v>
      </c>
      <c r="CU26" s="3044"/>
      <c r="CV26" s="3044">
        <v>0.749999999999999</v>
      </c>
      <c r="CW26" s="3045"/>
      <c r="CX26" s="3044">
        <v>0.77083333333333204</v>
      </c>
      <c r="CY26" s="3044"/>
      <c r="CZ26" s="3044">
        <v>0.79166666666666496</v>
      </c>
      <c r="DA26" s="3045"/>
    </row>
    <row r="27" spans="1:105" ht="12" customHeight="1">
      <c r="A27" s="578"/>
      <c r="B27" s="578"/>
      <c r="C27" s="923" t="s">
        <v>17</v>
      </c>
      <c r="D27" s="924" t="s">
        <v>1208</v>
      </c>
      <c r="E27" s="925"/>
      <c r="F27" s="923" t="s">
        <v>29</v>
      </c>
      <c r="G27" s="3036" t="s">
        <v>87</v>
      </c>
      <c r="H27" s="3036"/>
      <c r="I27" s="3036"/>
      <c r="J27" s="924" t="s">
        <v>19</v>
      </c>
      <c r="K27" s="924" t="s">
        <v>88</v>
      </c>
      <c r="L27" s="925"/>
      <c r="M27" s="3037">
        <v>0.35416666666666669</v>
      </c>
      <c r="N27" s="3038"/>
      <c r="O27" s="3038"/>
      <c r="P27" s="3038"/>
      <c r="Q27" s="926" t="s">
        <v>289</v>
      </c>
      <c r="R27" s="3038">
        <v>0.72916666666666663</v>
      </c>
      <c r="S27" s="3038"/>
      <c r="T27" s="3038"/>
      <c r="U27" s="3039"/>
      <c r="V27" s="3037">
        <v>4.1666666666666664E-2</v>
      </c>
      <c r="W27" s="3038"/>
      <c r="X27" s="3038"/>
      <c r="Y27" s="3039"/>
      <c r="Z27" s="3040">
        <f>IF(V27="","",R27-M27-V27)</f>
        <v>0.33333333333333326</v>
      </c>
      <c r="AA27" s="3041"/>
      <c r="AB27" s="3041"/>
      <c r="AC27" s="3042"/>
      <c r="AD27" s="927"/>
      <c r="AE27" s="928" t="s">
        <v>131</v>
      </c>
      <c r="AF27" s="3043" t="s">
        <v>1169</v>
      </c>
      <c r="AG27" s="3043"/>
      <c r="AH27" s="3043"/>
      <c r="AI27" s="3043"/>
      <c r="AJ27" s="3043"/>
      <c r="AK27" s="3043"/>
      <c r="AL27" s="3043"/>
      <c r="AM27" s="3043"/>
      <c r="AN27" s="3043"/>
      <c r="AS27" s="578"/>
      <c r="AT27" s="578"/>
      <c r="AU27" s="578"/>
      <c r="AV27" s="578"/>
      <c r="AW27" s="578"/>
      <c r="AX27" s="578"/>
      <c r="AY27" s="578"/>
      <c r="AZ27" s="929" t="s">
        <v>1209</v>
      </c>
      <c r="BA27" s="930">
        <f>M27</f>
        <v>0.35416666666666669</v>
      </c>
      <c r="BB27" s="930">
        <f>R27</f>
        <v>0.72916666666666663</v>
      </c>
      <c r="BC27" s="931">
        <f>IF(AZ27="","",IF(BB27-BA27&lt;TIME(5,0,1),BB27-BA27,BB27-BA27-TIME(1,0,0)))</f>
        <v>0.33333333333333326</v>
      </c>
      <c r="BD27" s="932"/>
      <c r="BE27" s="933"/>
      <c r="BF27" s="933"/>
      <c r="BG27" s="933"/>
      <c r="BH27" s="933"/>
      <c r="BI27" s="933"/>
      <c r="BJ27" s="933"/>
      <c r="BK27" s="933" t="s">
        <v>1210</v>
      </c>
      <c r="BL27" s="933" t="s">
        <v>1210</v>
      </c>
      <c r="BM27" s="933" t="s">
        <v>1210</v>
      </c>
      <c r="BN27" s="933" t="s">
        <v>1210</v>
      </c>
      <c r="BO27" s="933" t="s">
        <v>1210</v>
      </c>
      <c r="BP27" s="933" t="s">
        <v>1210</v>
      </c>
      <c r="BQ27" s="933" t="s">
        <v>1210</v>
      </c>
      <c r="BR27" s="933" t="s">
        <v>1210</v>
      </c>
      <c r="BS27" s="933" t="s">
        <v>1210</v>
      </c>
      <c r="BT27" s="933" t="s">
        <v>1210</v>
      </c>
      <c r="BU27" s="933" t="s">
        <v>1210</v>
      </c>
      <c r="BV27" s="933" t="s">
        <v>1210</v>
      </c>
      <c r="BW27" s="933" t="s">
        <v>1210</v>
      </c>
      <c r="BX27" s="933" t="s">
        <v>1210</v>
      </c>
      <c r="BY27" s="933" t="s">
        <v>1210</v>
      </c>
      <c r="BZ27" s="933" t="s">
        <v>1210</v>
      </c>
      <c r="CA27" s="933" t="s">
        <v>1210</v>
      </c>
      <c r="CB27" s="933" t="s">
        <v>1210</v>
      </c>
      <c r="CC27" s="933" t="s">
        <v>1210</v>
      </c>
      <c r="CD27" s="933" t="s">
        <v>1210</v>
      </c>
      <c r="CE27" s="933" t="s">
        <v>1210</v>
      </c>
      <c r="CF27" s="933" t="s">
        <v>1210</v>
      </c>
      <c r="CG27" s="933" t="s">
        <v>1210</v>
      </c>
      <c r="CH27" s="933" t="s">
        <v>1210</v>
      </c>
      <c r="CI27" s="933" t="s">
        <v>1210</v>
      </c>
      <c r="CJ27" s="933" t="s">
        <v>1210</v>
      </c>
      <c r="CK27" s="933" t="s">
        <v>1210</v>
      </c>
      <c r="CL27" s="933" t="s">
        <v>1210</v>
      </c>
      <c r="CM27" s="933" t="s">
        <v>1210</v>
      </c>
      <c r="CN27" s="933" t="s">
        <v>1210</v>
      </c>
      <c r="CO27" s="933" t="s">
        <v>1210</v>
      </c>
      <c r="CP27" s="933" t="s">
        <v>1210</v>
      </c>
      <c r="CQ27" s="933" t="s">
        <v>1210</v>
      </c>
      <c r="CR27" s="933" t="s">
        <v>1210</v>
      </c>
      <c r="CS27" s="933" t="s">
        <v>1210</v>
      </c>
      <c r="CT27" s="933" t="s">
        <v>1210</v>
      </c>
      <c r="CU27" s="933"/>
      <c r="CV27" s="933"/>
      <c r="CW27" s="933"/>
      <c r="CX27" s="933"/>
      <c r="CY27" s="933"/>
      <c r="CZ27" s="933"/>
      <c r="DA27" s="934"/>
    </row>
    <row r="28" spans="1:105" ht="12" customHeight="1">
      <c r="A28" s="578"/>
      <c r="B28" s="578"/>
      <c r="C28" s="935" t="s">
        <v>17</v>
      </c>
      <c r="D28" s="936" t="s">
        <v>910</v>
      </c>
      <c r="E28" s="937"/>
      <c r="F28" s="935" t="s">
        <v>29</v>
      </c>
      <c r="G28" s="3020"/>
      <c r="H28" s="3020"/>
      <c r="I28" s="3020"/>
      <c r="J28" s="936" t="s">
        <v>19</v>
      </c>
      <c r="K28" s="936" t="s">
        <v>88</v>
      </c>
      <c r="L28" s="937"/>
      <c r="M28" s="3023"/>
      <c r="N28" s="3021"/>
      <c r="O28" s="3021"/>
      <c r="P28" s="3021"/>
      <c r="Q28" s="938" t="s">
        <v>289</v>
      </c>
      <c r="R28" s="3021"/>
      <c r="S28" s="3021"/>
      <c r="T28" s="3021"/>
      <c r="U28" s="3022"/>
      <c r="V28" s="3023"/>
      <c r="W28" s="3021"/>
      <c r="X28" s="3021"/>
      <c r="Y28" s="3022"/>
      <c r="Z28" s="3024" t="str">
        <f>IFERROR(IF(V28="","",R28-M28-V28),"")</f>
        <v/>
      </c>
      <c r="AA28" s="3034"/>
      <c r="AB28" s="3034"/>
      <c r="AC28" s="3035"/>
      <c r="AD28" s="939"/>
      <c r="AE28" s="940"/>
      <c r="AF28" s="3043"/>
      <c r="AG28" s="3043"/>
      <c r="AH28" s="3043"/>
      <c r="AI28" s="3043"/>
      <c r="AJ28" s="3043"/>
      <c r="AK28" s="3043"/>
      <c r="AL28" s="3043"/>
      <c r="AM28" s="3043"/>
      <c r="AN28" s="3043"/>
      <c r="AS28" s="578"/>
      <c r="AT28" s="578"/>
      <c r="AU28" s="578"/>
      <c r="AV28" s="578"/>
      <c r="AW28" s="578"/>
      <c r="AX28" s="578"/>
      <c r="AY28" s="578"/>
      <c r="AZ28" s="929" t="str">
        <f t="shared" ref="AZ28:AZ41" si="54">D28</f>
        <v>A</v>
      </c>
      <c r="BA28" s="930" t="str">
        <f t="shared" ref="BA28:BA40" si="55">IF(M28="","",M28)</f>
        <v/>
      </c>
      <c r="BB28" s="930" t="str">
        <f>IF(R28="","",R28)</f>
        <v/>
      </c>
      <c r="BC28" s="931" t="str">
        <f>IF(BA28="","",IF(BB28-BA28&lt;TIME(5,0,1),BB28-BA28,BB28-BA28-TIME(1,0,0)))</f>
        <v/>
      </c>
      <c r="BD28" s="370"/>
      <c r="BE28" s="371"/>
      <c r="BF28" s="371"/>
      <c r="BG28" s="371"/>
      <c r="BH28" s="371"/>
      <c r="BI28" s="371"/>
      <c r="BJ28" s="371"/>
      <c r="BK28" s="371"/>
      <c r="BL28" s="371"/>
      <c r="BM28" s="371"/>
      <c r="BN28" s="371"/>
      <c r="BO28" s="371"/>
      <c r="BP28" s="371"/>
      <c r="BQ28" s="371"/>
      <c r="BR28" s="371"/>
      <c r="BS28" s="371"/>
      <c r="BT28" s="371"/>
      <c r="BU28" s="371"/>
      <c r="BV28" s="371"/>
      <c r="BW28" s="371"/>
      <c r="BX28" s="371"/>
      <c r="BY28" s="371"/>
      <c r="BZ28" s="371"/>
      <c r="CA28" s="371"/>
      <c r="CB28" s="371"/>
      <c r="CC28" s="371"/>
      <c r="CD28" s="371"/>
      <c r="CE28" s="371"/>
      <c r="CF28" s="371"/>
      <c r="CG28" s="371"/>
      <c r="CH28" s="371"/>
      <c r="CI28" s="371"/>
      <c r="CJ28" s="371"/>
      <c r="CK28" s="371"/>
      <c r="CL28" s="371"/>
      <c r="CM28" s="371"/>
      <c r="CN28" s="371"/>
      <c r="CO28" s="371"/>
      <c r="CP28" s="371"/>
      <c r="CQ28" s="371"/>
      <c r="CR28" s="371"/>
      <c r="CS28" s="371"/>
      <c r="CT28" s="371"/>
      <c r="CU28" s="371"/>
      <c r="CV28" s="371"/>
      <c r="CW28" s="371"/>
      <c r="CX28" s="371"/>
      <c r="CY28" s="371"/>
      <c r="CZ28" s="371"/>
      <c r="DA28" s="372"/>
    </row>
    <row r="29" spans="1:105" ht="12" customHeight="1">
      <c r="A29" s="578"/>
      <c r="B29" s="578"/>
      <c r="C29" s="935" t="s">
        <v>17</v>
      </c>
      <c r="D29" s="936" t="s">
        <v>911</v>
      </c>
      <c r="E29" s="937"/>
      <c r="F29" s="935" t="s">
        <v>29</v>
      </c>
      <c r="G29" s="3020"/>
      <c r="H29" s="3020"/>
      <c r="I29" s="3020"/>
      <c r="J29" s="936" t="s">
        <v>19</v>
      </c>
      <c r="K29" s="936" t="s">
        <v>88</v>
      </c>
      <c r="L29" s="937"/>
      <c r="M29" s="3023"/>
      <c r="N29" s="3021"/>
      <c r="O29" s="3021"/>
      <c r="P29" s="3021"/>
      <c r="Q29" s="938" t="s">
        <v>289</v>
      </c>
      <c r="R29" s="3021"/>
      <c r="S29" s="3021"/>
      <c r="T29" s="3021"/>
      <c r="U29" s="3022"/>
      <c r="V29" s="3023"/>
      <c r="W29" s="3021"/>
      <c r="X29" s="3021"/>
      <c r="Y29" s="3022"/>
      <c r="Z29" s="3024" t="str">
        <f t="shared" ref="Z29:Z41" si="56">IFERROR(IF(V29="","",R29-M29-V29),"")</f>
        <v/>
      </c>
      <c r="AA29" s="3025"/>
      <c r="AB29" s="3025"/>
      <c r="AC29" s="3026"/>
      <c r="AD29" s="939"/>
      <c r="AE29" s="701" t="s">
        <v>131</v>
      </c>
      <c r="AF29" s="3016" t="s">
        <v>1170</v>
      </c>
      <c r="AG29" s="3016"/>
      <c r="AH29" s="3016"/>
      <c r="AI29" s="3016"/>
      <c r="AJ29" s="3016"/>
      <c r="AK29" s="3016"/>
      <c r="AL29" s="3016"/>
      <c r="AM29" s="3016"/>
      <c r="AN29" s="3016"/>
      <c r="AS29" s="578"/>
      <c r="AT29" s="578"/>
      <c r="AU29" s="578"/>
      <c r="AV29" s="578"/>
      <c r="AW29" s="578"/>
      <c r="AX29" s="578"/>
      <c r="AY29" s="578"/>
      <c r="AZ29" s="929" t="str">
        <f t="shared" si="54"/>
        <v>B</v>
      </c>
      <c r="BA29" s="930" t="str">
        <f t="shared" si="55"/>
        <v/>
      </c>
      <c r="BB29" s="930" t="str">
        <f>IF(R29="","",R29)</f>
        <v/>
      </c>
      <c r="BC29" s="931" t="str">
        <f t="shared" ref="BC29:BC40" si="57">IF(BA29="","",IF(BB29-BA29&lt;TIME(5,0,1),BB29-BA29,BB29-BA29-TIME(1,0,0)))</f>
        <v/>
      </c>
      <c r="BD29" s="370"/>
      <c r="BE29" s="371"/>
      <c r="BF29" s="371"/>
      <c r="BG29" s="371"/>
      <c r="BH29" s="371"/>
      <c r="BI29" s="371"/>
      <c r="BJ29" s="371"/>
      <c r="BK29" s="371"/>
      <c r="BL29" s="371"/>
      <c r="BM29" s="371"/>
      <c r="BN29" s="371"/>
      <c r="BO29" s="371"/>
      <c r="BP29" s="371"/>
      <c r="BQ29" s="371"/>
      <c r="BR29" s="371"/>
      <c r="BS29" s="371"/>
      <c r="BT29" s="371"/>
      <c r="BU29" s="371"/>
      <c r="BV29" s="371"/>
      <c r="BW29" s="371"/>
      <c r="BX29" s="371"/>
      <c r="BY29" s="371"/>
      <c r="BZ29" s="371"/>
      <c r="CA29" s="371"/>
      <c r="CB29" s="371"/>
      <c r="CC29" s="371"/>
      <c r="CD29" s="371"/>
      <c r="CE29" s="371"/>
      <c r="CF29" s="371"/>
      <c r="CG29" s="371"/>
      <c r="CH29" s="371"/>
      <c r="CI29" s="371"/>
      <c r="CJ29" s="371"/>
      <c r="CK29" s="371"/>
      <c r="CL29" s="371"/>
      <c r="CM29" s="371"/>
      <c r="CN29" s="371"/>
      <c r="CO29" s="371"/>
      <c r="CP29" s="371"/>
      <c r="CQ29" s="371"/>
      <c r="CR29" s="371"/>
      <c r="CS29" s="371"/>
      <c r="CT29" s="371"/>
      <c r="CU29" s="371"/>
      <c r="CV29" s="371"/>
      <c r="CW29" s="371"/>
      <c r="CX29" s="371"/>
      <c r="CY29" s="371"/>
      <c r="CZ29" s="371"/>
      <c r="DA29" s="372"/>
    </row>
    <row r="30" spans="1:105" ht="12" customHeight="1">
      <c r="A30" s="578"/>
      <c r="B30" s="578"/>
      <c r="C30" s="935" t="s">
        <v>17</v>
      </c>
      <c r="D30" s="936" t="s">
        <v>912</v>
      </c>
      <c r="E30" s="937"/>
      <c r="F30" s="935" t="s">
        <v>29</v>
      </c>
      <c r="G30" s="3020"/>
      <c r="H30" s="3020"/>
      <c r="I30" s="3020"/>
      <c r="J30" s="936" t="s">
        <v>19</v>
      </c>
      <c r="K30" s="936" t="s">
        <v>88</v>
      </c>
      <c r="L30" s="937"/>
      <c r="M30" s="3023"/>
      <c r="N30" s="3021"/>
      <c r="O30" s="3021"/>
      <c r="P30" s="3021"/>
      <c r="Q30" s="938" t="s">
        <v>289</v>
      </c>
      <c r="R30" s="3021"/>
      <c r="S30" s="3021"/>
      <c r="T30" s="3021"/>
      <c r="U30" s="3022"/>
      <c r="V30" s="3023"/>
      <c r="W30" s="3021"/>
      <c r="X30" s="3021"/>
      <c r="Y30" s="3022"/>
      <c r="Z30" s="3024" t="str">
        <f t="shared" si="56"/>
        <v/>
      </c>
      <c r="AA30" s="3025"/>
      <c r="AB30" s="3025"/>
      <c r="AC30" s="3026"/>
      <c r="AD30" s="939"/>
      <c r="AE30" s="940"/>
      <c r="AF30" s="3016"/>
      <c r="AG30" s="3016"/>
      <c r="AH30" s="3016"/>
      <c r="AI30" s="3016"/>
      <c r="AJ30" s="3016"/>
      <c r="AK30" s="3016"/>
      <c r="AL30" s="3016"/>
      <c r="AM30" s="3016"/>
      <c r="AN30" s="3016"/>
      <c r="AS30" s="578"/>
      <c r="AT30" s="578"/>
      <c r="AU30" s="578"/>
      <c r="AV30" s="578"/>
      <c r="AW30" s="578"/>
      <c r="AX30" s="578"/>
      <c r="AY30" s="578"/>
      <c r="AZ30" s="929" t="str">
        <f t="shared" si="54"/>
        <v>C</v>
      </c>
      <c r="BA30" s="930" t="str">
        <f t="shared" si="55"/>
        <v/>
      </c>
      <c r="BB30" s="930" t="str">
        <f t="shared" ref="BB30:BB40" si="58">IF(R30="","",R30)</f>
        <v/>
      </c>
      <c r="BC30" s="931" t="str">
        <f t="shared" si="57"/>
        <v/>
      </c>
      <c r="BD30" s="370"/>
      <c r="BE30" s="371"/>
      <c r="BF30" s="371"/>
      <c r="BG30" s="371"/>
      <c r="BH30" s="371"/>
      <c r="BI30" s="371"/>
      <c r="BJ30" s="371"/>
      <c r="BK30" s="371"/>
      <c r="BL30" s="371"/>
      <c r="BM30" s="371"/>
      <c r="BN30" s="371"/>
      <c r="BO30" s="371"/>
      <c r="BP30" s="371"/>
      <c r="BQ30" s="371"/>
      <c r="BR30" s="371"/>
      <c r="BS30" s="371"/>
      <c r="BT30" s="371"/>
      <c r="BU30" s="371"/>
      <c r="BV30" s="371"/>
      <c r="BW30" s="371"/>
      <c r="BX30" s="371"/>
      <c r="BY30" s="371"/>
      <c r="BZ30" s="371"/>
      <c r="CA30" s="371"/>
      <c r="CB30" s="371"/>
      <c r="CC30" s="371"/>
      <c r="CD30" s="371"/>
      <c r="CE30" s="371"/>
      <c r="CF30" s="371"/>
      <c r="CG30" s="371"/>
      <c r="CH30" s="371"/>
      <c r="CI30" s="371"/>
      <c r="CJ30" s="371"/>
      <c r="CK30" s="371"/>
      <c r="CL30" s="371"/>
      <c r="CM30" s="371"/>
      <c r="CN30" s="371"/>
      <c r="CO30" s="371"/>
      <c r="CP30" s="371"/>
      <c r="CQ30" s="371"/>
      <c r="CR30" s="371"/>
      <c r="CS30" s="371"/>
      <c r="CT30" s="371"/>
      <c r="CU30" s="371"/>
      <c r="CV30" s="371"/>
      <c r="CW30" s="371"/>
      <c r="CX30" s="371"/>
      <c r="CY30" s="371"/>
      <c r="CZ30" s="371"/>
      <c r="DA30" s="372"/>
    </row>
    <row r="31" spans="1:105" ht="12" customHeight="1" thickBot="1">
      <c r="A31" s="578"/>
      <c r="B31" s="578"/>
      <c r="C31" s="935" t="s">
        <v>17</v>
      </c>
      <c r="D31" s="936" t="s">
        <v>913</v>
      </c>
      <c r="E31" s="937"/>
      <c r="F31" s="935" t="s">
        <v>29</v>
      </c>
      <c r="G31" s="3020"/>
      <c r="H31" s="3020"/>
      <c r="I31" s="3020"/>
      <c r="J31" s="936" t="s">
        <v>19</v>
      </c>
      <c r="K31" s="936" t="s">
        <v>88</v>
      </c>
      <c r="L31" s="937"/>
      <c r="M31" s="3023"/>
      <c r="N31" s="3021"/>
      <c r="O31" s="3021"/>
      <c r="P31" s="3021"/>
      <c r="Q31" s="938" t="s">
        <v>289</v>
      </c>
      <c r="R31" s="3021"/>
      <c r="S31" s="3021"/>
      <c r="T31" s="3021"/>
      <c r="U31" s="3022"/>
      <c r="V31" s="3023"/>
      <c r="W31" s="3021"/>
      <c r="X31" s="3021"/>
      <c r="Y31" s="3022"/>
      <c r="Z31" s="3024" t="str">
        <f t="shared" si="56"/>
        <v/>
      </c>
      <c r="AA31" s="3025"/>
      <c r="AB31" s="3025"/>
      <c r="AC31" s="3026"/>
      <c r="AD31" s="939"/>
      <c r="AE31" s="940"/>
      <c r="AF31" s="3017"/>
      <c r="AG31" s="3017"/>
      <c r="AH31" s="3017"/>
      <c r="AI31" s="3017"/>
      <c r="AJ31" s="3017"/>
      <c r="AK31" s="3017"/>
      <c r="AL31" s="3017"/>
      <c r="AM31" s="3017"/>
      <c r="AN31" s="3017"/>
      <c r="AS31" s="578"/>
      <c r="AT31" s="578"/>
      <c r="AU31" s="578"/>
      <c r="AV31" s="578"/>
      <c r="AW31" s="578"/>
      <c r="AX31" s="578"/>
      <c r="AY31" s="578"/>
      <c r="AZ31" s="929" t="str">
        <f t="shared" si="54"/>
        <v>D</v>
      </c>
      <c r="BA31" s="930" t="str">
        <f t="shared" si="55"/>
        <v/>
      </c>
      <c r="BB31" s="930" t="str">
        <f t="shared" si="58"/>
        <v/>
      </c>
      <c r="BC31" s="931" t="str">
        <f t="shared" si="57"/>
        <v/>
      </c>
      <c r="BD31" s="370"/>
      <c r="BE31" s="371"/>
      <c r="BF31" s="371"/>
      <c r="BG31" s="371"/>
      <c r="BH31" s="371"/>
      <c r="BI31" s="371"/>
      <c r="BJ31" s="371"/>
      <c r="BK31" s="371"/>
      <c r="BL31" s="371"/>
      <c r="BM31" s="371"/>
      <c r="BN31" s="371"/>
      <c r="BO31" s="371"/>
      <c r="BP31" s="371"/>
      <c r="BQ31" s="371"/>
      <c r="BR31" s="371"/>
      <c r="BS31" s="371"/>
      <c r="BT31" s="371"/>
      <c r="BU31" s="371"/>
      <c r="BV31" s="371"/>
      <c r="BW31" s="371"/>
      <c r="BX31" s="371"/>
      <c r="BY31" s="371"/>
      <c r="BZ31" s="371"/>
      <c r="CA31" s="371"/>
      <c r="CB31" s="371"/>
      <c r="CC31" s="371"/>
      <c r="CD31" s="371"/>
      <c r="CE31" s="371"/>
      <c r="CF31" s="371"/>
      <c r="CG31" s="371"/>
      <c r="CH31" s="371"/>
      <c r="CI31" s="371"/>
      <c r="CJ31" s="371"/>
      <c r="CK31" s="371"/>
      <c r="CL31" s="371"/>
      <c r="CM31" s="371"/>
      <c r="CN31" s="371"/>
      <c r="CO31" s="371"/>
      <c r="CP31" s="371"/>
      <c r="CQ31" s="371"/>
      <c r="CR31" s="371"/>
      <c r="CS31" s="371"/>
      <c r="CT31" s="371"/>
      <c r="CU31" s="371"/>
      <c r="CV31" s="371"/>
      <c r="CW31" s="371"/>
      <c r="CX31" s="371"/>
      <c r="CY31" s="371"/>
      <c r="CZ31" s="371"/>
      <c r="DA31" s="372"/>
    </row>
    <row r="32" spans="1:105" ht="12" customHeight="1">
      <c r="A32" s="578"/>
      <c r="B32" s="578"/>
      <c r="C32" s="935" t="s">
        <v>17</v>
      </c>
      <c r="D32" s="936" t="s">
        <v>914</v>
      </c>
      <c r="E32" s="937"/>
      <c r="F32" s="935" t="s">
        <v>29</v>
      </c>
      <c r="G32" s="3020"/>
      <c r="H32" s="3020"/>
      <c r="I32" s="3020"/>
      <c r="J32" s="936" t="s">
        <v>19</v>
      </c>
      <c r="K32" s="936" t="s">
        <v>88</v>
      </c>
      <c r="L32" s="937"/>
      <c r="M32" s="3023"/>
      <c r="N32" s="3021"/>
      <c r="O32" s="3021"/>
      <c r="P32" s="3021"/>
      <c r="Q32" s="938" t="s">
        <v>289</v>
      </c>
      <c r="R32" s="3021"/>
      <c r="S32" s="3021"/>
      <c r="T32" s="3021"/>
      <c r="U32" s="3022"/>
      <c r="V32" s="3023"/>
      <c r="W32" s="3021"/>
      <c r="X32" s="3021"/>
      <c r="Y32" s="3022"/>
      <c r="Z32" s="3024" t="str">
        <f t="shared" si="56"/>
        <v/>
      </c>
      <c r="AA32" s="3025"/>
      <c r="AB32" s="3025"/>
      <c r="AC32" s="3026"/>
      <c r="AD32" s="939"/>
      <c r="AE32" s="3100" t="s">
        <v>154</v>
      </c>
      <c r="AF32" s="3097" t="s">
        <v>1211</v>
      </c>
      <c r="AG32" s="3097"/>
      <c r="AH32" s="3097"/>
      <c r="AI32" s="3097"/>
      <c r="AJ32" s="3097"/>
      <c r="AK32" s="3097"/>
      <c r="AL32" s="3097"/>
      <c r="AM32" s="3097"/>
      <c r="AN32" s="3097"/>
      <c r="AO32" s="941"/>
      <c r="AP32" s="640"/>
      <c r="AQ32" s="640"/>
      <c r="AR32" s="640"/>
      <c r="AS32" s="578"/>
      <c r="AT32" s="578"/>
      <c r="AU32" s="578"/>
      <c r="AV32" s="578"/>
      <c r="AW32" s="578"/>
      <c r="AX32" s="578"/>
      <c r="AY32" s="578"/>
      <c r="AZ32" s="929" t="str">
        <f t="shared" si="54"/>
        <v>E</v>
      </c>
      <c r="BA32" s="930" t="str">
        <f t="shared" si="55"/>
        <v/>
      </c>
      <c r="BB32" s="930" t="str">
        <f t="shared" si="58"/>
        <v/>
      </c>
      <c r="BC32" s="931" t="str">
        <f t="shared" si="57"/>
        <v/>
      </c>
      <c r="BD32" s="370"/>
      <c r="BE32" s="371"/>
      <c r="BF32" s="371"/>
      <c r="BG32" s="371"/>
      <c r="BH32" s="371"/>
      <c r="BI32" s="371"/>
      <c r="BJ32" s="371"/>
      <c r="BK32" s="371"/>
      <c r="BL32" s="371"/>
      <c r="BM32" s="371"/>
      <c r="BN32" s="371"/>
      <c r="BO32" s="371"/>
      <c r="BP32" s="371"/>
      <c r="BQ32" s="371"/>
      <c r="BR32" s="371"/>
      <c r="BS32" s="371"/>
      <c r="BT32" s="371"/>
      <c r="BU32" s="371"/>
      <c r="BV32" s="371"/>
      <c r="BW32" s="371"/>
      <c r="BX32" s="371"/>
      <c r="BY32" s="371"/>
      <c r="BZ32" s="371"/>
      <c r="CA32" s="371"/>
      <c r="CB32" s="371"/>
      <c r="CC32" s="371"/>
      <c r="CD32" s="371"/>
      <c r="CE32" s="371"/>
      <c r="CF32" s="371"/>
      <c r="CG32" s="371"/>
      <c r="CH32" s="371"/>
      <c r="CI32" s="371"/>
      <c r="CJ32" s="371"/>
      <c r="CK32" s="371"/>
      <c r="CL32" s="371"/>
      <c r="CM32" s="371"/>
      <c r="CN32" s="371"/>
      <c r="CO32" s="371"/>
      <c r="CP32" s="371"/>
      <c r="CQ32" s="371"/>
      <c r="CR32" s="371"/>
      <c r="CS32" s="371"/>
      <c r="CT32" s="371"/>
      <c r="CU32" s="371"/>
      <c r="CV32" s="371"/>
      <c r="CW32" s="371"/>
      <c r="CX32" s="371"/>
      <c r="CY32" s="371"/>
      <c r="CZ32" s="371"/>
      <c r="DA32" s="372"/>
    </row>
    <row r="33" spans="1:105" ht="12" customHeight="1">
      <c r="A33" s="578"/>
      <c r="B33" s="578"/>
      <c r="C33" s="935" t="s">
        <v>17</v>
      </c>
      <c r="D33" s="936" t="s">
        <v>1202</v>
      </c>
      <c r="E33" s="936"/>
      <c r="F33" s="935" t="s">
        <v>29</v>
      </c>
      <c r="G33" s="3020"/>
      <c r="H33" s="3020"/>
      <c r="I33" s="3020"/>
      <c r="J33" s="936" t="s">
        <v>19</v>
      </c>
      <c r="K33" s="936" t="s">
        <v>88</v>
      </c>
      <c r="L33" s="937"/>
      <c r="M33" s="3023"/>
      <c r="N33" s="3021"/>
      <c r="O33" s="3021"/>
      <c r="P33" s="3021"/>
      <c r="Q33" s="938" t="s">
        <v>289</v>
      </c>
      <c r="R33" s="3021"/>
      <c r="S33" s="3021"/>
      <c r="T33" s="3021"/>
      <c r="U33" s="3022"/>
      <c r="V33" s="3023"/>
      <c r="W33" s="3021"/>
      <c r="X33" s="3021"/>
      <c r="Y33" s="3022"/>
      <c r="Z33" s="3024" t="str">
        <f t="shared" si="56"/>
        <v/>
      </c>
      <c r="AA33" s="3025"/>
      <c r="AB33" s="3025"/>
      <c r="AC33" s="3026"/>
      <c r="AD33" s="939"/>
      <c r="AE33" s="3101"/>
      <c r="AF33" s="3098"/>
      <c r="AG33" s="3098"/>
      <c r="AH33" s="3098"/>
      <c r="AI33" s="3098"/>
      <c r="AJ33" s="3098"/>
      <c r="AK33" s="3098"/>
      <c r="AL33" s="3098"/>
      <c r="AM33" s="3098"/>
      <c r="AN33" s="3098"/>
      <c r="AO33" s="942"/>
      <c r="AP33" s="640"/>
      <c r="AQ33" s="640"/>
      <c r="AR33" s="640"/>
      <c r="AS33" s="578"/>
      <c r="AT33" s="578"/>
      <c r="AU33" s="578"/>
      <c r="AV33" s="578"/>
      <c r="AW33" s="578"/>
      <c r="AX33" s="578"/>
      <c r="AY33" s="578"/>
      <c r="AZ33" s="929" t="str">
        <f t="shared" si="54"/>
        <v>F</v>
      </c>
      <c r="BA33" s="930" t="str">
        <f t="shared" si="55"/>
        <v/>
      </c>
      <c r="BB33" s="930" t="str">
        <f t="shared" si="58"/>
        <v/>
      </c>
      <c r="BC33" s="931" t="str">
        <f t="shared" si="57"/>
        <v/>
      </c>
      <c r="BD33" s="370"/>
      <c r="BE33" s="371"/>
      <c r="BF33" s="371"/>
      <c r="BG33" s="371"/>
      <c r="BH33" s="371"/>
      <c r="BI33" s="371"/>
      <c r="BJ33" s="371"/>
      <c r="BK33" s="371"/>
      <c r="BL33" s="371"/>
      <c r="BM33" s="371"/>
      <c r="BN33" s="371"/>
      <c r="BO33" s="371"/>
      <c r="BP33" s="371"/>
      <c r="BQ33" s="371"/>
      <c r="BR33" s="371"/>
      <c r="BS33" s="371"/>
      <c r="BT33" s="371"/>
      <c r="BU33" s="371"/>
      <c r="BV33" s="371"/>
      <c r="BW33" s="371"/>
      <c r="BX33" s="371"/>
      <c r="BY33" s="371"/>
      <c r="BZ33" s="371"/>
      <c r="CA33" s="371"/>
      <c r="CB33" s="371"/>
      <c r="CC33" s="371"/>
      <c r="CD33" s="371"/>
      <c r="CE33" s="371"/>
      <c r="CF33" s="371"/>
      <c r="CG33" s="371"/>
      <c r="CH33" s="371"/>
      <c r="CI33" s="371"/>
      <c r="CJ33" s="371"/>
      <c r="CK33" s="371"/>
      <c r="CL33" s="371"/>
      <c r="CM33" s="371"/>
      <c r="CN33" s="371"/>
      <c r="CO33" s="371"/>
      <c r="CP33" s="371"/>
      <c r="CQ33" s="371"/>
      <c r="CR33" s="371"/>
      <c r="CS33" s="371"/>
      <c r="CT33" s="371"/>
      <c r="CU33" s="371"/>
      <c r="CV33" s="371"/>
      <c r="CW33" s="371"/>
      <c r="CX33" s="371"/>
      <c r="CY33" s="371"/>
      <c r="CZ33" s="371"/>
      <c r="DA33" s="372"/>
    </row>
    <row r="34" spans="1:105" ht="12" customHeight="1">
      <c r="A34" s="578"/>
      <c r="B34" s="578"/>
      <c r="C34" s="935" t="s">
        <v>17</v>
      </c>
      <c r="D34" s="936" t="s">
        <v>1150</v>
      </c>
      <c r="E34" s="936"/>
      <c r="F34" s="935" t="s">
        <v>29</v>
      </c>
      <c r="G34" s="3020"/>
      <c r="H34" s="3020"/>
      <c r="I34" s="3020"/>
      <c r="J34" s="936" t="s">
        <v>19</v>
      </c>
      <c r="K34" s="936" t="s">
        <v>88</v>
      </c>
      <c r="L34" s="937"/>
      <c r="M34" s="3023"/>
      <c r="N34" s="3021"/>
      <c r="O34" s="3021"/>
      <c r="P34" s="3021"/>
      <c r="Q34" s="938" t="s">
        <v>289</v>
      </c>
      <c r="R34" s="3021"/>
      <c r="S34" s="3021"/>
      <c r="T34" s="3021"/>
      <c r="U34" s="3022"/>
      <c r="V34" s="3023"/>
      <c r="W34" s="3021"/>
      <c r="X34" s="3021"/>
      <c r="Y34" s="3022"/>
      <c r="Z34" s="3024" t="str">
        <f t="shared" si="56"/>
        <v/>
      </c>
      <c r="AA34" s="3025"/>
      <c r="AB34" s="3025"/>
      <c r="AC34" s="3026"/>
      <c r="AD34" s="939"/>
      <c r="AE34" s="3101"/>
      <c r="AF34" s="3098"/>
      <c r="AG34" s="3098"/>
      <c r="AH34" s="3098"/>
      <c r="AI34" s="3098"/>
      <c r="AJ34" s="3098"/>
      <c r="AK34" s="3098"/>
      <c r="AL34" s="3098"/>
      <c r="AM34" s="3098"/>
      <c r="AN34" s="3098"/>
      <c r="AO34" s="942"/>
      <c r="AP34" s="640"/>
      <c r="AQ34" s="640"/>
      <c r="AR34" s="640"/>
      <c r="AS34" s="578"/>
      <c r="AT34" s="578"/>
      <c r="AU34" s="578"/>
      <c r="AV34" s="578"/>
      <c r="AW34" s="578"/>
      <c r="AX34" s="578"/>
      <c r="AY34" s="578"/>
      <c r="AZ34" s="929" t="str">
        <f t="shared" si="54"/>
        <v>G</v>
      </c>
      <c r="BA34" s="930" t="str">
        <f t="shared" si="55"/>
        <v/>
      </c>
      <c r="BB34" s="930" t="str">
        <f t="shared" si="58"/>
        <v/>
      </c>
      <c r="BC34" s="931" t="str">
        <f t="shared" si="57"/>
        <v/>
      </c>
      <c r="BD34" s="370"/>
      <c r="BE34" s="371"/>
      <c r="BF34" s="371"/>
      <c r="BG34" s="371"/>
      <c r="BH34" s="371"/>
      <c r="BI34" s="371"/>
      <c r="BJ34" s="371"/>
      <c r="BK34" s="371"/>
      <c r="BL34" s="371"/>
      <c r="BM34" s="371"/>
      <c r="BN34" s="371"/>
      <c r="BO34" s="371"/>
      <c r="BP34" s="371"/>
      <c r="BQ34" s="371"/>
      <c r="BR34" s="371"/>
      <c r="BS34" s="371"/>
      <c r="BT34" s="371"/>
      <c r="BU34" s="371"/>
      <c r="BV34" s="371"/>
      <c r="BW34" s="371"/>
      <c r="BX34" s="371"/>
      <c r="BY34" s="371"/>
      <c r="BZ34" s="371"/>
      <c r="CA34" s="371"/>
      <c r="CB34" s="371"/>
      <c r="CC34" s="371"/>
      <c r="CD34" s="371"/>
      <c r="CE34" s="371"/>
      <c r="CF34" s="371"/>
      <c r="CG34" s="371"/>
      <c r="CH34" s="371"/>
      <c r="CI34" s="371"/>
      <c r="CJ34" s="371"/>
      <c r="CK34" s="371"/>
      <c r="CL34" s="371"/>
      <c r="CM34" s="371"/>
      <c r="CN34" s="371"/>
      <c r="CO34" s="371"/>
      <c r="CP34" s="371"/>
      <c r="CQ34" s="371"/>
      <c r="CR34" s="371"/>
      <c r="CS34" s="371"/>
      <c r="CT34" s="371"/>
      <c r="CU34" s="371"/>
      <c r="CV34" s="371"/>
      <c r="CW34" s="371"/>
      <c r="CX34" s="371"/>
      <c r="CY34" s="371"/>
      <c r="CZ34" s="371"/>
      <c r="DA34" s="372"/>
    </row>
    <row r="35" spans="1:105" ht="12" customHeight="1">
      <c r="A35" s="578"/>
      <c r="B35" s="578"/>
      <c r="C35" s="935" t="s">
        <v>17</v>
      </c>
      <c r="D35" s="936" t="s">
        <v>1151</v>
      </c>
      <c r="E35" s="936"/>
      <c r="F35" s="935" t="s">
        <v>29</v>
      </c>
      <c r="G35" s="3020"/>
      <c r="H35" s="3020"/>
      <c r="I35" s="3020"/>
      <c r="J35" s="936" t="s">
        <v>19</v>
      </c>
      <c r="K35" s="936" t="s">
        <v>88</v>
      </c>
      <c r="L35" s="937"/>
      <c r="M35" s="3023"/>
      <c r="N35" s="3021"/>
      <c r="O35" s="3021"/>
      <c r="P35" s="3021"/>
      <c r="Q35" s="938" t="s">
        <v>289</v>
      </c>
      <c r="R35" s="3021"/>
      <c r="S35" s="3021"/>
      <c r="T35" s="3021"/>
      <c r="U35" s="3022"/>
      <c r="V35" s="3023"/>
      <c r="W35" s="3021"/>
      <c r="X35" s="3021"/>
      <c r="Y35" s="3022"/>
      <c r="Z35" s="3024" t="str">
        <f t="shared" si="56"/>
        <v/>
      </c>
      <c r="AA35" s="3025"/>
      <c r="AB35" s="3025"/>
      <c r="AC35" s="3026"/>
      <c r="AD35" s="939"/>
      <c r="AE35" s="3101"/>
      <c r="AF35" s="3098"/>
      <c r="AG35" s="3098"/>
      <c r="AH35" s="3098"/>
      <c r="AI35" s="3098"/>
      <c r="AJ35" s="3098"/>
      <c r="AK35" s="3098"/>
      <c r="AL35" s="3098"/>
      <c r="AM35" s="3098"/>
      <c r="AN35" s="3098"/>
      <c r="AO35" s="943"/>
      <c r="AP35" s="578"/>
      <c r="AQ35" s="920"/>
      <c r="AR35" s="578"/>
      <c r="AS35" s="578"/>
      <c r="AT35" s="578"/>
      <c r="AU35" s="578"/>
      <c r="AV35" s="578"/>
      <c r="AW35" s="578"/>
      <c r="AX35" s="578"/>
      <c r="AY35" s="578"/>
      <c r="AZ35" s="929" t="str">
        <f t="shared" si="54"/>
        <v>H</v>
      </c>
      <c r="BA35" s="930" t="str">
        <f t="shared" si="55"/>
        <v/>
      </c>
      <c r="BB35" s="930" t="str">
        <f t="shared" si="58"/>
        <v/>
      </c>
      <c r="BC35" s="931" t="str">
        <f t="shared" si="57"/>
        <v/>
      </c>
      <c r="BD35" s="370"/>
      <c r="BE35" s="371"/>
      <c r="BF35" s="371"/>
      <c r="BG35" s="371"/>
      <c r="BH35" s="371"/>
      <c r="BI35" s="371"/>
      <c r="BJ35" s="371"/>
      <c r="BK35" s="371"/>
      <c r="BL35" s="371"/>
      <c r="BM35" s="371"/>
      <c r="BN35" s="371"/>
      <c r="BO35" s="371"/>
      <c r="BP35" s="371"/>
      <c r="BQ35" s="371"/>
      <c r="BR35" s="371"/>
      <c r="BS35" s="371"/>
      <c r="BT35" s="371"/>
      <c r="BU35" s="371"/>
      <c r="BV35" s="371"/>
      <c r="BW35" s="371"/>
      <c r="BX35" s="371"/>
      <c r="BY35" s="371"/>
      <c r="BZ35" s="371"/>
      <c r="CA35" s="371"/>
      <c r="CB35" s="371"/>
      <c r="CC35" s="371"/>
      <c r="CD35" s="371"/>
      <c r="CE35" s="371"/>
      <c r="CF35" s="371"/>
      <c r="CG35" s="371"/>
      <c r="CH35" s="371"/>
      <c r="CI35" s="371"/>
      <c r="CJ35" s="371"/>
      <c r="CK35" s="371"/>
      <c r="CL35" s="371"/>
      <c r="CM35" s="371"/>
      <c r="CN35" s="371"/>
      <c r="CO35" s="371"/>
      <c r="CP35" s="371"/>
      <c r="CQ35" s="371"/>
      <c r="CR35" s="371"/>
      <c r="CS35" s="371"/>
      <c r="CT35" s="371"/>
      <c r="CU35" s="371"/>
      <c r="CV35" s="371"/>
      <c r="CW35" s="371"/>
      <c r="CX35" s="371"/>
      <c r="CY35" s="371"/>
      <c r="CZ35" s="371"/>
      <c r="DA35" s="372"/>
    </row>
    <row r="36" spans="1:105" ht="12" customHeight="1">
      <c r="A36" s="578"/>
      <c r="B36" s="578"/>
      <c r="C36" s="935" t="s">
        <v>17</v>
      </c>
      <c r="D36" s="936" t="s">
        <v>1152</v>
      </c>
      <c r="E36" s="936"/>
      <c r="F36" s="935" t="s">
        <v>29</v>
      </c>
      <c r="G36" s="3020"/>
      <c r="H36" s="3020"/>
      <c r="I36" s="3020"/>
      <c r="J36" s="936" t="s">
        <v>19</v>
      </c>
      <c r="K36" s="936" t="s">
        <v>88</v>
      </c>
      <c r="L36" s="937"/>
      <c r="M36" s="3023"/>
      <c r="N36" s="3021"/>
      <c r="O36" s="3021"/>
      <c r="P36" s="3021"/>
      <c r="Q36" s="938" t="s">
        <v>289</v>
      </c>
      <c r="R36" s="3021"/>
      <c r="S36" s="3021"/>
      <c r="T36" s="3021"/>
      <c r="U36" s="3022"/>
      <c r="V36" s="3023"/>
      <c r="W36" s="3021"/>
      <c r="X36" s="3021"/>
      <c r="Y36" s="3022"/>
      <c r="Z36" s="3024" t="str">
        <f t="shared" si="56"/>
        <v/>
      </c>
      <c r="AA36" s="3025"/>
      <c r="AB36" s="3025"/>
      <c r="AC36" s="3026"/>
      <c r="AD36" s="939"/>
      <c r="AE36" s="3101"/>
      <c r="AF36" s="3098"/>
      <c r="AG36" s="3098"/>
      <c r="AH36" s="3098"/>
      <c r="AI36" s="3098"/>
      <c r="AJ36" s="3098"/>
      <c r="AK36" s="3098"/>
      <c r="AL36" s="3098"/>
      <c r="AM36" s="3098"/>
      <c r="AN36" s="3098"/>
      <c r="AO36" s="943"/>
      <c r="AP36" s="578"/>
      <c r="AQ36" s="920"/>
      <c r="AR36" s="578"/>
      <c r="AS36" s="578"/>
      <c r="AT36" s="578"/>
      <c r="AU36" s="578"/>
      <c r="AV36" s="578"/>
      <c r="AW36" s="578"/>
      <c r="AX36" s="578"/>
      <c r="AY36" s="578"/>
      <c r="AZ36" s="929" t="str">
        <f t="shared" si="54"/>
        <v>I</v>
      </c>
      <c r="BA36" s="930" t="str">
        <f t="shared" si="55"/>
        <v/>
      </c>
      <c r="BB36" s="930" t="str">
        <f t="shared" si="58"/>
        <v/>
      </c>
      <c r="BC36" s="931" t="str">
        <f t="shared" si="57"/>
        <v/>
      </c>
      <c r="BD36" s="370"/>
      <c r="BE36" s="371"/>
      <c r="BF36" s="371"/>
      <c r="BG36" s="371"/>
      <c r="BH36" s="371"/>
      <c r="BI36" s="371"/>
      <c r="BJ36" s="371"/>
      <c r="BK36" s="371"/>
      <c r="BL36" s="371"/>
      <c r="BM36" s="371"/>
      <c r="BN36" s="371"/>
      <c r="BO36" s="371"/>
      <c r="BP36" s="371"/>
      <c r="BQ36" s="371"/>
      <c r="BR36" s="371"/>
      <c r="BS36" s="371"/>
      <c r="BT36" s="371"/>
      <c r="BU36" s="371"/>
      <c r="BV36" s="371"/>
      <c r="BW36" s="371"/>
      <c r="BX36" s="371"/>
      <c r="BY36" s="371"/>
      <c r="BZ36" s="371"/>
      <c r="CA36" s="371"/>
      <c r="CB36" s="371"/>
      <c r="CC36" s="371"/>
      <c r="CD36" s="371"/>
      <c r="CE36" s="371"/>
      <c r="CF36" s="371"/>
      <c r="CG36" s="371"/>
      <c r="CH36" s="371"/>
      <c r="CI36" s="371"/>
      <c r="CJ36" s="371"/>
      <c r="CK36" s="371"/>
      <c r="CL36" s="371"/>
      <c r="CM36" s="371"/>
      <c r="CN36" s="371"/>
      <c r="CO36" s="371"/>
      <c r="CP36" s="371"/>
      <c r="CQ36" s="371"/>
      <c r="CR36" s="371"/>
      <c r="CS36" s="371"/>
      <c r="CT36" s="371"/>
      <c r="CU36" s="371"/>
      <c r="CV36" s="371"/>
      <c r="CW36" s="371"/>
      <c r="CX36" s="371"/>
      <c r="CY36" s="371"/>
      <c r="CZ36" s="371"/>
      <c r="DA36" s="372"/>
    </row>
    <row r="37" spans="1:105" ht="12" customHeight="1">
      <c r="A37" s="578"/>
      <c r="B37" s="578"/>
      <c r="C37" s="935" t="s">
        <v>17</v>
      </c>
      <c r="D37" s="936" t="s">
        <v>1153</v>
      </c>
      <c r="E37" s="936"/>
      <c r="F37" s="935" t="s">
        <v>29</v>
      </c>
      <c r="G37" s="3020"/>
      <c r="H37" s="3020"/>
      <c r="I37" s="3020"/>
      <c r="J37" s="936" t="s">
        <v>19</v>
      </c>
      <c r="K37" s="936" t="s">
        <v>88</v>
      </c>
      <c r="L37" s="937"/>
      <c r="M37" s="3023"/>
      <c r="N37" s="3021"/>
      <c r="O37" s="3021"/>
      <c r="P37" s="3021"/>
      <c r="Q37" s="938" t="s">
        <v>289</v>
      </c>
      <c r="R37" s="3021"/>
      <c r="S37" s="3021"/>
      <c r="T37" s="3021"/>
      <c r="U37" s="3022"/>
      <c r="V37" s="3023"/>
      <c r="W37" s="3021"/>
      <c r="X37" s="3021"/>
      <c r="Y37" s="3022"/>
      <c r="Z37" s="3024" t="str">
        <f t="shared" si="56"/>
        <v/>
      </c>
      <c r="AA37" s="3025"/>
      <c r="AB37" s="3025"/>
      <c r="AC37" s="3026"/>
      <c r="AD37" s="939"/>
      <c r="AE37" s="3101"/>
      <c r="AF37" s="3098"/>
      <c r="AG37" s="3098"/>
      <c r="AH37" s="3098"/>
      <c r="AI37" s="3098"/>
      <c r="AJ37" s="3098"/>
      <c r="AK37" s="3098"/>
      <c r="AL37" s="3098"/>
      <c r="AM37" s="3098"/>
      <c r="AN37" s="3098"/>
      <c r="AO37" s="943"/>
      <c r="AP37" s="578"/>
      <c r="AQ37" s="920"/>
      <c r="AR37" s="578"/>
      <c r="AS37" s="578"/>
      <c r="AT37" s="578"/>
      <c r="AU37" s="578"/>
      <c r="AV37" s="578"/>
      <c r="AW37" s="578"/>
      <c r="AX37" s="578"/>
      <c r="AY37" s="578"/>
      <c r="AZ37" s="929" t="str">
        <f t="shared" si="54"/>
        <v>J</v>
      </c>
      <c r="BA37" s="930" t="str">
        <f t="shared" si="55"/>
        <v/>
      </c>
      <c r="BB37" s="930" t="str">
        <f t="shared" si="58"/>
        <v/>
      </c>
      <c r="BC37" s="931" t="str">
        <f t="shared" si="57"/>
        <v/>
      </c>
      <c r="BD37" s="370"/>
      <c r="BE37" s="371"/>
      <c r="BF37" s="371"/>
      <c r="BG37" s="371"/>
      <c r="BH37" s="371"/>
      <c r="BI37" s="371"/>
      <c r="BJ37" s="371"/>
      <c r="BK37" s="371"/>
      <c r="BL37" s="371"/>
      <c r="BM37" s="371"/>
      <c r="BN37" s="371"/>
      <c r="BO37" s="371"/>
      <c r="BP37" s="371"/>
      <c r="BQ37" s="371"/>
      <c r="BR37" s="371"/>
      <c r="BS37" s="371"/>
      <c r="BT37" s="371"/>
      <c r="BU37" s="371"/>
      <c r="BV37" s="371"/>
      <c r="BW37" s="371"/>
      <c r="BX37" s="371"/>
      <c r="BY37" s="371"/>
      <c r="BZ37" s="371"/>
      <c r="CA37" s="371"/>
      <c r="CB37" s="371"/>
      <c r="CC37" s="371"/>
      <c r="CD37" s="371"/>
      <c r="CE37" s="371"/>
      <c r="CF37" s="371"/>
      <c r="CG37" s="371"/>
      <c r="CH37" s="371"/>
      <c r="CI37" s="371"/>
      <c r="CJ37" s="371"/>
      <c r="CK37" s="371"/>
      <c r="CL37" s="371"/>
      <c r="CM37" s="371"/>
      <c r="CN37" s="371"/>
      <c r="CO37" s="371"/>
      <c r="CP37" s="371"/>
      <c r="CQ37" s="371"/>
      <c r="CR37" s="371"/>
      <c r="CS37" s="371"/>
      <c r="CT37" s="371"/>
      <c r="CU37" s="371"/>
      <c r="CV37" s="371"/>
      <c r="CW37" s="371"/>
      <c r="CX37" s="371"/>
      <c r="CY37" s="371"/>
      <c r="CZ37" s="371"/>
      <c r="DA37" s="372"/>
    </row>
    <row r="38" spans="1:105" ht="12" customHeight="1" thickBot="1">
      <c r="A38" s="578"/>
      <c r="B38" s="578"/>
      <c r="C38" s="935" t="s">
        <v>17</v>
      </c>
      <c r="D38" s="936" t="s">
        <v>1154</v>
      </c>
      <c r="E38" s="936"/>
      <c r="F38" s="935" t="s">
        <v>29</v>
      </c>
      <c r="G38" s="3020"/>
      <c r="H38" s="3020"/>
      <c r="I38" s="3020"/>
      <c r="J38" s="936" t="s">
        <v>19</v>
      </c>
      <c r="K38" s="936" t="s">
        <v>88</v>
      </c>
      <c r="L38" s="937"/>
      <c r="M38" s="3023"/>
      <c r="N38" s="3021"/>
      <c r="O38" s="3021"/>
      <c r="P38" s="3021"/>
      <c r="Q38" s="938" t="s">
        <v>289</v>
      </c>
      <c r="R38" s="3021"/>
      <c r="S38" s="3021"/>
      <c r="T38" s="3021"/>
      <c r="U38" s="3022"/>
      <c r="V38" s="3023"/>
      <c r="W38" s="3021"/>
      <c r="X38" s="3021"/>
      <c r="Y38" s="3022"/>
      <c r="Z38" s="3024" t="str">
        <f t="shared" si="56"/>
        <v/>
      </c>
      <c r="AA38" s="3025"/>
      <c r="AB38" s="3025"/>
      <c r="AC38" s="3026"/>
      <c r="AD38" s="939"/>
      <c r="AE38" s="3102"/>
      <c r="AF38" s="3099"/>
      <c r="AG38" s="3099"/>
      <c r="AH38" s="3099"/>
      <c r="AI38" s="3099"/>
      <c r="AJ38" s="3099"/>
      <c r="AK38" s="3099"/>
      <c r="AL38" s="3099"/>
      <c r="AM38" s="3099"/>
      <c r="AN38" s="3099"/>
      <c r="AO38" s="944"/>
      <c r="AP38" s="578"/>
      <c r="AQ38" s="920"/>
      <c r="AR38" s="578"/>
      <c r="AS38" s="578"/>
      <c r="AT38" s="578"/>
      <c r="AU38" s="578"/>
      <c r="AV38" s="578"/>
      <c r="AW38" s="578"/>
      <c r="AX38" s="578"/>
      <c r="AY38" s="578"/>
      <c r="AZ38" s="929" t="str">
        <f t="shared" si="54"/>
        <v>K</v>
      </c>
      <c r="BA38" s="930" t="str">
        <f t="shared" si="55"/>
        <v/>
      </c>
      <c r="BB38" s="930" t="str">
        <f t="shared" si="58"/>
        <v/>
      </c>
      <c r="BC38" s="931" t="str">
        <f t="shared" si="57"/>
        <v/>
      </c>
      <c r="BD38" s="370"/>
      <c r="BE38" s="371"/>
      <c r="BF38" s="371"/>
      <c r="BG38" s="371"/>
      <c r="BH38" s="371"/>
      <c r="BI38" s="371"/>
      <c r="BJ38" s="371"/>
      <c r="BK38" s="371"/>
      <c r="BL38" s="371"/>
      <c r="BM38" s="371"/>
      <c r="BN38" s="371"/>
      <c r="BO38" s="371"/>
      <c r="BP38" s="371"/>
      <c r="BQ38" s="371"/>
      <c r="BR38" s="371"/>
      <c r="BS38" s="371"/>
      <c r="BT38" s="371"/>
      <c r="BU38" s="371"/>
      <c r="BV38" s="371"/>
      <c r="BW38" s="371"/>
      <c r="BX38" s="371"/>
      <c r="BY38" s="371"/>
      <c r="BZ38" s="371"/>
      <c r="CA38" s="371"/>
      <c r="CB38" s="371"/>
      <c r="CC38" s="371"/>
      <c r="CD38" s="371"/>
      <c r="CE38" s="371"/>
      <c r="CF38" s="371"/>
      <c r="CG38" s="371"/>
      <c r="CH38" s="371"/>
      <c r="CI38" s="371"/>
      <c r="CJ38" s="371"/>
      <c r="CK38" s="371"/>
      <c r="CL38" s="371"/>
      <c r="CM38" s="371"/>
      <c r="CN38" s="371"/>
      <c r="CO38" s="371"/>
      <c r="CP38" s="371"/>
      <c r="CQ38" s="371"/>
      <c r="CR38" s="371"/>
      <c r="CS38" s="371"/>
      <c r="CT38" s="371"/>
      <c r="CU38" s="371"/>
      <c r="CV38" s="371"/>
      <c r="CW38" s="371"/>
      <c r="CX38" s="371"/>
      <c r="CY38" s="371"/>
      <c r="CZ38" s="371"/>
      <c r="DA38" s="372"/>
    </row>
    <row r="39" spans="1:105" ht="12" customHeight="1">
      <c r="A39" s="578"/>
      <c r="B39" s="578"/>
      <c r="C39" s="935" t="s">
        <v>17</v>
      </c>
      <c r="D39" s="936" t="s">
        <v>1155</v>
      </c>
      <c r="E39" s="936"/>
      <c r="F39" s="935" t="s">
        <v>29</v>
      </c>
      <c r="G39" s="3020"/>
      <c r="H39" s="3020"/>
      <c r="I39" s="3020"/>
      <c r="J39" s="936" t="s">
        <v>19</v>
      </c>
      <c r="K39" s="936" t="s">
        <v>88</v>
      </c>
      <c r="L39" s="937"/>
      <c r="M39" s="3023"/>
      <c r="N39" s="3021"/>
      <c r="O39" s="3021"/>
      <c r="P39" s="3021"/>
      <c r="Q39" s="938" t="s">
        <v>289</v>
      </c>
      <c r="R39" s="3021"/>
      <c r="S39" s="3021"/>
      <c r="T39" s="3021"/>
      <c r="U39" s="3022"/>
      <c r="V39" s="3023"/>
      <c r="W39" s="3021"/>
      <c r="X39" s="3021"/>
      <c r="Y39" s="3022"/>
      <c r="Z39" s="3024" t="str">
        <f t="shared" si="56"/>
        <v/>
      </c>
      <c r="AA39" s="3025"/>
      <c r="AB39" s="3025"/>
      <c r="AC39" s="3026"/>
      <c r="AD39" s="939"/>
      <c r="AE39" s="940"/>
      <c r="AF39" s="940"/>
      <c r="AG39" s="940"/>
      <c r="AH39" s="578"/>
      <c r="AI39" s="578"/>
      <c r="AJ39" s="578"/>
      <c r="AK39" s="578"/>
      <c r="AL39" s="578"/>
      <c r="AM39" s="578"/>
      <c r="AN39" s="578"/>
      <c r="AO39" s="578"/>
      <c r="AP39" s="578"/>
      <c r="AQ39" s="920"/>
      <c r="AR39" s="578"/>
      <c r="AS39" s="578"/>
      <c r="AT39" s="578"/>
      <c r="AU39" s="578"/>
      <c r="AV39" s="578"/>
      <c r="AW39" s="578"/>
      <c r="AX39" s="578"/>
      <c r="AY39" s="578"/>
      <c r="AZ39" s="929" t="str">
        <f t="shared" si="54"/>
        <v>L</v>
      </c>
      <c r="BA39" s="930" t="str">
        <f t="shared" si="55"/>
        <v/>
      </c>
      <c r="BB39" s="930" t="str">
        <f t="shared" si="58"/>
        <v/>
      </c>
      <c r="BC39" s="931" t="str">
        <f t="shared" si="57"/>
        <v/>
      </c>
      <c r="BD39" s="370"/>
      <c r="BE39" s="371"/>
      <c r="BF39" s="371"/>
      <c r="BG39" s="371"/>
      <c r="BH39" s="371"/>
      <c r="BI39" s="371"/>
      <c r="BJ39" s="371"/>
      <c r="BK39" s="371"/>
      <c r="BL39" s="371"/>
      <c r="BM39" s="371"/>
      <c r="BN39" s="371"/>
      <c r="BO39" s="371"/>
      <c r="BP39" s="371"/>
      <c r="BQ39" s="371"/>
      <c r="BR39" s="371"/>
      <c r="BS39" s="371"/>
      <c r="BT39" s="371"/>
      <c r="BU39" s="371"/>
      <c r="BV39" s="371"/>
      <c r="BW39" s="371"/>
      <c r="BX39" s="371"/>
      <c r="BY39" s="371"/>
      <c r="BZ39" s="371"/>
      <c r="CA39" s="371"/>
      <c r="CB39" s="371"/>
      <c r="CC39" s="371"/>
      <c r="CD39" s="371"/>
      <c r="CE39" s="371"/>
      <c r="CF39" s="371"/>
      <c r="CG39" s="371"/>
      <c r="CH39" s="371"/>
      <c r="CI39" s="371"/>
      <c r="CJ39" s="371"/>
      <c r="CK39" s="371"/>
      <c r="CL39" s="371"/>
      <c r="CM39" s="371"/>
      <c r="CN39" s="371"/>
      <c r="CO39" s="371"/>
      <c r="CP39" s="371"/>
      <c r="CQ39" s="371"/>
      <c r="CR39" s="371"/>
      <c r="CS39" s="371"/>
      <c r="CT39" s="371"/>
      <c r="CU39" s="371"/>
      <c r="CV39" s="371"/>
      <c r="CW39" s="371"/>
      <c r="CX39" s="371"/>
      <c r="CY39" s="371"/>
      <c r="CZ39" s="371"/>
      <c r="DA39" s="372"/>
    </row>
    <row r="40" spans="1:105" ht="12" customHeight="1">
      <c r="A40" s="578"/>
      <c r="B40" s="578"/>
      <c r="C40" s="935" t="s">
        <v>17</v>
      </c>
      <c r="D40" s="936" t="s">
        <v>1156</v>
      </c>
      <c r="E40" s="936"/>
      <c r="F40" s="935" t="s">
        <v>29</v>
      </c>
      <c r="G40" s="3020"/>
      <c r="H40" s="3020"/>
      <c r="I40" s="3020"/>
      <c r="J40" s="936" t="s">
        <v>19</v>
      </c>
      <c r="K40" s="936" t="s">
        <v>88</v>
      </c>
      <c r="L40" s="937"/>
      <c r="M40" s="3023"/>
      <c r="N40" s="3021"/>
      <c r="O40" s="3021"/>
      <c r="P40" s="3021"/>
      <c r="Q40" s="938" t="s">
        <v>289</v>
      </c>
      <c r="R40" s="3021"/>
      <c r="S40" s="3021"/>
      <c r="T40" s="3021"/>
      <c r="U40" s="3022"/>
      <c r="V40" s="3023"/>
      <c r="W40" s="3021"/>
      <c r="X40" s="3021"/>
      <c r="Y40" s="3022"/>
      <c r="Z40" s="3024" t="str">
        <f t="shared" si="56"/>
        <v/>
      </c>
      <c r="AA40" s="3025"/>
      <c r="AB40" s="3025"/>
      <c r="AC40" s="3026"/>
      <c r="AD40" s="939"/>
      <c r="AE40" s="940"/>
      <c r="AF40" s="940"/>
      <c r="AG40" s="940"/>
      <c r="AH40" s="578"/>
      <c r="AI40" s="578"/>
      <c r="AJ40" s="578"/>
      <c r="AK40" s="578"/>
      <c r="AL40" s="578"/>
      <c r="AM40" s="578"/>
      <c r="AN40" s="578"/>
      <c r="AO40" s="578"/>
      <c r="AP40" s="578"/>
      <c r="AQ40" s="920"/>
      <c r="AR40" s="578"/>
      <c r="AS40" s="578"/>
      <c r="AT40" s="578"/>
      <c r="AU40" s="578"/>
      <c r="AV40" s="578"/>
      <c r="AW40" s="578"/>
      <c r="AX40" s="578"/>
      <c r="AY40" s="578"/>
      <c r="AZ40" s="929" t="str">
        <f t="shared" si="54"/>
        <v>M</v>
      </c>
      <c r="BA40" s="930" t="str">
        <f t="shared" si="55"/>
        <v/>
      </c>
      <c r="BB40" s="930" t="str">
        <f t="shared" si="58"/>
        <v/>
      </c>
      <c r="BC40" s="931" t="str">
        <f t="shared" si="57"/>
        <v/>
      </c>
      <c r="BD40" s="370"/>
      <c r="BE40" s="371"/>
      <c r="BF40" s="371"/>
      <c r="BG40" s="371"/>
      <c r="BH40" s="371"/>
      <c r="BI40" s="371"/>
      <c r="BJ40" s="371"/>
      <c r="BK40" s="371"/>
      <c r="BL40" s="371"/>
      <c r="BM40" s="371"/>
      <c r="BN40" s="371"/>
      <c r="BO40" s="371"/>
      <c r="BP40" s="371"/>
      <c r="BQ40" s="371"/>
      <c r="BR40" s="371"/>
      <c r="BS40" s="371"/>
      <c r="BT40" s="371"/>
      <c r="BU40" s="371"/>
      <c r="BV40" s="371"/>
      <c r="BW40" s="371"/>
      <c r="BX40" s="371"/>
      <c r="BY40" s="371"/>
      <c r="BZ40" s="371"/>
      <c r="CA40" s="371"/>
      <c r="CB40" s="371"/>
      <c r="CC40" s="371"/>
      <c r="CD40" s="371"/>
      <c r="CE40" s="371"/>
      <c r="CF40" s="371"/>
      <c r="CG40" s="371"/>
      <c r="CH40" s="371"/>
      <c r="CI40" s="371"/>
      <c r="CJ40" s="371"/>
      <c r="CK40" s="371"/>
      <c r="CL40" s="371"/>
      <c r="CM40" s="371"/>
      <c r="CN40" s="371"/>
      <c r="CO40" s="371"/>
      <c r="CP40" s="371"/>
      <c r="CQ40" s="371"/>
      <c r="CR40" s="371"/>
      <c r="CS40" s="371"/>
      <c r="CT40" s="371"/>
      <c r="CU40" s="371"/>
      <c r="CV40" s="371"/>
      <c r="CW40" s="371"/>
      <c r="CX40" s="371"/>
      <c r="CY40" s="371"/>
      <c r="CZ40" s="371"/>
      <c r="DA40" s="372"/>
    </row>
    <row r="41" spans="1:105" ht="12" customHeight="1" thickBot="1">
      <c r="A41" s="578"/>
      <c r="B41" s="578"/>
      <c r="C41" s="950" t="s">
        <v>17</v>
      </c>
      <c r="D41" s="951" t="s">
        <v>1636</v>
      </c>
      <c r="E41" s="952"/>
      <c r="F41" s="950" t="s">
        <v>1637</v>
      </c>
      <c r="G41" s="3027"/>
      <c r="H41" s="3027"/>
      <c r="I41" s="3027"/>
      <c r="J41" s="953" t="s">
        <v>19</v>
      </c>
      <c r="K41" s="936" t="s">
        <v>88</v>
      </c>
      <c r="L41" s="937"/>
      <c r="M41" s="3028"/>
      <c r="N41" s="3029"/>
      <c r="O41" s="3029"/>
      <c r="P41" s="3029"/>
      <c r="Q41" s="938" t="s">
        <v>289</v>
      </c>
      <c r="R41" s="3021"/>
      <c r="S41" s="3021"/>
      <c r="T41" s="3021"/>
      <c r="U41" s="3022"/>
      <c r="V41" s="3028"/>
      <c r="W41" s="3029"/>
      <c r="X41" s="3029"/>
      <c r="Y41" s="3030"/>
      <c r="Z41" s="3031" t="str">
        <f t="shared" si="56"/>
        <v/>
      </c>
      <c r="AA41" s="3032"/>
      <c r="AB41" s="3032"/>
      <c r="AC41" s="3033"/>
      <c r="AD41" s="939"/>
      <c r="AE41" s="945"/>
      <c r="AF41" s="946"/>
      <c r="AG41" s="946"/>
      <c r="AH41" s="578"/>
      <c r="AI41" s="578"/>
      <c r="AJ41" s="578"/>
      <c r="AK41" s="578"/>
      <c r="AL41" s="578"/>
      <c r="AM41" s="578"/>
      <c r="AN41" s="902"/>
      <c r="AO41" s="922"/>
      <c r="AP41" s="922"/>
      <c r="AQ41" s="920"/>
      <c r="AR41" s="922"/>
      <c r="AS41" s="578"/>
      <c r="AT41" s="578"/>
      <c r="AU41" s="578"/>
      <c r="AV41" s="578"/>
      <c r="AW41" s="578"/>
      <c r="AX41" s="578"/>
      <c r="AY41" s="578"/>
      <c r="AZ41" s="929" t="str">
        <f t="shared" si="54"/>
        <v>N</v>
      </c>
      <c r="BA41" s="930" t="str">
        <f t="shared" ref="BA41" si="59">IF(M41="","",M41)</f>
        <v/>
      </c>
      <c r="BB41" s="930" t="str">
        <f t="shared" ref="BB41" si="60">IF(R41="","",R41)</f>
        <v/>
      </c>
      <c r="BC41" s="931" t="str">
        <f t="shared" ref="BC41" si="61">IF(BA41="","",IF(BB41-BA41&lt;TIME(5,0,1),BB41-BA41,BB41-BA41-TIME(1,0,0)))</f>
        <v/>
      </c>
      <c r="BD41" s="373"/>
      <c r="BE41" s="374"/>
      <c r="BF41" s="374"/>
      <c r="BG41" s="374"/>
      <c r="BH41" s="374"/>
      <c r="BI41" s="374"/>
      <c r="BJ41" s="374"/>
      <c r="BK41" s="374"/>
      <c r="BL41" s="374"/>
      <c r="BM41" s="374"/>
      <c r="BN41" s="374"/>
      <c r="BO41" s="374"/>
      <c r="BP41" s="374"/>
      <c r="BQ41" s="374"/>
      <c r="BR41" s="374"/>
      <c r="BS41" s="374"/>
      <c r="BT41" s="374"/>
      <c r="BU41" s="374"/>
      <c r="BV41" s="374"/>
      <c r="BW41" s="374"/>
      <c r="BX41" s="374"/>
      <c r="BY41" s="374"/>
      <c r="BZ41" s="374"/>
      <c r="CA41" s="374"/>
      <c r="CB41" s="374"/>
      <c r="CC41" s="374"/>
      <c r="CD41" s="374"/>
      <c r="CE41" s="374"/>
      <c r="CF41" s="374"/>
      <c r="CG41" s="374"/>
      <c r="CH41" s="374"/>
      <c r="CI41" s="374"/>
      <c r="CJ41" s="374"/>
      <c r="CK41" s="374"/>
      <c r="CL41" s="374"/>
      <c r="CM41" s="374"/>
      <c r="CN41" s="374"/>
      <c r="CO41" s="374"/>
      <c r="CP41" s="374"/>
      <c r="CQ41" s="374"/>
      <c r="CR41" s="374"/>
      <c r="CS41" s="374"/>
      <c r="CT41" s="374"/>
      <c r="CU41" s="374"/>
      <c r="CV41" s="374"/>
      <c r="CW41" s="374"/>
      <c r="CX41" s="374"/>
      <c r="CY41" s="374"/>
      <c r="CZ41" s="374"/>
      <c r="DA41" s="375"/>
    </row>
    <row r="42" spans="1:105" ht="6" customHeight="1">
      <c r="A42" s="578"/>
      <c r="B42" s="578"/>
      <c r="C42" s="578"/>
      <c r="E42" s="578"/>
      <c r="F42" s="578"/>
      <c r="G42" s="578"/>
      <c r="H42" s="578"/>
      <c r="I42" s="578"/>
      <c r="J42" s="578"/>
      <c r="K42" s="947"/>
      <c r="L42" s="947"/>
      <c r="M42" s="947"/>
      <c r="N42" s="948"/>
      <c r="O42" s="948"/>
      <c r="P42" s="948"/>
      <c r="Q42" s="948"/>
      <c r="R42" s="948"/>
      <c r="S42" s="948"/>
      <c r="T42" s="948"/>
      <c r="U42" s="948"/>
      <c r="V42" s="578"/>
      <c r="W42" s="578"/>
      <c r="X42" s="578"/>
      <c r="Y42" s="3018"/>
      <c r="Z42" s="3019"/>
      <c r="AA42" s="3019"/>
      <c r="AB42" s="578"/>
      <c r="AC42" s="949"/>
      <c r="AD42" s="949"/>
      <c r="AE42" s="578"/>
      <c r="AF42" s="578"/>
      <c r="AG42" s="578"/>
      <c r="AH42" s="578"/>
      <c r="AI42" s="902"/>
      <c r="AJ42" s="922"/>
      <c r="AK42" s="922"/>
      <c r="AL42" s="920"/>
      <c r="AM42" s="922"/>
      <c r="AN42" s="578"/>
      <c r="AO42" s="922"/>
      <c r="AP42" s="578"/>
      <c r="AQ42" s="578"/>
      <c r="AR42" s="578"/>
    </row>
    <row r="43" spans="1:105" ht="12" customHeight="1">
      <c r="B43" s="578"/>
      <c r="C43" s="902"/>
      <c r="F43" s="902"/>
      <c r="G43" s="902"/>
      <c r="H43" s="902"/>
      <c r="I43" s="902"/>
      <c r="J43" s="902"/>
      <c r="K43" s="902"/>
      <c r="L43" s="902"/>
      <c r="M43" s="902"/>
      <c r="N43" s="902"/>
      <c r="O43" s="902"/>
      <c r="P43" s="902"/>
      <c r="Q43" s="902"/>
      <c r="R43" s="902"/>
      <c r="S43" s="902"/>
      <c r="T43" s="902"/>
      <c r="U43" s="902"/>
      <c r="V43" s="902"/>
      <c r="W43" s="902"/>
      <c r="X43" s="902"/>
      <c r="Y43" s="902"/>
      <c r="Z43" s="902"/>
      <c r="AA43" s="902"/>
      <c r="AB43" s="902"/>
      <c r="AC43" s="902"/>
      <c r="AD43" s="902"/>
      <c r="AE43" s="902"/>
      <c r="AF43" s="902"/>
      <c r="AG43" s="902"/>
      <c r="AH43" s="578"/>
      <c r="AI43" s="902"/>
      <c r="AJ43" s="922"/>
      <c r="AK43" s="922"/>
      <c r="AL43" s="920"/>
      <c r="AM43" s="922"/>
      <c r="AN43" s="578"/>
      <c r="AO43" s="922"/>
      <c r="AP43" s="578"/>
      <c r="AQ43" s="578"/>
      <c r="AR43" s="578"/>
    </row>
    <row r="44" spans="1:105" ht="12.95" customHeight="1">
      <c r="A44" s="578"/>
      <c r="B44" s="578"/>
      <c r="C44" s="578"/>
      <c r="D44" s="578"/>
      <c r="E44" s="578"/>
      <c r="F44" s="578"/>
      <c r="G44" s="578"/>
      <c r="H44" s="578"/>
      <c r="I44" s="578"/>
      <c r="J44" s="578"/>
      <c r="K44" s="578"/>
      <c r="L44" s="578"/>
      <c r="M44" s="578"/>
      <c r="N44" s="578"/>
      <c r="O44" s="578"/>
      <c r="P44" s="578"/>
      <c r="Q44" s="920"/>
      <c r="R44" s="578"/>
      <c r="S44" s="578"/>
      <c r="T44" s="578"/>
      <c r="U44" s="578"/>
      <c r="V44" s="578"/>
      <c r="W44" s="578"/>
      <c r="X44" s="578"/>
      <c r="Y44" s="578"/>
      <c r="Z44" s="578"/>
      <c r="AA44" s="578"/>
      <c r="AB44" s="578"/>
      <c r="AC44" s="578"/>
      <c r="AD44" s="578"/>
      <c r="AE44" s="578"/>
      <c r="AF44" s="578"/>
      <c r="AG44" s="578"/>
      <c r="AH44" s="578"/>
      <c r="AI44" s="578"/>
      <c r="AJ44" s="578"/>
      <c r="AK44" s="578"/>
      <c r="AL44" s="920"/>
      <c r="AM44" s="578"/>
      <c r="AN44" s="578"/>
      <c r="AO44" s="578"/>
      <c r="AP44" s="578"/>
      <c r="AQ44" s="578"/>
      <c r="AR44" s="578"/>
    </row>
  </sheetData>
  <sheetProtection algorithmName="SHA-512" hashValue="7dV+Hvdy9PqnFDCEYdPAAVs5UDdUVPfZFfoOFR0rIykdvQEoZbKI+i6DyTNqnxG9gzlvRMzJFUbqM+g/m85Ssg==" saltValue="MByFiitoEMh+QeJOQ3lQgg==" spinCount="100000" sheet="1" formatCells="0" selectLockedCells="1"/>
  <mergeCells count="217">
    <mergeCell ref="M41:P41"/>
    <mergeCell ref="A1:AR1"/>
    <mergeCell ref="B2:C2"/>
    <mergeCell ref="D2:AF2"/>
    <mergeCell ref="AG2:AL2"/>
    <mergeCell ref="AM2:AN2"/>
    <mergeCell ref="AO2:AR2"/>
    <mergeCell ref="AF32:AN38"/>
    <mergeCell ref="AE32:AE38"/>
    <mergeCell ref="B9:F9"/>
    <mergeCell ref="G9:J9"/>
    <mergeCell ref="AQ9:AR9"/>
    <mergeCell ref="B13:F13"/>
    <mergeCell ref="G13:J13"/>
    <mergeCell ref="AQ13:AR13"/>
    <mergeCell ref="B17:F17"/>
    <mergeCell ref="G17:J17"/>
    <mergeCell ref="AQ17:AR17"/>
    <mergeCell ref="B21:F21"/>
    <mergeCell ref="G21:J21"/>
    <mergeCell ref="M39:P39"/>
    <mergeCell ref="M40:P40"/>
    <mergeCell ref="AQ10:AR10"/>
    <mergeCell ref="G7:J7"/>
    <mergeCell ref="AZ3:BA3"/>
    <mergeCell ref="BA10:BB10"/>
    <mergeCell ref="B7:F7"/>
    <mergeCell ref="BB3:BC3"/>
    <mergeCell ref="BD3:BH3"/>
    <mergeCell ref="BI3:BL3"/>
    <mergeCell ref="CO3:CR3"/>
    <mergeCell ref="BA5:BB5"/>
    <mergeCell ref="M38:P38"/>
    <mergeCell ref="B6:F6"/>
    <mergeCell ref="G6:J6"/>
    <mergeCell ref="AQ6:AR6"/>
    <mergeCell ref="BA6:BB6"/>
    <mergeCell ref="BI4:BL4"/>
    <mergeCell ref="CO4:CR4"/>
    <mergeCell ref="B4:F5"/>
    <mergeCell ref="G4:J5"/>
    <mergeCell ref="AQ4:AR5"/>
    <mergeCell ref="AZ4:BA4"/>
    <mergeCell ref="BB4:BC4"/>
    <mergeCell ref="BD4:BH4"/>
    <mergeCell ref="BA9:BB9"/>
    <mergeCell ref="B10:F10"/>
    <mergeCell ref="G10:J10"/>
    <mergeCell ref="AQ7:AR7"/>
    <mergeCell ref="BA7:BB7"/>
    <mergeCell ref="B8:F8"/>
    <mergeCell ref="G8:J8"/>
    <mergeCell ref="AQ8:AR8"/>
    <mergeCell ref="BA8:BB8"/>
    <mergeCell ref="BA13:BB13"/>
    <mergeCell ref="B14:F14"/>
    <mergeCell ref="G14:J14"/>
    <mergeCell ref="AQ14:AR14"/>
    <mergeCell ref="BA14:BB14"/>
    <mergeCell ref="B11:F11"/>
    <mergeCell ref="G11:J11"/>
    <mergeCell ref="AQ11:AR11"/>
    <mergeCell ref="BA11:BB11"/>
    <mergeCell ref="B12:F12"/>
    <mergeCell ref="G12:J12"/>
    <mergeCell ref="AQ12:AR12"/>
    <mergeCell ref="BA12:BB12"/>
    <mergeCell ref="BA17:BB17"/>
    <mergeCell ref="B18:F18"/>
    <mergeCell ref="G18:J18"/>
    <mergeCell ref="AQ18:AR18"/>
    <mergeCell ref="BA18:BB18"/>
    <mergeCell ref="B15:F15"/>
    <mergeCell ref="G15:J15"/>
    <mergeCell ref="AQ15:AR15"/>
    <mergeCell ref="BA15:BB15"/>
    <mergeCell ref="B16:F16"/>
    <mergeCell ref="G16:J16"/>
    <mergeCell ref="AQ16:AR16"/>
    <mergeCell ref="BA16:BB16"/>
    <mergeCell ref="BA21:BB21"/>
    <mergeCell ref="B22:F22"/>
    <mergeCell ref="G22:J22"/>
    <mergeCell ref="AQ22:AR22"/>
    <mergeCell ref="BA22:BB22"/>
    <mergeCell ref="B19:F19"/>
    <mergeCell ref="G19:J19"/>
    <mergeCell ref="AQ19:AR19"/>
    <mergeCell ref="BA19:BB19"/>
    <mergeCell ref="B20:F20"/>
    <mergeCell ref="G20:J20"/>
    <mergeCell ref="AQ20:AR20"/>
    <mergeCell ref="BA20:BB20"/>
    <mergeCell ref="AQ21:AR21"/>
    <mergeCell ref="V26:Y26"/>
    <mergeCell ref="Z26:AC26"/>
    <mergeCell ref="BD26:BE26"/>
    <mergeCell ref="B23:F23"/>
    <mergeCell ref="G23:J23"/>
    <mergeCell ref="AQ23:AR23"/>
    <mergeCell ref="BA23:BB23"/>
    <mergeCell ref="B24:F24"/>
    <mergeCell ref="G24:J24"/>
    <mergeCell ref="AQ24:AR24"/>
    <mergeCell ref="BA24:BB24"/>
    <mergeCell ref="C26:E26"/>
    <mergeCell ref="F26:L26"/>
    <mergeCell ref="M26:U26"/>
    <mergeCell ref="BR26:BS26"/>
    <mergeCell ref="BT26:BU26"/>
    <mergeCell ref="BV26:BW26"/>
    <mergeCell ref="BX26:BY26"/>
    <mergeCell ref="BZ26:CA26"/>
    <mergeCell ref="CB26:CC26"/>
    <mergeCell ref="BF26:BG26"/>
    <mergeCell ref="BH26:BI26"/>
    <mergeCell ref="BJ26:BK26"/>
    <mergeCell ref="BL26:BM26"/>
    <mergeCell ref="BN26:BO26"/>
    <mergeCell ref="BP26:BQ26"/>
    <mergeCell ref="CP26:CQ26"/>
    <mergeCell ref="CR26:CS26"/>
    <mergeCell ref="CT26:CU26"/>
    <mergeCell ref="CV26:CW26"/>
    <mergeCell ref="CX26:CY26"/>
    <mergeCell ref="CZ26:DA26"/>
    <mergeCell ref="CD26:CE26"/>
    <mergeCell ref="CF26:CG26"/>
    <mergeCell ref="CH26:CI26"/>
    <mergeCell ref="CJ26:CK26"/>
    <mergeCell ref="CL26:CM26"/>
    <mergeCell ref="CN26:CO26"/>
    <mergeCell ref="G27:I27"/>
    <mergeCell ref="M27:P27"/>
    <mergeCell ref="R27:U27"/>
    <mergeCell ref="V27:Y27"/>
    <mergeCell ref="Z27:AC27"/>
    <mergeCell ref="AF27:AN28"/>
    <mergeCell ref="G28:I28"/>
    <mergeCell ref="M28:P28"/>
    <mergeCell ref="R28:U28"/>
    <mergeCell ref="V28:Y28"/>
    <mergeCell ref="G30:I30"/>
    <mergeCell ref="M30:P30"/>
    <mergeCell ref="R30:U30"/>
    <mergeCell ref="V30:Y30"/>
    <mergeCell ref="Z30:AC30"/>
    <mergeCell ref="Z28:AC28"/>
    <mergeCell ref="G29:I29"/>
    <mergeCell ref="M29:P29"/>
    <mergeCell ref="R29:U29"/>
    <mergeCell ref="V29:Y29"/>
    <mergeCell ref="Z29:AC29"/>
    <mergeCell ref="G31:I31"/>
    <mergeCell ref="M31:P31"/>
    <mergeCell ref="R31:U31"/>
    <mergeCell ref="V31:Y31"/>
    <mergeCell ref="Z31:AC31"/>
    <mergeCell ref="G32:I32"/>
    <mergeCell ref="M32:P32"/>
    <mergeCell ref="R32:U32"/>
    <mergeCell ref="V32:Y32"/>
    <mergeCell ref="Z32:AC32"/>
    <mergeCell ref="G33:I33"/>
    <mergeCell ref="M33:P33"/>
    <mergeCell ref="R33:U33"/>
    <mergeCell ref="V33:Y33"/>
    <mergeCell ref="Z33:AC33"/>
    <mergeCell ref="G34:I34"/>
    <mergeCell ref="R34:U34"/>
    <mergeCell ref="V34:Y34"/>
    <mergeCell ref="M34:P34"/>
    <mergeCell ref="R37:U37"/>
    <mergeCell ref="V37:Y37"/>
    <mergeCell ref="Z37:AC37"/>
    <mergeCell ref="M36:P36"/>
    <mergeCell ref="M37:P37"/>
    <mergeCell ref="Z34:AC34"/>
    <mergeCell ref="G35:I35"/>
    <mergeCell ref="R35:U35"/>
    <mergeCell ref="V35:Y35"/>
    <mergeCell ref="Z35:AC35"/>
    <mergeCell ref="M35:P35"/>
    <mergeCell ref="BJ1:BR2"/>
    <mergeCell ref="AF29:AN31"/>
    <mergeCell ref="Y42:AA42"/>
    <mergeCell ref="G40:I40"/>
    <mergeCell ref="R40:U40"/>
    <mergeCell ref="V40:Y40"/>
    <mergeCell ref="Z40:AC40"/>
    <mergeCell ref="G41:I41"/>
    <mergeCell ref="R41:U41"/>
    <mergeCell ref="V41:Y41"/>
    <mergeCell ref="Z41:AC41"/>
    <mergeCell ref="G38:I38"/>
    <mergeCell ref="R38:U38"/>
    <mergeCell ref="V38:Y38"/>
    <mergeCell ref="Z38:AC38"/>
    <mergeCell ref="G39:I39"/>
    <mergeCell ref="R39:U39"/>
    <mergeCell ref="V39:Y39"/>
    <mergeCell ref="Z39:AC39"/>
    <mergeCell ref="G36:I36"/>
    <mergeCell ref="R36:U36"/>
    <mergeCell ref="V36:Y36"/>
    <mergeCell ref="Z36:AC36"/>
    <mergeCell ref="G37:I37"/>
    <mergeCell ref="BM3:BX3"/>
    <mergeCell ref="BY3:CF3"/>
    <mergeCell ref="CG3:CN3"/>
    <mergeCell ref="CS3:CV3"/>
    <mergeCell ref="CW3:CZ3"/>
    <mergeCell ref="BM4:BX4"/>
    <mergeCell ref="BY4:CF4"/>
    <mergeCell ref="CG4:CN4"/>
    <mergeCell ref="CS4:CV4"/>
    <mergeCell ref="CW4:CZ4"/>
  </mergeCells>
  <phoneticPr fontId="4"/>
  <conditionalFormatting sqref="B6:AR24">
    <cfRule type="containsBlanks" dxfId="267" priority="12">
      <formula>LEN(TRIM(B6))=0</formula>
    </cfRule>
  </conditionalFormatting>
  <conditionalFormatting sqref="G28:I41 M28:P41 R28:U41">
    <cfRule type="containsBlanks" dxfId="266" priority="1">
      <formula>LEN(TRIM(G28))=0</formula>
    </cfRule>
  </conditionalFormatting>
  <conditionalFormatting sqref="L5:AP5">
    <cfRule type="cellIs" dxfId="265" priority="15" operator="equal">
      <formula>"土"</formula>
    </cfRule>
    <cfRule type="cellIs" dxfId="264" priority="16" operator="equal">
      <formula>"日"</formula>
    </cfRule>
  </conditionalFormatting>
  <conditionalFormatting sqref="V28:Y41">
    <cfRule type="containsBlanks" dxfId="263" priority="11">
      <formula>LEN(TRIM(V28))=0</formula>
    </cfRule>
  </conditionalFormatting>
  <conditionalFormatting sqref="AM2">
    <cfRule type="containsBlanks" dxfId="262" priority="34">
      <formula>LEN(TRIM(AM2))=0</formula>
    </cfRule>
  </conditionalFormatting>
  <conditionalFormatting sqref="BD4:BH4">
    <cfRule type="cellIs" dxfId="261" priority="10" operator="lessThan">
      <formula>$BD$3</formula>
    </cfRule>
  </conditionalFormatting>
  <conditionalFormatting sqref="BI4:BL4">
    <cfRule type="cellIs" dxfId="260" priority="9" operator="lessThan">
      <formula>$BI$3</formula>
    </cfRule>
  </conditionalFormatting>
  <conditionalFormatting sqref="BM4:BX4">
    <cfRule type="cellIs" dxfId="259" priority="8" operator="lessThan">
      <formula>$BM$3</formula>
    </cfRule>
  </conditionalFormatting>
  <conditionalFormatting sqref="BY4:CF4">
    <cfRule type="cellIs" dxfId="258" priority="7" operator="lessThan">
      <formula>$BY$3</formula>
    </cfRule>
  </conditionalFormatting>
  <conditionalFormatting sqref="CG4:CN4">
    <cfRule type="cellIs" dxfId="257" priority="6" operator="lessThan">
      <formula>$CG$3</formula>
    </cfRule>
  </conditionalFormatting>
  <conditionalFormatting sqref="CO4:CR4">
    <cfRule type="cellIs" dxfId="256" priority="5" operator="lessThan">
      <formula>$CO$3</formula>
    </cfRule>
  </conditionalFormatting>
  <conditionalFormatting sqref="CS4:CV4">
    <cfRule type="cellIs" dxfId="255" priority="4" operator="lessThan">
      <formula>$CS$3</formula>
    </cfRule>
  </conditionalFormatting>
  <conditionalFormatting sqref="CW4:CZ4">
    <cfRule type="cellIs" dxfId="254" priority="3" operator="lessThan">
      <formula>$CW$3</formula>
    </cfRule>
  </conditionalFormatting>
  <conditionalFormatting sqref="DA4">
    <cfRule type="cellIs" dxfId="253" priority="2" operator="lessThan">
      <formula>$DA$3</formula>
    </cfRule>
    <cfRule type="cellIs" dxfId="252" priority="17" operator="lessThan">
      <formula>$CY$3</formula>
    </cfRule>
    <cfRule type="cellIs" dxfId="251" priority="25" operator="lessThan">
      <formula>$AY$1</formula>
    </cfRule>
  </conditionalFormatting>
  <dataValidations count="6">
    <dataValidation type="list" allowBlank="1" showInputMessage="1" showErrorMessage="1" sqref="AM2" xr:uid="{EDD8842E-EEA1-4C46-A208-ED05BE3A34F9}">
      <formula1>"　,6,7,8,9,10,11,12,1,2,3"</formula1>
    </dataValidation>
    <dataValidation type="list" allowBlank="1" showInputMessage="1" showErrorMessage="1" sqref="BD27:DA41" xr:uid="{A953AD18-5268-4445-B21A-1929AC44C53C}">
      <formula1>"■"</formula1>
    </dataValidation>
    <dataValidation type="list" allowBlank="1" showInputMessage="1" showErrorMessage="1" sqref="AZ4:BA4" xr:uid="{DD995B5E-A6E0-4AFE-A59D-712CC4B1D133}">
      <formula1>"(月),(火),(水),(木),(金),(土)"</formula1>
    </dataValidation>
    <dataValidation type="list" allowBlank="1" showInputMessage="1" showErrorMessage="1" sqref="BC6:BC24" xr:uid="{5A8F5B38-549F-467B-945F-C8F56CD9EC45}">
      <formula1>$AZ$28:$AZ$41</formula1>
    </dataValidation>
    <dataValidation type="list" imeMode="off" allowBlank="1" showInputMessage="1" sqref="V28:Y41" xr:uid="{BC54FE77-E7B4-4597-8608-20859987833B}">
      <formula1>"　,1:00,0:45,0:30"</formula1>
    </dataValidation>
    <dataValidation imeMode="off" allowBlank="1" showInputMessage="1" showErrorMessage="1" sqref="R28:U41 L6:AR24 M28:P41" xr:uid="{8AC2A3D6-F959-4CA0-A32E-EBE8F7C5E9D2}"/>
  </dataValidations>
  <printOptions horizontalCentered="1"/>
  <pageMargins left="0.59055118110236227" right="0.59055118110236227" top="0.62992125984251968" bottom="0.27559055118110237" header="0.19685039370078741" footer="0.19685039370078741"/>
  <pageSetup paperSize="9" orientation="landscape" cellComments="asDisplayed" horizontalDpi="300" verticalDpi="300" r:id="rId1"/>
  <headerFooter alignWithMargins="0"/>
  <colBreaks count="1" manualBreakCount="1">
    <brk id="51" max="42"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CE540-196B-476B-ACBC-E84E22C5970E}">
  <sheetPr>
    <tabColor theme="7" tint="0.59999389629810485"/>
    <pageSetUpPr fitToPage="1"/>
  </sheetPr>
  <dimension ref="A1:BZ93"/>
  <sheetViews>
    <sheetView showGridLines="0" view="pageBreakPreview" topLeftCell="A28" zoomScaleNormal="100" zoomScaleSheetLayoutView="100" workbookViewId="0">
      <selection activeCell="U53" sqref="U53:V53"/>
    </sheetView>
  </sheetViews>
  <sheetFormatPr defaultColWidth="8" defaultRowHeight="12"/>
  <cols>
    <col min="1" max="1" width="1.375" style="13" customWidth="1"/>
    <col min="2" max="12" width="2.375" style="13" customWidth="1"/>
    <col min="13" max="13" width="2.375" style="558" customWidth="1"/>
    <col min="14" max="93" width="2.375" style="13" customWidth="1"/>
    <col min="94" max="16384" width="8" style="13"/>
  </cols>
  <sheetData>
    <row r="1" spans="1:66" ht="14.1" customHeight="1">
      <c r="A1" s="1742" t="s">
        <v>1638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319"/>
      <c r="AP1" s="525"/>
      <c r="AQ1" s="525"/>
      <c r="AR1" s="525"/>
      <c r="AS1" s="525"/>
      <c r="AT1" s="525"/>
    </row>
    <row r="2" spans="1:66" ht="5.0999999999999996" customHeight="1" thickBot="1"/>
    <row r="3" spans="1:66" ht="14.1" customHeight="1">
      <c r="B3" s="3008" t="s">
        <v>1165</v>
      </c>
      <c r="C3" s="3009"/>
      <c r="D3" s="3009"/>
      <c r="E3" s="3009"/>
      <c r="F3" s="3009"/>
      <c r="G3" s="3009"/>
      <c r="H3" s="3009"/>
      <c r="I3" s="3009"/>
      <c r="J3" s="3009"/>
      <c r="K3" s="3009"/>
      <c r="L3" s="3009"/>
      <c r="M3" s="3009"/>
      <c r="N3" s="3009"/>
      <c r="O3" s="3009"/>
      <c r="P3" s="3009"/>
      <c r="Q3" s="3009"/>
      <c r="R3" s="3009"/>
      <c r="S3" s="3009"/>
      <c r="T3" s="3009"/>
      <c r="U3" s="3009"/>
      <c r="V3" s="3009"/>
      <c r="W3" s="3009"/>
      <c r="X3" s="3009"/>
      <c r="Y3" s="3009"/>
      <c r="Z3" s="3009"/>
      <c r="AA3" s="3009"/>
      <c r="AB3" s="3009" t="s">
        <v>122</v>
      </c>
      <c r="AC3" s="3009"/>
      <c r="AD3" s="3009"/>
      <c r="AE3" s="3009"/>
      <c r="AF3" s="3009"/>
      <c r="AG3" s="3009"/>
      <c r="AH3" s="3009"/>
      <c r="AI3" s="3009"/>
      <c r="AJ3" s="3009"/>
      <c r="AK3" s="3009"/>
      <c r="AL3" s="3009"/>
      <c r="AM3" s="3009"/>
      <c r="AN3" s="2966"/>
      <c r="AO3" s="57"/>
      <c r="AP3" s="29"/>
    </row>
    <row r="4" spans="1:66" ht="14.1" customHeight="1">
      <c r="A4" s="303"/>
      <c r="B4" s="2941" t="s">
        <v>652</v>
      </c>
      <c r="C4" s="2942"/>
      <c r="D4" s="2087" t="s">
        <v>759</v>
      </c>
      <c r="E4" s="2087"/>
      <c r="F4" s="2087"/>
      <c r="G4" s="2087"/>
      <c r="H4" s="2087"/>
      <c r="I4" s="2087"/>
      <c r="J4" s="2087"/>
      <c r="K4" s="2087"/>
      <c r="L4" s="2087"/>
      <c r="M4" s="2087"/>
      <c r="N4" s="2087"/>
      <c r="O4" s="2087"/>
      <c r="P4" s="2087"/>
      <c r="Q4" s="2087"/>
      <c r="R4" s="2087"/>
      <c r="S4" s="2087"/>
      <c r="T4" s="2087"/>
      <c r="U4" s="2087"/>
      <c r="V4" s="2087"/>
      <c r="W4" s="2087"/>
      <c r="X4" s="2087"/>
      <c r="Y4" s="2087"/>
      <c r="Z4" s="304"/>
      <c r="AA4" s="872"/>
      <c r="AN4" s="17"/>
      <c r="AO4" s="18"/>
    </row>
    <row r="5" spans="1:66" ht="14.1" customHeight="1">
      <c r="A5" s="303"/>
      <c r="B5" s="19"/>
      <c r="D5" s="56"/>
      <c r="E5" s="56"/>
      <c r="F5" s="56"/>
      <c r="G5" s="56"/>
      <c r="H5" s="56"/>
      <c r="I5" s="56"/>
      <c r="J5" s="56"/>
      <c r="K5" s="56"/>
      <c r="L5" s="56"/>
      <c r="M5" s="56"/>
      <c r="N5" s="56"/>
      <c r="O5" s="56"/>
      <c r="P5" s="56"/>
      <c r="Q5" s="56"/>
      <c r="R5" s="56"/>
      <c r="S5" s="56"/>
      <c r="T5" s="56"/>
      <c r="U5" s="56"/>
      <c r="V5" s="56"/>
      <c r="W5" s="56"/>
      <c r="X5" s="56"/>
      <c r="Y5" s="56"/>
      <c r="Z5" s="56"/>
      <c r="AA5" s="872"/>
      <c r="AN5" s="17"/>
      <c r="AO5" s="18"/>
    </row>
    <row r="6" spans="1:66" ht="14.1" customHeight="1">
      <c r="A6" s="303"/>
      <c r="B6" s="19"/>
      <c r="C6" s="278" t="s">
        <v>494</v>
      </c>
      <c r="D6" s="1710" t="s">
        <v>760</v>
      </c>
      <c r="E6" s="1710"/>
      <c r="F6" s="1710"/>
      <c r="G6" s="1710"/>
      <c r="H6" s="1710"/>
      <c r="I6" s="1710"/>
      <c r="J6" s="1710"/>
      <c r="K6" s="1710"/>
      <c r="L6" s="1710"/>
      <c r="M6" s="1710"/>
      <c r="N6" s="1710"/>
      <c r="O6" s="1710"/>
      <c r="P6" s="1710"/>
      <c r="Q6" s="1710"/>
      <c r="R6" s="1710"/>
      <c r="S6" s="1710"/>
      <c r="T6" s="1710"/>
      <c r="U6" s="1710"/>
      <c r="V6" s="1710"/>
      <c r="W6" s="1710"/>
      <c r="X6" s="1710"/>
      <c r="Y6" s="1710"/>
      <c r="Z6" s="303"/>
      <c r="AA6" s="774"/>
      <c r="AB6" s="302" t="s">
        <v>17</v>
      </c>
      <c r="AC6" s="1941" t="s">
        <v>1242</v>
      </c>
      <c r="AD6" s="1941"/>
      <c r="AE6" s="1941"/>
      <c r="AF6" s="1941"/>
      <c r="AG6" s="1941"/>
      <c r="AH6" s="1941"/>
      <c r="AI6" s="1941"/>
      <c r="AJ6" s="1941"/>
      <c r="AK6" s="1941"/>
      <c r="AL6" s="1941"/>
      <c r="AM6" s="1941"/>
      <c r="AN6" s="17"/>
      <c r="AO6" s="18"/>
    </row>
    <row r="7" spans="1:66" ht="14.1" customHeight="1">
      <c r="A7" s="303"/>
      <c r="B7" s="19"/>
      <c r="D7" s="303"/>
      <c r="M7" s="13"/>
      <c r="R7" s="3"/>
      <c r="S7" s="3"/>
      <c r="T7" s="3"/>
      <c r="U7" s="3"/>
      <c r="W7" s="286"/>
      <c r="AA7" s="16"/>
      <c r="AB7" s="297" t="s">
        <v>17</v>
      </c>
      <c r="AC7" s="1871" t="s">
        <v>1243</v>
      </c>
      <c r="AD7" s="1871"/>
      <c r="AE7" s="1871"/>
      <c r="AF7" s="1871"/>
      <c r="AG7" s="1871"/>
      <c r="AH7" s="1871"/>
      <c r="AI7" s="1871"/>
      <c r="AJ7" s="1871"/>
      <c r="AK7" s="1871"/>
      <c r="AL7" s="1871"/>
      <c r="AM7" s="1871"/>
      <c r="AN7" s="17"/>
      <c r="AO7" s="18"/>
    </row>
    <row r="8" spans="1:66" ht="14.1" customHeight="1">
      <c r="A8" s="303"/>
      <c r="B8" s="19"/>
      <c r="C8" s="304" t="s">
        <v>492</v>
      </c>
      <c r="D8" s="2087" t="s">
        <v>1251</v>
      </c>
      <c r="E8" s="2087"/>
      <c r="F8" s="2087"/>
      <c r="G8" s="2087"/>
      <c r="H8" s="2087"/>
      <c r="I8" s="2087"/>
      <c r="J8" s="2087"/>
      <c r="K8" s="2087"/>
      <c r="L8" s="2087"/>
      <c r="M8" s="2087"/>
      <c r="N8" s="2087"/>
      <c r="O8" s="2087"/>
      <c r="P8" s="2087"/>
      <c r="Q8" s="2087"/>
      <c r="R8" s="2087"/>
      <c r="S8" s="2087"/>
      <c r="T8" s="2087"/>
      <c r="U8" s="2087"/>
      <c r="V8" s="2087"/>
      <c r="W8" s="2087"/>
      <c r="X8" s="2087"/>
      <c r="Y8" s="2087"/>
      <c r="Z8" s="2087"/>
      <c r="AA8" s="3106"/>
      <c r="AB8" s="302"/>
      <c r="AC8" s="1871"/>
      <c r="AD8" s="1871"/>
      <c r="AE8" s="1871"/>
      <c r="AF8" s="1871"/>
      <c r="AG8" s="1871"/>
      <c r="AH8" s="1871"/>
      <c r="AI8" s="1871"/>
      <c r="AJ8" s="1871"/>
      <c r="AK8" s="1871"/>
      <c r="AL8" s="1871"/>
      <c r="AM8" s="1871"/>
      <c r="AN8" s="49"/>
      <c r="AO8" s="18"/>
    </row>
    <row r="9" spans="1:66" ht="14.1" customHeight="1">
      <c r="A9" s="303"/>
      <c r="B9" s="19"/>
      <c r="C9" s="317"/>
      <c r="D9" s="3118"/>
      <c r="E9" s="3118"/>
      <c r="F9" s="3118"/>
      <c r="G9" s="3118"/>
      <c r="H9" s="3118"/>
      <c r="I9" s="3118"/>
      <c r="J9" s="3118"/>
      <c r="K9" s="3118"/>
      <c r="L9" s="3118"/>
      <c r="M9" s="3118"/>
      <c r="N9" s="3118"/>
      <c r="O9" s="3118"/>
      <c r="P9" s="3118"/>
      <c r="Q9" s="3118"/>
      <c r="R9" s="3118"/>
      <c r="S9" s="3118"/>
      <c r="T9" s="3118"/>
      <c r="U9" s="3118"/>
      <c r="V9" s="3118"/>
      <c r="W9" s="3118"/>
      <c r="X9" s="3118"/>
      <c r="Y9" s="3118"/>
      <c r="Z9" s="3118"/>
      <c r="AA9" s="872"/>
      <c r="AB9" s="302"/>
      <c r="AC9" s="1871"/>
      <c r="AD9" s="1871"/>
      <c r="AE9" s="1871"/>
      <c r="AF9" s="1871"/>
      <c r="AG9" s="1871"/>
      <c r="AH9" s="1871"/>
      <c r="AI9" s="1871"/>
      <c r="AJ9" s="1871"/>
      <c r="AK9" s="1871"/>
      <c r="AL9" s="1871"/>
      <c r="AM9" s="1871"/>
      <c r="AN9" s="17"/>
      <c r="AO9" s="18"/>
    </row>
    <row r="10" spans="1:66" ht="14.1" customHeight="1">
      <c r="A10" s="303"/>
      <c r="B10" s="19"/>
      <c r="C10" s="317"/>
      <c r="D10" s="3118"/>
      <c r="E10" s="3118"/>
      <c r="F10" s="3118"/>
      <c r="G10" s="3118"/>
      <c r="H10" s="3118"/>
      <c r="I10" s="3118"/>
      <c r="J10" s="3118"/>
      <c r="K10" s="3118"/>
      <c r="L10" s="3118"/>
      <c r="M10" s="3118"/>
      <c r="N10" s="3118"/>
      <c r="O10" s="3118"/>
      <c r="P10" s="3118"/>
      <c r="Q10" s="3118"/>
      <c r="R10" s="3118"/>
      <c r="S10" s="3118"/>
      <c r="T10" s="3118"/>
      <c r="U10" s="3118"/>
      <c r="V10" s="3118"/>
      <c r="W10" s="3118"/>
      <c r="X10" s="3118"/>
      <c r="Y10" s="3118"/>
      <c r="Z10" s="3118"/>
      <c r="AA10" s="16"/>
      <c r="AB10" s="12"/>
      <c r="AN10" s="17"/>
      <c r="AO10" s="18"/>
    </row>
    <row r="11" spans="1:66" ht="14.1" customHeight="1">
      <c r="A11" s="303"/>
      <c r="B11" s="19"/>
      <c r="C11" s="317"/>
      <c r="D11" s="56"/>
      <c r="AA11" s="872"/>
      <c r="AB11" s="12"/>
      <c r="AN11" s="17"/>
      <c r="AO11" s="18"/>
    </row>
    <row r="12" spans="1:66" ht="14.1" customHeight="1">
      <c r="A12" s="303"/>
      <c r="B12" s="2941" t="s">
        <v>622</v>
      </c>
      <c r="C12" s="2942"/>
      <c r="D12" s="2087" t="s">
        <v>761</v>
      </c>
      <c r="E12" s="2087"/>
      <c r="F12" s="2087"/>
      <c r="G12" s="2087"/>
      <c r="H12" s="2087"/>
      <c r="I12" s="2087"/>
      <c r="J12" s="2087"/>
      <c r="K12" s="2087"/>
      <c r="L12" s="2087"/>
      <c r="M12" s="2087"/>
      <c r="N12" s="2087"/>
      <c r="O12" s="2087"/>
      <c r="P12" s="2087"/>
      <c r="Q12" s="2087"/>
      <c r="R12" s="2087"/>
      <c r="S12" s="2087"/>
      <c r="T12" s="2087"/>
      <c r="U12" s="2087"/>
      <c r="V12" s="2087"/>
      <c r="W12" s="2087"/>
      <c r="X12" s="2087"/>
      <c r="Y12" s="2087"/>
      <c r="Z12" s="304"/>
      <c r="AA12" s="872"/>
      <c r="AB12" s="302" t="s">
        <v>17</v>
      </c>
      <c r="AC12" s="1941" t="s">
        <v>232</v>
      </c>
      <c r="AD12" s="1941"/>
      <c r="AE12" s="1941"/>
      <c r="AF12" s="1941"/>
      <c r="AG12" s="1941"/>
      <c r="AH12" s="1941"/>
      <c r="AI12" s="1941"/>
      <c r="AJ12" s="1941"/>
      <c r="AK12" s="1941"/>
      <c r="AL12" s="1941"/>
      <c r="AM12" s="1941"/>
      <c r="AN12" s="17"/>
      <c r="AO12" s="18"/>
    </row>
    <row r="13" spans="1:66" ht="14.1" customHeight="1">
      <c r="A13" s="303"/>
      <c r="B13" s="876"/>
      <c r="C13" s="561" t="s">
        <v>38</v>
      </c>
      <c r="D13" s="1872" t="s">
        <v>762</v>
      </c>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511"/>
      <c r="AA13" s="16"/>
      <c r="AB13" s="12"/>
      <c r="AN13" s="17"/>
      <c r="AO13" s="18"/>
      <c r="AP13" s="304"/>
      <c r="AQ13" s="304"/>
      <c r="BE13" s="304"/>
      <c r="BF13" s="304"/>
      <c r="BG13" s="304"/>
      <c r="BH13" s="304"/>
      <c r="BI13" s="304"/>
      <c r="BJ13" s="304"/>
      <c r="BK13" s="304"/>
      <c r="BL13" s="304"/>
      <c r="BM13" s="304"/>
      <c r="BN13" s="304"/>
    </row>
    <row r="14" spans="1:66" ht="14.1" customHeight="1">
      <c r="A14" s="303"/>
      <c r="B14" s="19"/>
      <c r="D14" s="1872"/>
      <c r="E14" s="1872"/>
      <c r="F14" s="1872"/>
      <c r="G14" s="1872"/>
      <c r="H14" s="1872"/>
      <c r="I14" s="1872"/>
      <c r="J14" s="1872"/>
      <c r="K14" s="1872"/>
      <c r="L14" s="1872"/>
      <c r="M14" s="1872"/>
      <c r="N14" s="1872"/>
      <c r="O14" s="1872"/>
      <c r="P14" s="1872"/>
      <c r="Q14" s="1872"/>
      <c r="R14" s="1872"/>
      <c r="S14" s="1872"/>
      <c r="T14" s="1872"/>
      <c r="U14" s="1872"/>
      <c r="V14" s="1872"/>
      <c r="W14" s="1872"/>
      <c r="X14" s="1872"/>
      <c r="Y14" s="1872"/>
      <c r="Z14" s="511"/>
      <c r="AA14" s="16"/>
      <c r="AB14" s="12"/>
      <c r="AN14" s="17"/>
      <c r="AO14" s="18"/>
      <c r="AP14" s="304"/>
      <c r="AQ14" s="304"/>
      <c r="BE14" s="304"/>
      <c r="BF14" s="304"/>
      <c r="BG14" s="304"/>
      <c r="BH14" s="304"/>
      <c r="BI14" s="304"/>
      <c r="BJ14" s="304"/>
      <c r="BK14" s="304"/>
      <c r="BL14" s="304"/>
      <c r="BM14" s="304"/>
      <c r="BN14" s="304"/>
    </row>
    <row r="15" spans="1:66" ht="14.1" customHeight="1">
      <c r="A15" s="303"/>
      <c r="B15" s="19"/>
      <c r="C15" s="561" t="s">
        <v>35</v>
      </c>
      <c r="D15" s="1872" t="s">
        <v>763</v>
      </c>
      <c r="E15" s="1872"/>
      <c r="F15" s="1872"/>
      <c r="G15" s="1872"/>
      <c r="H15" s="1872"/>
      <c r="I15" s="1872"/>
      <c r="J15" s="1872"/>
      <c r="K15" s="1872"/>
      <c r="L15" s="1872"/>
      <c r="M15" s="1872"/>
      <c r="N15" s="1872"/>
      <c r="O15" s="1872"/>
      <c r="P15" s="1872"/>
      <c r="Q15" s="1872"/>
      <c r="R15" s="1872"/>
      <c r="S15" s="1872"/>
      <c r="T15" s="1872"/>
      <c r="U15" s="1872"/>
      <c r="V15" s="1872"/>
      <c r="W15" s="1872"/>
      <c r="X15" s="1872"/>
      <c r="Y15" s="1872"/>
      <c r="Z15" s="511"/>
      <c r="AA15" s="749"/>
      <c r="AB15" s="12"/>
      <c r="AN15" s="17"/>
      <c r="AO15" s="18"/>
      <c r="AP15" s="304"/>
      <c r="AQ15" s="304"/>
      <c r="BE15" s="304"/>
      <c r="BF15" s="304"/>
      <c r="BG15" s="304"/>
      <c r="BH15" s="304"/>
      <c r="BI15" s="304"/>
      <c r="BJ15" s="304"/>
      <c r="BK15" s="304"/>
      <c r="BL15" s="304"/>
      <c r="BM15" s="304"/>
      <c r="BN15" s="304"/>
    </row>
    <row r="16" spans="1:66" ht="14.1" customHeight="1">
      <c r="A16" s="303"/>
      <c r="B16" s="19"/>
      <c r="D16" s="1872"/>
      <c r="E16" s="1872"/>
      <c r="F16" s="1872"/>
      <c r="G16" s="1872"/>
      <c r="H16" s="1872"/>
      <c r="I16" s="1872"/>
      <c r="J16" s="1872"/>
      <c r="K16" s="1872"/>
      <c r="L16" s="1872"/>
      <c r="M16" s="1872"/>
      <c r="N16" s="1872"/>
      <c r="O16" s="1872"/>
      <c r="P16" s="1872"/>
      <c r="Q16" s="1872"/>
      <c r="R16" s="1872"/>
      <c r="S16" s="1872"/>
      <c r="T16" s="1872"/>
      <c r="U16" s="1872"/>
      <c r="V16" s="1872"/>
      <c r="W16" s="1872"/>
      <c r="X16" s="1872"/>
      <c r="Y16" s="1872"/>
      <c r="Z16" s="511"/>
      <c r="AA16" s="774"/>
      <c r="AB16" s="12"/>
      <c r="AN16" s="17"/>
      <c r="AO16" s="18"/>
    </row>
    <row r="17" spans="1:78" ht="14.1" customHeight="1">
      <c r="A17" s="303"/>
      <c r="B17" s="876"/>
      <c r="C17" s="56"/>
      <c r="AA17" s="16"/>
      <c r="AB17" s="12"/>
      <c r="AN17" s="17"/>
      <c r="AO17" s="18"/>
      <c r="AP17" s="312"/>
      <c r="AQ17" s="312"/>
      <c r="AR17" s="312"/>
      <c r="AS17" s="312"/>
      <c r="AT17" s="312"/>
      <c r="AU17" s="312"/>
      <c r="AV17" s="312"/>
      <c r="AW17" s="312"/>
      <c r="AX17" s="312"/>
      <c r="AY17" s="312"/>
      <c r="AZ17" s="312"/>
      <c r="BA17" s="312"/>
      <c r="BB17" s="312"/>
      <c r="BC17" s="312"/>
      <c r="BD17" s="312"/>
      <c r="BE17" s="312"/>
      <c r="BF17" s="312"/>
      <c r="BG17" s="312"/>
      <c r="BH17" s="312"/>
      <c r="BI17" s="312"/>
      <c r="BJ17" s="312"/>
      <c r="BK17" s="312"/>
      <c r="BL17" s="312"/>
      <c r="BM17" s="312"/>
      <c r="BN17" s="312"/>
      <c r="BO17" s="312"/>
      <c r="BP17" s="312"/>
      <c r="BQ17" s="312"/>
      <c r="BR17" s="312"/>
      <c r="BS17" s="312"/>
      <c r="BT17" s="312"/>
      <c r="BU17" s="312"/>
      <c r="BV17" s="312"/>
      <c r="BW17" s="312"/>
      <c r="BX17" s="312"/>
      <c r="BY17" s="312"/>
      <c r="BZ17" s="312"/>
    </row>
    <row r="18" spans="1:78" ht="14.1" customHeight="1">
      <c r="A18" s="303"/>
      <c r="B18" s="2941" t="s">
        <v>623</v>
      </c>
      <c r="C18" s="2942"/>
      <c r="D18" s="1872" t="s">
        <v>1252</v>
      </c>
      <c r="E18" s="1872"/>
      <c r="F18" s="1872"/>
      <c r="G18" s="1872"/>
      <c r="H18" s="1872"/>
      <c r="I18" s="1872"/>
      <c r="J18" s="1872"/>
      <c r="K18" s="1872"/>
      <c r="L18" s="1872"/>
      <c r="M18" s="1872"/>
      <c r="N18" s="1872"/>
      <c r="O18" s="1872"/>
      <c r="P18" s="1872"/>
      <c r="Q18" s="1872"/>
      <c r="R18" s="1872"/>
      <c r="S18" s="1872"/>
      <c r="T18" s="1872"/>
      <c r="U18" s="1872"/>
      <c r="V18" s="1872"/>
      <c r="W18" s="1872"/>
      <c r="X18" s="1872"/>
      <c r="Y18" s="1872"/>
      <c r="Z18" s="511"/>
      <c r="AA18" s="872"/>
      <c r="AB18" s="302" t="s">
        <v>17</v>
      </c>
      <c r="AC18" s="1871" t="s">
        <v>1216</v>
      </c>
      <c r="AD18" s="1871"/>
      <c r="AE18" s="1871"/>
      <c r="AF18" s="1871"/>
      <c r="AG18" s="1871"/>
      <c r="AH18" s="1871"/>
      <c r="AI18" s="1871"/>
      <c r="AJ18" s="1871"/>
      <c r="AK18" s="1871"/>
      <c r="AL18" s="1871"/>
      <c r="AM18" s="1871"/>
      <c r="AN18" s="2781"/>
      <c r="AO18" s="18"/>
      <c r="AP18" s="312"/>
      <c r="AQ18" s="312"/>
      <c r="AR18" s="312"/>
      <c r="AS18" s="312"/>
      <c r="AT18" s="312"/>
      <c r="AU18" s="312"/>
      <c r="AV18" s="312"/>
      <c r="AW18" s="312"/>
      <c r="AX18" s="312"/>
      <c r="AY18" s="312"/>
      <c r="AZ18" s="312"/>
      <c r="BA18" s="312"/>
      <c r="BB18" s="312"/>
      <c r="BC18" s="312"/>
      <c r="BD18" s="312"/>
      <c r="BE18" s="312"/>
      <c r="BF18" s="312"/>
      <c r="BG18" s="312"/>
      <c r="BH18" s="312"/>
      <c r="BI18" s="312"/>
      <c r="BJ18" s="312"/>
      <c r="BK18" s="312"/>
      <c r="BL18" s="312"/>
      <c r="BM18" s="312"/>
      <c r="BN18" s="312"/>
      <c r="BO18" s="312"/>
      <c r="BP18" s="312"/>
      <c r="BQ18" s="312"/>
      <c r="BR18" s="312"/>
      <c r="BS18" s="312"/>
      <c r="BT18" s="312"/>
      <c r="BU18" s="312"/>
      <c r="BV18" s="312"/>
      <c r="BW18" s="312"/>
      <c r="BX18" s="312"/>
      <c r="BY18" s="312"/>
      <c r="BZ18" s="312"/>
    </row>
    <row r="19" spans="1:78" ht="14.1" customHeight="1">
      <c r="A19" s="303"/>
      <c r="B19" s="18"/>
      <c r="D19" s="1872"/>
      <c r="E19" s="1872"/>
      <c r="F19" s="1872"/>
      <c r="G19" s="1872"/>
      <c r="H19" s="1872"/>
      <c r="I19" s="1872"/>
      <c r="J19" s="1872"/>
      <c r="K19" s="1872"/>
      <c r="L19" s="1872"/>
      <c r="M19" s="1872"/>
      <c r="N19" s="1872"/>
      <c r="O19" s="1872"/>
      <c r="P19" s="1872"/>
      <c r="Q19" s="1872"/>
      <c r="R19" s="1872"/>
      <c r="S19" s="1872"/>
      <c r="T19" s="1872"/>
      <c r="U19" s="1872"/>
      <c r="V19" s="1872"/>
      <c r="W19" s="1872"/>
      <c r="X19" s="1872"/>
      <c r="Y19" s="1872"/>
      <c r="Z19" s="511"/>
      <c r="AA19" s="774"/>
      <c r="AC19" s="1871"/>
      <c r="AD19" s="1871"/>
      <c r="AE19" s="1871"/>
      <c r="AF19" s="1871"/>
      <c r="AG19" s="1871"/>
      <c r="AH19" s="1871"/>
      <c r="AI19" s="1871"/>
      <c r="AJ19" s="1871"/>
      <c r="AK19" s="1871"/>
      <c r="AL19" s="1871"/>
      <c r="AM19" s="1871"/>
      <c r="AN19" s="2781"/>
      <c r="AO19" s="18"/>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422"/>
      <c r="BW19" s="422"/>
      <c r="BX19" s="422"/>
      <c r="BY19" s="422"/>
      <c r="BZ19" s="422"/>
    </row>
    <row r="20" spans="1:78" ht="14.1" customHeight="1">
      <c r="A20" s="303"/>
      <c r="B20" s="18"/>
      <c r="C20" s="278" t="s">
        <v>901</v>
      </c>
      <c r="D20" s="2087" t="s">
        <v>1253</v>
      </c>
      <c r="E20" s="2087"/>
      <c r="F20" s="2087"/>
      <c r="G20" s="2087"/>
      <c r="H20" s="2087"/>
      <c r="I20" s="2087"/>
      <c r="J20" s="2087"/>
      <c r="K20" s="2087"/>
      <c r="L20" s="2087"/>
      <c r="M20" s="2087"/>
      <c r="N20" s="2087"/>
      <c r="O20" s="2087"/>
      <c r="P20" s="2087"/>
      <c r="Q20" s="2087"/>
      <c r="R20" s="2087"/>
      <c r="S20" s="2087"/>
      <c r="T20" s="2087"/>
      <c r="U20" s="2087"/>
      <c r="V20" s="2087"/>
      <c r="W20" s="2087"/>
      <c r="X20" s="2087"/>
      <c r="Y20" s="2087"/>
      <c r="Z20" s="2087"/>
      <c r="AA20" s="3106"/>
      <c r="AB20" s="813"/>
      <c r="AC20" s="1871"/>
      <c r="AD20" s="1871"/>
      <c r="AE20" s="1871"/>
      <c r="AF20" s="1871"/>
      <c r="AG20" s="1871"/>
      <c r="AH20" s="1871"/>
      <c r="AI20" s="1871"/>
      <c r="AJ20" s="1871"/>
      <c r="AK20" s="1871"/>
      <c r="AL20" s="1871"/>
      <c r="AM20" s="1871"/>
      <c r="AN20" s="2781"/>
      <c r="AO20" s="18"/>
      <c r="AP20" s="422"/>
      <c r="AQ20" s="422"/>
      <c r="AR20" s="422"/>
      <c r="AS20" s="422"/>
      <c r="AT20" s="422"/>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row>
    <row r="21" spans="1:78" ht="14.1" customHeight="1">
      <c r="A21" s="303"/>
      <c r="B21" s="18"/>
      <c r="C21" s="561"/>
      <c r="D21" s="65"/>
      <c r="E21" s="65"/>
      <c r="F21" s="65"/>
      <c r="G21" s="65"/>
      <c r="H21" s="65"/>
      <c r="I21" s="65"/>
      <c r="J21" s="65"/>
      <c r="K21" s="65"/>
      <c r="L21" s="65"/>
      <c r="M21" s="65"/>
      <c r="N21" s="65"/>
      <c r="O21" s="65"/>
      <c r="P21" s="65"/>
      <c r="Q21" s="65"/>
      <c r="R21" s="65"/>
      <c r="S21" s="65"/>
      <c r="T21" s="65"/>
      <c r="U21" s="65"/>
      <c r="V21" s="65"/>
      <c r="W21" s="65"/>
      <c r="X21" s="65"/>
      <c r="Y21" s="65"/>
      <c r="Z21" s="65"/>
      <c r="AA21" s="774"/>
      <c r="AB21" s="12"/>
      <c r="AC21" s="1871"/>
      <c r="AD21" s="1871"/>
      <c r="AE21" s="1871"/>
      <c r="AF21" s="1871"/>
      <c r="AG21" s="1871"/>
      <c r="AH21" s="1871"/>
      <c r="AI21" s="1871"/>
      <c r="AJ21" s="1871"/>
      <c r="AK21" s="1871"/>
      <c r="AL21" s="1871"/>
      <c r="AM21" s="1871"/>
      <c r="AN21" s="2781"/>
      <c r="AO21" s="18"/>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row>
    <row r="22" spans="1:78" ht="14.1" customHeight="1">
      <c r="A22" s="303"/>
      <c r="B22" s="760"/>
      <c r="C22" s="278" t="s">
        <v>492</v>
      </c>
      <c r="D22" s="2087" t="s">
        <v>1016</v>
      </c>
      <c r="E22" s="2087"/>
      <c r="F22" s="2087"/>
      <c r="G22" s="2087"/>
      <c r="H22" s="2087"/>
      <c r="I22" s="2087"/>
      <c r="J22" s="2087"/>
      <c r="K22" s="2087"/>
      <c r="L22" s="2087"/>
      <c r="M22" s="2087"/>
      <c r="N22" s="2087"/>
      <c r="O22" s="2087"/>
      <c r="P22" s="2087"/>
      <c r="Q22" s="2087"/>
      <c r="R22" s="2087"/>
      <c r="S22" s="2087"/>
      <c r="T22" s="2087"/>
      <c r="U22" s="2087"/>
      <c r="V22" s="2087"/>
      <c r="W22" s="2087"/>
      <c r="X22" s="2087"/>
      <c r="Y22" s="2087"/>
      <c r="Z22" s="304"/>
      <c r="AA22" s="774"/>
      <c r="AB22" s="12"/>
      <c r="AC22" s="1871"/>
      <c r="AD22" s="1871"/>
      <c r="AE22" s="1871"/>
      <c r="AF22" s="1871"/>
      <c r="AG22" s="1871"/>
      <c r="AH22" s="1871"/>
      <c r="AI22" s="1871"/>
      <c r="AJ22" s="1871"/>
      <c r="AK22" s="1871"/>
      <c r="AL22" s="1871"/>
      <c r="AM22" s="1871"/>
      <c r="AN22" s="2781"/>
      <c r="AO22" s="18"/>
      <c r="AP22" s="422"/>
      <c r="AQ22" s="422"/>
      <c r="AR22" s="422"/>
      <c r="AS22" s="422"/>
      <c r="AT22" s="422"/>
      <c r="AU22" s="422"/>
      <c r="AV22" s="422"/>
      <c r="AW22" s="422"/>
      <c r="AX22" s="422"/>
      <c r="AY22" s="422"/>
      <c r="AZ22" s="422"/>
      <c r="BA22" s="422"/>
      <c r="BB22" s="422"/>
      <c r="BC22" s="422"/>
      <c r="BD22" s="422"/>
      <c r="BE22" s="422"/>
      <c r="BF22" s="422"/>
      <c r="BG22" s="422"/>
      <c r="BH22" s="422"/>
      <c r="BI22" s="422"/>
      <c r="BJ22" s="422"/>
      <c r="BK22" s="422"/>
      <c r="BL22" s="422"/>
      <c r="BM22" s="422"/>
      <c r="BN22" s="422"/>
      <c r="BO22" s="422"/>
      <c r="BP22" s="422"/>
      <c r="BQ22" s="422"/>
      <c r="BR22" s="422"/>
      <c r="BS22" s="422"/>
      <c r="BT22" s="422"/>
      <c r="BU22" s="422"/>
      <c r="BV22" s="422"/>
      <c r="BW22" s="422"/>
      <c r="BX22" s="422"/>
      <c r="BY22" s="422"/>
      <c r="BZ22" s="422"/>
    </row>
    <row r="23" spans="1:78" ht="14.1" customHeight="1">
      <c r="A23" s="303"/>
      <c r="B23" s="18"/>
      <c r="G23" s="564"/>
      <c r="H23" s="564"/>
      <c r="I23" s="564"/>
      <c r="J23" s="564"/>
      <c r="K23" s="955"/>
      <c r="L23" s="955"/>
      <c r="M23" s="955"/>
      <c r="N23" s="955"/>
      <c r="O23" s="955"/>
      <c r="P23" s="3"/>
      <c r="Q23" s="3"/>
      <c r="R23" s="3"/>
      <c r="S23" s="303"/>
      <c r="X23" s="335"/>
      <c r="AA23" s="16"/>
      <c r="AB23" s="12"/>
      <c r="AC23" s="1871"/>
      <c r="AD23" s="1871"/>
      <c r="AE23" s="1871"/>
      <c r="AF23" s="1871"/>
      <c r="AG23" s="1871"/>
      <c r="AH23" s="1871"/>
      <c r="AI23" s="1871"/>
      <c r="AJ23" s="1871"/>
      <c r="AK23" s="1871"/>
      <c r="AL23" s="1871"/>
      <c r="AM23" s="1871"/>
      <c r="AN23" s="2781"/>
      <c r="AO23" s="18"/>
      <c r="AP23" s="422"/>
      <c r="AQ23" s="422"/>
      <c r="AR23" s="422"/>
      <c r="AS23" s="422"/>
      <c r="AT23" s="422"/>
      <c r="AU23" s="422"/>
      <c r="AV23" s="422"/>
      <c r="AW23" s="422"/>
      <c r="AX23" s="422"/>
      <c r="AY23" s="422"/>
      <c r="AZ23" s="422"/>
      <c r="BA23" s="422"/>
      <c r="BB23" s="422"/>
      <c r="BC23" s="422"/>
      <c r="BD23" s="422"/>
      <c r="BE23" s="422"/>
      <c r="BF23" s="422"/>
      <c r="BG23" s="422"/>
      <c r="BH23" s="422"/>
      <c r="BI23" s="422"/>
      <c r="BJ23" s="422"/>
      <c r="BK23" s="422"/>
      <c r="BL23" s="422"/>
      <c r="BM23" s="422"/>
      <c r="BN23" s="422"/>
      <c r="BO23" s="422"/>
      <c r="BP23" s="422"/>
      <c r="BQ23" s="422"/>
      <c r="BR23" s="422"/>
      <c r="BS23" s="422"/>
      <c r="BT23" s="422"/>
      <c r="BU23" s="422"/>
      <c r="BV23" s="422"/>
      <c r="BW23" s="422"/>
      <c r="BX23" s="422"/>
      <c r="BY23" s="422"/>
      <c r="BZ23" s="422"/>
    </row>
    <row r="24" spans="1:78" ht="14.1" customHeight="1">
      <c r="A24" s="303"/>
      <c r="B24" s="18"/>
      <c r="C24" s="278" t="s">
        <v>493</v>
      </c>
      <c r="D24" s="2087" t="s">
        <v>764</v>
      </c>
      <c r="E24" s="2087"/>
      <c r="F24" s="2087"/>
      <c r="G24" s="2087"/>
      <c r="H24" s="2087"/>
      <c r="I24" s="2087"/>
      <c r="J24" s="2087"/>
      <c r="K24" s="2087"/>
      <c r="L24" s="2087"/>
      <c r="M24" s="2087"/>
      <c r="N24" s="2087"/>
      <c r="O24" s="2087"/>
      <c r="P24" s="2087"/>
      <c r="Q24" s="2087"/>
      <c r="R24" s="2087"/>
      <c r="S24" s="2087"/>
      <c r="T24" s="2087"/>
      <c r="U24" s="2087"/>
      <c r="V24" s="2087"/>
      <c r="W24" s="2087"/>
      <c r="X24" s="2087"/>
      <c r="Y24" s="2087"/>
      <c r="Z24" s="304"/>
      <c r="AA24" s="774"/>
      <c r="AB24" s="297"/>
      <c r="AC24" s="1871"/>
      <c r="AD24" s="1871"/>
      <c r="AE24" s="1871"/>
      <c r="AF24" s="1871"/>
      <c r="AG24" s="1871"/>
      <c r="AH24" s="1871"/>
      <c r="AI24" s="1871"/>
      <c r="AJ24" s="1871"/>
      <c r="AK24" s="1871"/>
      <c r="AL24" s="1871"/>
      <c r="AM24" s="1871"/>
      <c r="AN24" s="2781"/>
      <c r="AO24" s="18"/>
      <c r="AP24" s="422"/>
      <c r="AQ24" s="422"/>
      <c r="AR24" s="422"/>
      <c r="AS24" s="422"/>
      <c r="AT24" s="422"/>
      <c r="AU24" s="422"/>
      <c r="AV24" s="422"/>
      <c r="AW24" s="422"/>
      <c r="AX24" s="422"/>
      <c r="AY24" s="422"/>
      <c r="AZ24" s="422"/>
      <c r="BA24" s="422"/>
      <c r="BB24" s="422"/>
      <c r="BC24" s="422"/>
      <c r="BD24" s="422"/>
      <c r="BE24" s="422"/>
      <c r="BF24" s="422"/>
      <c r="BG24" s="422"/>
      <c r="BH24" s="422"/>
      <c r="BI24" s="422"/>
      <c r="BJ24" s="422"/>
      <c r="BK24" s="422"/>
      <c r="BL24" s="422"/>
      <c r="BM24" s="422"/>
      <c r="BN24" s="422"/>
      <c r="BO24" s="422"/>
      <c r="BP24" s="422"/>
      <c r="BQ24" s="422"/>
      <c r="BR24" s="422"/>
      <c r="BS24" s="422"/>
      <c r="BT24" s="422"/>
      <c r="BU24" s="422"/>
      <c r="BV24" s="422"/>
      <c r="BW24" s="422"/>
      <c r="BX24" s="422"/>
      <c r="BY24" s="422"/>
      <c r="BZ24" s="422"/>
    </row>
    <row r="25" spans="1:78" ht="14.1" customHeight="1">
      <c r="A25" s="303"/>
      <c r="B25" s="19"/>
      <c r="D25" s="65"/>
      <c r="E25" s="65"/>
      <c r="F25" s="65"/>
      <c r="G25" s="65"/>
      <c r="H25" s="65"/>
      <c r="I25" s="65"/>
      <c r="J25" s="65"/>
      <c r="K25" s="65"/>
      <c r="L25" s="65"/>
      <c r="M25" s="65"/>
      <c r="N25" s="65"/>
      <c r="O25" s="65"/>
      <c r="P25" s="65"/>
      <c r="Q25" s="65"/>
      <c r="R25" s="65"/>
      <c r="S25" s="65"/>
      <c r="T25" s="65"/>
      <c r="U25" s="65"/>
      <c r="V25" s="65"/>
      <c r="W25" s="65"/>
      <c r="X25" s="65"/>
      <c r="Y25" s="65"/>
      <c r="Z25" s="65"/>
      <c r="AA25" s="774"/>
      <c r="AB25" s="302" t="s">
        <v>17</v>
      </c>
      <c r="AC25" s="1871" t="s">
        <v>902</v>
      </c>
      <c r="AD25" s="1871"/>
      <c r="AE25" s="1871"/>
      <c r="AF25" s="1871"/>
      <c r="AG25" s="1871"/>
      <c r="AH25" s="1871"/>
      <c r="AI25" s="1871"/>
      <c r="AJ25" s="1871"/>
      <c r="AK25" s="1871"/>
      <c r="AL25" s="1871"/>
      <c r="AM25" s="1871"/>
      <c r="AN25" s="324"/>
      <c r="AO25" s="18"/>
      <c r="AP25" s="422"/>
      <c r="AQ25" s="422"/>
      <c r="AR25" s="422"/>
      <c r="AS25" s="422"/>
      <c r="AT25" s="422"/>
      <c r="AU25" s="422"/>
      <c r="AV25" s="422"/>
      <c r="AW25" s="422"/>
      <c r="AX25" s="422"/>
      <c r="AY25" s="422"/>
      <c r="AZ25" s="422"/>
      <c r="BA25" s="422"/>
      <c r="BB25" s="422"/>
      <c r="BC25" s="422"/>
      <c r="BD25" s="422"/>
      <c r="BE25" s="422"/>
      <c r="BF25" s="422"/>
      <c r="BG25" s="422"/>
      <c r="BH25" s="422"/>
      <c r="BI25" s="422"/>
      <c r="BJ25" s="422"/>
      <c r="BK25" s="422"/>
      <c r="BL25" s="422"/>
      <c r="BM25" s="422"/>
      <c r="BN25" s="422"/>
      <c r="BO25" s="422"/>
      <c r="BP25" s="422"/>
      <c r="BQ25" s="422"/>
      <c r="BR25" s="422"/>
      <c r="BS25" s="422"/>
      <c r="BT25" s="422"/>
      <c r="BU25" s="422"/>
      <c r="BV25" s="422"/>
      <c r="BW25" s="422"/>
      <c r="BX25" s="422"/>
      <c r="BY25" s="422"/>
      <c r="BZ25" s="422"/>
    </row>
    <row r="26" spans="1:78" ht="14.1" customHeight="1">
      <c r="B26" s="18"/>
      <c r="AA26" s="16"/>
      <c r="AC26" s="1871"/>
      <c r="AD26" s="1871"/>
      <c r="AE26" s="1871"/>
      <c r="AF26" s="1871"/>
      <c r="AG26" s="1871"/>
      <c r="AH26" s="1871"/>
      <c r="AI26" s="1871"/>
      <c r="AJ26" s="1871"/>
      <c r="AK26" s="1871"/>
      <c r="AL26" s="1871"/>
      <c r="AM26" s="1871"/>
      <c r="AN26" s="324"/>
      <c r="AO26" s="18"/>
      <c r="AP26" s="422"/>
      <c r="AQ26" s="422"/>
      <c r="AR26" s="422"/>
      <c r="AS26" s="422"/>
      <c r="AT26" s="422"/>
      <c r="AU26" s="422"/>
      <c r="AV26" s="422"/>
      <c r="AW26" s="422"/>
      <c r="AX26" s="422"/>
      <c r="AY26" s="422"/>
      <c r="AZ26" s="422"/>
      <c r="BA26" s="422"/>
      <c r="BB26" s="422"/>
      <c r="BC26" s="422"/>
      <c r="BD26" s="422"/>
      <c r="BE26" s="422"/>
      <c r="BF26" s="422"/>
      <c r="BG26" s="422"/>
      <c r="BH26" s="422"/>
      <c r="BI26" s="422"/>
      <c r="BJ26" s="422"/>
      <c r="BK26" s="422"/>
      <c r="BL26" s="422"/>
      <c r="BM26" s="422"/>
      <c r="BN26" s="422"/>
      <c r="BO26" s="422"/>
      <c r="BP26" s="422"/>
      <c r="BQ26" s="422"/>
      <c r="BR26" s="422"/>
      <c r="BS26" s="422"/>
      <c r="BT26" s="422"/>
      <c r="BU26" s="422"/>
      <c r="BV26" s="422"/>
      <c r="BW26" s="422"/>
      <c r="BX26" s="422"/>
      <c r="BY26" s="422"/>
      <c r="BZ26" s="422"/>
    </row>
    <row r="27" spans="1:78" ht="14.1" customHeight="1">
      <c r="B27" s="18"/>
      <c r="AB27" s="12"/>
      <c r="AC27" s="1871"/>
      <c r="AD27" s="1871"/>
      <c r="AE27" s="1871"/>
      <c r="AF27" s="1871"/>
      <c r="AG27" s="1871"/>
      <c r="AH27" s="1871"/>
      <c r="AI27" s="1871"/>
      <c r="AJ27" s="1871"/>
      <c r="AK27" s="1871"/>
      <c r="AL27" s="1871"/>
      <c r="AM27" s="1871"/>
      <c r="AN27" s="324"/>
      <c r="AO27" s="18"/>
      <c r="AP27" s="422"/>
      <c r="AQ27" s="422"/>
      <c r="AR27" s="422"/>
      <c r="AS27" s="422"/>
      <c r="AT27" s="422"/>
      <c r="AU27" s="422"/>
      <c r="AV27" s="422"/>
      <c r="AW27" s="422"/>
      <c r="AX27" s="422"/>
      <c r="AY27" s="422"/>
      <c r="AZ27" s="422"/>
      <c r="BA27" s="422"/>
      <c r="BB27" s="422"/>
      <c r="BC27" s="422"/>
      <c r="BD27" s="422"/>
      <c r="BE27" s="422"/>
      <c r="BF27" s="422"/>
      <c r="BG27" s="422"/>
      <c r="BH27" s="422"/>
      <c r="BI27" s="422"/>
      <c r="BJ27" s="422"/>
      <c r="BK27" s="422"/>
      <c r="BL27" s="422"/>
      <c r="BM27" s="422"/>
      <c r="BN27" s="422"/>
      <c r="BO27" s="422"/>
      <c r="BP27" s="422"/>
      <c r="BQ27" s="422"/>
      <c r="BR27" s="422"/>
      <c r="BS27" s="422"/>
      <c r="BT27" s="422"/>
      <c r="BU27" s="422"/>
      <c r="BV27" s="422"/>
      <c r="BW27" s="422"/>
      <c r="BX27" s="422"/>
      <c r="BY27" s="422"/>
      <c r="BZ27" s="422"/>
    </row>
    <row r="28" spans="1:78" ht="14.1" customHeight="1">
      <c r="B28" s="2941" t="s">
        <v>521</v>
      </c>
      <c r="C28" s="2942"/>
      <c r="D28" s="2087" t="s">
        <v>1639</v>
      </c>
      <c r="E28" s="2087"/>
      <c r="F28" s="2087"/>
      <c r="G28" s="2087"/>
      <c r="H28" s="2087"/>
      <c r="I28" s="2087"/>
      <c r="J28" s="2087"/>
      <c r="K28" s="2087"/>
      <c r="L28" s="2087"/>
      <c r="M28" s="2087"/>
      <c r="N28" s="2087"/>
      <c r="O28" s="2087"/>
      <c r="P28" s="2087"/>
      <c r="Q28" s="2087"/>
      <c r="R28" s="2087"/>
      <c r="S28" s="2087"/>
      <c r="T28" s="2087"/>
      <c r="U28" s="2087"/>
      <c r="V28" s="2087"/>
      <c r="W28" s="2087"/>
      <c r="X28" s="2087"/>
      <c r="Y28" s="2087"/>
      <c r="Z28" s="304"/>
      <c r="AA28" s="872"/>
      <c r="AB28" s="297" t="s">
        <v>17</v>
      </c>
      <c r="AC28" s="1871" t="s">
        <v>253</v>
      </c>
      <c r="AD28" s="1871"/>
      <c r="AE28" s="1871"/>
      <c r="AF28" s="1871"/>
      <c r="AG28" s="1871"/>
      <c r="AH28" s="1871"/>
      <c r="AI28" s="1871"/>
      <c r="AJ28" s="1871"/>
      <c r="AK28" s="1871"/>
      <c r="AL28" s="1871"/>
      <c r="AM28" s="1871"/>
      <c r="AN28" s="324"/>
      <c r="AO28" s="18"/>
      <c r="AP28" s="422"/>
      <c r="AQ28" s="422"/>
      <c r="AR28" s="422"/>
      <c r="AS28" s="422"/>
      <c r="AT28" s="422"/>
      <c r="AU28" s="422"/>
      <c r="AV28" s="455"/>
      <c r="AW28" s="455"/>
      <c r="AX28" s="455"/>
      <c r="AY28" s="455"/>
      <c r="AZ28" s="455"/>
      <c r="BA28" s="455"/>
      <c r="BB28" s="455"/>
      <c r="BC28" s="455"/>
      <c r="BD28" s="455"/>
      <c r="BE28" s="455"/>
      <c r="BF28" s="455"/>
      <c r="BG28" s="455"/>
      <c r="BH28" s="455"/>
      <c r="BI28" s="455"/>
      <c r="BJ28" s="455"/>
      <c r="BK28" s="455"/>
      <c r="BL28" s="455"/>
      <c r="BM28" s="455"/>
      <c r="BN28" s="455"/>
      <c r="BO28" s="455"/>
      <c r="BP28" s="455"/>
      <c r="BQ28" s="455"/>
      <c r="BR28" s="455"/>
      <c r="BS28" s="455"/>
      <c r="BT28" s="455"/>
      <c r="BU28" s="455"/>
      <c r="BV28" s="455"/>
      <c r="BW28" s="455"/>
      <c r="BX28" s="455"/>
      <c r="BY28" s="455"/>
      <c r="BZ28" s="455"/>
    </row>
    <row r="29" spans="1:78" ht="14.1" customHeight="1">
      <c r="B29" s="15"/>
      <c r="C29" s="561" t="s">
        <v>38</v>
      </c>
      <c r="D29" s="2087" t="s">
        <v>903</v>
      </c>
      <c r="E29" s="2087"/>
      <c r="F29" s="2087"/>
      <c r="G29" s="2087"/>
      <c r="H29" s="2087"/>
      <c r="I29" s="2087"/>
      <c r="J29" s="2087"/>
      <c r="K29" s="2087"/>
      <c r="L29" s="2087"/>
      <c r="M29" s="2087"/>
      <c r="N29" s="2087"/>
      <c r="O29" s="2087"/>
      <c r="P29" s="2087"/>
      <c r="Q29" s="2087"/>
      <c r="R29" s="2087"/>
      <c r="S29" s="2087"/>
      <c r="T29" s="2087"/>
      <c r="U29" s="2087"/>
      <c r="V29" s="2087"/>
      <c r="W29" s="2087"/>
      <c r="X29" s="2087"/>
      <c r="Y29" s="2087"/>
      <c r="Z29" s="304"/>
      <c r="AA29" s="872"/>
      <c r="AB29" s="12"/>
      <c r="AC29" s="1871"/>
      <c r="AD29" s="1871"/>
      <c r="AE29" s="1871"/>
      <c r="AF29" s="1871"/>
      <c r="AG29" s="1871"/>
      <c r="AH29" s="1871"/>
      <c r="AI29" s="1871"/>
      <c r="AJ29" s="1871"/>
      <c r="AK29" s="1871"/>
      <c r="AL29" s="1871"/>
      <c r="AM29" s="1871"/>
      <c r="AN29" s="17"/>
      <c r="AO29" s="18"/>
      <c r="AP29" s="422"/>
      <c r="AQ29" s="422"/>
      <c r="AR29" s="422"/>
      <c r="AS29" s="422"/>
      <c r="AT29" s="422"/>
      <c r="AU29" s="422"/>
      <c r="AV29" s="422"/>
      <c r="AW29" s="422"/>
      <c r="AX29" s="422"/>
      <c r="AY29" s="422"/>
      <c r="AZ29" s="422"/>
      <c r="BA29" s="422"/>
      <c r="BB29" s="422"/>
      <c r="BC29" s="422"/>
      <c r="BD29" s="422"/>
      <c r="BE29" s="422"/>
      <c r="BF29" s="422"/>
      <c r="BG29" s="422"/>
      <c r="BH29" s="422"/>
      <c r="BI29" s="422"/>
      <c r="BJ29" s="422"/>
      <c r="BK29" s="422"/>
      <c r="BL29" s="422"/>
      <c r="BM29" s="422"/>
      <c r="BN29" s="422"/>
      <c r="BO29" s="422"/>
      <c r="BP29" s="422"/>
      <c r="BQ29" s="422"/>
      <c r="BR29" s="422"/>
      <c r="BS29" s="422"/>
      <c r="BT29" s="422"/>
      <c r="BU29" s="422"/>
      <c r="BV29" s="422"/>
      <c r="BW29" s="422"/>
      <c r="BX29" s="422"/>
      <c r="BY29" s="422"/>
      <c r="BZ29" s="422"/>
    </row>
    <row r="30" spans="1:78" ht="14.1" customHeight="1">
      <c r="B30" s="876"/>
      <c r="D30" s="2087" t="s">
        <v>333</v>
      </c>
      <c r="E30" s="2087"/>
      <c r="F30" s="2087"/>
      <c r="G30" s="2087"/>
      <c r="H30" s="2087"/>
      <c r="I30" s="2087"/>
      <c r="J30" s="2087"/>
      <c r="K30" s="2087"/>
      <c r="L30" s="2087"/>
      <c r="M30" s="2087"/>
      <c r="N30" s="2087"/>
      <c r="O30" s="2087"/>
      <c r="P30" s="2087"/>
      <c r="Q30" s="2087"/>
      <c r="R30" s="2087"/>
      <c r="S30" s="2087"/>
      <c r="T30" s="2087"/>
      <c r="U30" s="2087"/>
      <c r="V30" s="2087"/>
      <c r="W30" s="2087"/>
      <c r="X30" s="2087"/>
      <c r="Y30" s="2087"/>
      <c r="Z30" s="304"/>
      <c r="AA30" s="872"/>
      <c r="AB30" s="297" t="s">
        <v>527</v>
      </c>
      <c r="AC30" s="1871" t="s">
        <v>252</v>
      </c>
      <c r="AD30" s="1871"/>
      <c r="AE30" s="1871"/>
      <c r="AF30" s="1871"/>
      <c r="AG30" s="1871"/>
      <c r="AH30" s="1871"/>
      <c r="AI30" s="1871"/>
      <c r="AJ30" s="1871"/>
      <c r="AK30" s="1871"/>
      <c r="AL30" s="1871"/>
      <c r="AM30" s="1871"/>
      <c r="AN30" s="17"/>
      <c r="AO30" s="18"/>
      <c r="AP30" s="422"/>
      <c r="AQ30" s="422"/>
      <c r="AR30" s="422"/>
      <c r="AS30" s="422"/>
      <c r="AT30" s="422"/>
      <c r="AU30" s="1720"/>
      <c r="AV30" s="1720"/>
      <c r="AW30" s="1720"/>
      <c r="AX30" s="1720"/>
      <c r="AZ30" s="3105"/>
      <c r="BA30" s="3105"/>
      <c r="BB30" s="422"/>
      <c r="BC30" s="422"/>
      <c r="BD30" s="422"/>
      <c r="BE30" s="422"/>
      <c r="BF30" s="422"/>
      <c r="BG30" s="422"/>
      <c r="BH30" s="422"/>
      <c r="BI30" s="422"/>
      <c r="BJ30" s="422"/>
      <c r="BK30" s="422"/>
      <c r="BL30" s="422"/>
      <c r="BM30" s="422"/>
      <c r="BN30" s="422"/>
      <c r="BO30" s="422"/>
      <c r="BP30" s="422"/>
      <c r="BQ30" s="422"/>
      <c r="BR30" s="422"/>
      <c r="BS30" s="422"/>
      <c r="BT30" s="422"/>
      <c r="BU30" s="422"/>
      <c r="BV30" s="422"/>
      <c r="BW30" s="422"/>
      <c r="BX30" s="422"/>
      <c r="BY30" s="422"/>
      <c r="BZ30" s="422"/>
    </row>
    <row r="31" spans="1:78" ht="14.1" customHeight="1">
      <c r="B31" s="18"/>
      <c r="D31" s="278" t="s">
        <v>471</v>
      </c>
      <c r="E31" s="2221" t="s">
        <v>1402</v>
      </c>
      <c r="F31" s="2221"/>
      <c r="G31" s="2221"/>
      <c r="H31" s="2221"/>
      <c r="I31" s="1715"/>
      <c r="J31" s="1715"/>
      <c r="K31" s="1728" t="s">
        <v>1403</v>
      </c>
      <c r="L31" s="1728"/>
      <c r="M31" s="1728"/>
      <c r="N31" s="1728"/>
      <c r="O31" s="2714"/>
      <c r="P31" s="2714"/>
      <c r="Q31" s="53" t="s">
        <v>1404</v>
      </c>
      <c r="R31" s="13" t="s">
        <v>120</v>
      </c>
      <c r="S31" s="2644"/>
      <c r="T31" s="2644"/>
      <c r="U31" s="2644"/>
      <c r="V31" s="2644"/>
      <c r="W31" s="2644"/>
      <c r="X31" s="564" t="s">
        <v>144</v>
      </c>
      <c r="AA31" s="564"/>
      <c r="AB31" s="813"/>
      <c r="AC31" s="1871"/>
      <c r="AD31" s="1871"/>
      <c r="AE31" s="1871"/>
      <c r="AF31" s="1871"/>
      <c r="AG31" s="1871"/>
      <c r="AH31" s="1871"/>
      <c r="AI31" s="1871"/>
      <c r="AJ31" s="1871"/>
      <c r="AK31" s="1871"/>
      <c r="AL31" s="1871"/>
      <c r="AM31" s="1871"/>
      <c r="AN31" s="17"/>
      <c r="AO31" s="18"/>
      <c r="AP31" s="455"/>
      <c r="AQ31" s="455"/>
      <c r="AR31" s="455"/>
      <c r="AS31" s="455"/>
      <c r="AT31" s="455"/>
      <c r="AU31" s="455"/>
      <c r="AV31" s="422"/>
      <c r="AW31" s="422"/>
      <c r="AX31" s="422"/>
      <c r="AY31" s="422"/>
      <c r="AZ31" s="422"/>
      <c r="BA31" s="422"/>
      <c r="BB31" s="422"/>
      <c r="BC31" s="422"/>
      <c r="BD31" s="422"/>
      <c r="BE31" s="422"/>
      <c r="BF31" s="422"/>
      <c r="BG31" s="422"/>
      <c r="BH31" s="422"/>
      <c r="BI31" s="422"/>
      <c r="BJ31" s="422"/>
      <c r="BK31" s="422"/>
      <c r="BL31" s="422"/>
      <c r="BM31" s="422"/>
      <c r="BN31" s="422"/>
      <c r="BO31" s="422"/>
      <c r="BP31" s="422"/>
      <c r="BQ31" s="422"/>
      <c r="BR31" s="422"/>
      <c r="BS31" s="422"/>
      <c r="BT31" s="422"/>
      <c r="BU31" s="422"/>
      <c r="BV31" s="422"/>
      <c r="BW31" s="422"/>
      <c r="BX31" s="422"/>
      <c r="BY31" s="422"/>
      <c r="BZ31" s="422"/>
    </row>
    <row r="32" spans="1:78" ht="14.1" customHeight="1">
      <c r="B32" s="18"/>
      <c r="D32" s="278" t="s">
        <v>199</v>
      </c>
      <c r="E32" s="2962" t="s">
        <v>535</v>
      </c>
      <c r="F32" s="2962"/>
      <c r="G32" s="2962"/>
      <c r="H32" s="2962"/>
      <c r="I32" s="2962"/>
      <c r="J32" s="2962"/>
      <c r="K32" s="2962"/>
      <c r="L32" s="2962"/>
      <c r="M32" s="2962"/>
      <c r="N32" s="2962"/>
      <c r="O32" s="2962"/>
      <c r="P32" s="2962"/>
      <c r="Q32" s="2962"/>
      <c r="R32" s="2962"/>
      <c r="S32" s="2962"/>
      <c r="T32" s="2962"/>
      <c r="U32" s="2962"/>
      <c r="V32" s="2962"/>
      <c r="W32" s="2962"/>
      <c r="X32" s="2962"/>
      <c r="Y32" s="2962"/>
      <c r="Z32" s="873"/>
      <c r="AA32" s="877"/>
      <c r="AB32" s="297" t="s">
        <v>527</v>
      </c>
      <c r="AC32" s="1771" t="s">
        <v>1779</v>
      </c>
      <c r="AD32" s="1771"/>
      <c r="AE32" s="1771"/>
      <c r="AF32" s="1771"/>
      <c r="AG32" s="1771"/>
      <c r="AH32" s="1771"/>
      <c r="AI32" s="1771"/>
      <c r="AJ32" s="1771"/>
      <c r="AK32" s="1771"/>
      <c r="AL32" s="1771"/>
      <c r="AM32" s="1771"/>
      <c r="AN32" s="17"/>
      <c r="AO32" s="18"/>
      <c r="AP32" s="455"/>
      <c r="AQ32" s="455"/>
      <c r="AR32" s="455"/>
      <c r="AS32" s="455"/>
      <c r="AT32" s="455"/>
      <c r="BD32" s="422"/>
      <c r="BE32" s="422"/>
      <c r="BF32" s="422"/>
      <c r="BG32" s="422"/>
      <c r="BH32" s="422"/>
      <c r="BI32" s="422"/>
      <c r="BJ32" s="422"/>
      <c r="BK32" s="422"/>
      <c r="BL32" s="422"/>
      <c r="BM32" s="422"/>
      <c r="BN32" s="422"/>
      <c r="BO32" s="422"/>
      <c r="BP32" s="422"/>
      <c r="BQ32" s="422"/>
      <c r="BR32" s="422"/>
      <c r="BS32" s="422"/>
      <c r="BT32" s="422"/>
      <c r="BU32" s="422"/>
      <c r="BV32" s="422"/>
      <c r="BW32" s="422"/>
      <c r="BX32" s="422"/>
      <c r="BY32" s="422"/>
      <c r="BZ32" s="422"/>
    </row>
    <row r="33" spans="1:78" ht="14.1" customHeight="1">
      <c r="A33" s="303"/>
      <c r="B33" s="18"/>
      <c r="C33" s="303"/>
      <c r="G33" s="3108" t="s">
        <v>536</v>
      </c>
      <c r="H33" s="3108"/>
      <c r="I33" s="3108"/>
      <c r="J33" s="3107"/>
      <c r="K33" s="3107"/>
      <c r="L33" s="3107"/>
      <c r="M33" s="3107"/>
      <c r="N33" s="3107"/>
      <c r="O33" s="3107"/>
      <c r="P33" s="3107"/>
      <c r="Q33" s="3107"/>
      <c r="R33" s="3107"/>
      <c r="S33" s="3107"/>
      <c r="T33" s="3107"/>
      <c r="U33" s="3107"/>
      <c r="V33" s="3107"/>
      <c r="W33" s="566" t="s">
        <v>144</v>
      </c>
      <c r="X33" s="13" t="s">
        <v>131</v>
      </c>
      <c r="AA33" s="159"/>
      <c r="AB33" s="12"/>
      <c r="AC33" s="1771"/>
      <c r="AD33" s="1771"/>
      <c r="AE33" s="1771"/>
      <c r="AF33" s="1771"/>
      <c r="AG33" s="1771"/>
      <c r="AH33" s="1771"/>
      <c r="AI33" s="1771"/>
      <c r="AJ33" s="1771"/>
      <c r="AK33" s="1771"/>
      <c r="AL33" s="1771"/>
      <c r="AM33" s="1771"/>
      <c r="AN33" s="17"/>
      <c r="AO33" s="18"/>
      <c r="AP33" s="455"/>
      <c r="AQ33" s="455"/>
      <c r="AR33" s="455"/>
      <c r="AS33" s="455"/>
      <c r="AT33" s="455"/>
      <c r="AU33" s="455"/>
      <c r="AV33" s="422"/>
      <c r="AW33" s="422"/>
      <c r="AX33" s="422"/>
      <c r="AY33" s="422"/>
      <c r="AZ33" s="422"/>
      <c r="BA33" s="422"/>
      <c r="BB33" s="422"/>
      <c r="BC33" s="422"/>
      <c r="BD33" s="422"/>
      <c r="BE33" s="422"/>
      <c r="BF33" s="422"/>
      <c r="BG33" s="422"/>
      <c r="BH33" s="422"/>
      <c r="BI33" s="422"/>
      <c r="BJ33" s="422"/>
      <c r="BK33" s="422"/>
      <c r="BL33" s="422"/>
      <c r="BM33" s="422"/>
      <c r="BN33" s="422"/>
      <c r="BO33" s="422"/>
      <c r="BP33" s="422"/>
      <c r="BQ33" s="422"/>
      <c r="BR33" s="422"/>
      <c r="BS33" s="422"/>
      <c r="BT33" s="422"/>
      <c r="BU33" s="422"/>
      <c r="BV33" s="422"/>
      <c r="BW33" s="422"/>
      <c r="BX33" s="422"/>
      <c r="BY33" s="422"/>
      <c r="BZ33" s="422"/>
    </row>
    <row r="34" spans="1:78" ht="14.1" customHeight="1">
      <c r="A34" s="303"/>
      <c r="B34" s="18"/>
      <c r="AB34" s="12"/>
      <c r="AC34" s="1771"/>
      <c r="AD34" s="1771"/>
      <c r="AE34" s="1771"/>
      <c r="AF34" s="1771"/>
      <c r="AG34" s="1771"/>
      <c r="AH34" s="1771"/>
      <c r="AI34" s="1771"/>
      <c r="AJ34" s="1771"/>
      <c r="AK34" s="1771"/>
      <c r="AL34" s="1771"/>
      <c r="AM34" s="1771"/>
      <c r="AN34" s="17"/>
      <c r="AO34" s="787"/>
      <c r="AP34" s="422"/>
      <c r="BF34" s="422"/>
      <c r="BG34" s="422"/>
      <c r="BH34" s="422"/>
      <c r="BI34" s="422"/>
      <c r="BJ34" s="422"/>
      <c r="BK34" s="422"/>
      <c r="BL34" s="422"/>
      <c r="BM34" s="422"/>
      <c r="BN34" s="422"/>
      <c r="BO34" s="422"/>
      <c r="BP34" s="422"/>
      <c r="BQ34" s="422"/>
      <c r="BR34" s="422"/>
      <c r="BS34" s="422"/>
      <c r="BT34" s="422"/>
      <c r="BU34" s="422"/>
      <c r="BV34" s="422"/>
      <c r="BW34" s="422"/>
      <c r="BX34" s="422"/>
      <c r="BY34" s="422"/>
      <c r="BZ34" s="422"/>
    </row>
    <row r="35" spans="1:78" ht="14.1" customHeight="1">
      <c r="A35" s="303"/>
      <c r="B35" s="18"/>
      <c r="C35" s="561" t="s">
        <v>35</v>
      </c>
      <c r="D35" s="1872" t="s">
        <v>904</v>
      </c>
      <c r="E35" s="1872"/>
      <c r="F35" s="1872"/>
      <c r="G35" s="1872"/>
      <c r="H35" s="1872"/>
      <c r="I35" s="1872"/>
      <c r="J35" s="1872"/>
      <c r="K35" s="1872"/>
      <c r="L35" s="1872"/>
      <c r="M35" s="1872"/>
      <c r="N35" s="1872"/>
      <c r="O35" s="1872"/>
      <c r="P35" s="1872"/>
      <c r="Q35" s="1872"/>
      <c r="R35" s="1872"/>
      <c r="S35" s="1872"/>
      <c r="T35" s="1872"/>
      <c r="U35" s="1872"/>
      <c r="V35" s="1872"/>
      <c r="W35" s="1872"/>
      <c r="X35" s="1872"/>
      <c r="Y35" s="1872"/>
      <c r="Z35" s="1872"/>
      <c r="AB35" s="302"/>
      <c r="AC35" s="1771"/>
      <c r="AD35" s="1771"/>
      <c r="AE35" s="1771"/>
      <c r="AF35" s="1771"/>
      <c r="AG35" s="1771"/>
      <c r="AH35" s="1771"/>
      <c r="AI35" s="1771"/>
      <c r="AJ35" s="1771"/>
      <c r="AK35" s="1771"/>
      <c r="AL35" s="1771"/>
      <c r="AM35" s="1771"/>
      <c r="AN35" s="17"/>
      <c r="AO35" s="787"/>
      <c r="AP35" s="422"/>
      <c r="AQ35" s="422"/>
      <c r="AR35" s="422"/>
      <c r="AS35" s="422"/>
      <c r="AT35" s="422"/>
      <c r="AU35" s="422"/>
      <c r="BC35" s="422"/>
      <c r="BD35" s="422"/>
      <c r="BE35" s="422"/>
      <c r="BF35" s="422"/>
      <c r="BG35" s="422"/>
      <c r="BH35" s="422"/>
      <c r="BI35" s="422"/>
      <c r="BJ35" s="422"/>
      <c r="BK35" s="422"/>
      <c r="BL35" s="422"/>
      <c r="BM35" s="422"/>
      <c r="BN35" s="422"/>
      <c r="BO35" s="422"/>
      <c r="BP35" s="422"/>
      <c r="BQ35" s="422"/>
      <c r="BR35" s="422"/>
      <c r="BS35" s="422"/>
      <c r="BT35" s="422"/>
      <c r="BU35" s="422"/>
      <c r="BV35" s="422"/>
      <c r="BW35" s="422"/>
      <c r="BX35" s="422"/>
      <c r="BY35" s="422"/>
      <c r="BZ35" s="422"/>
    </row>
    <row r="36" spans="1:78" ht="14.1" customHeight="1">
      <c r="A36" s="303"/>
      <c r="B36" s="18"/>
      <c r="C36" s="317"/>
      <c r="D36" s="1872"/>
      <c r="E36" s="1872"/>
      <c r="F36" s="1872"/>
      <c r="G36" s="1872"/>
      <c r="H36" s="1872"/>
      <c r="I36" s="1872"/>
      <c r="J36" s="1872"/>
      <c r="K36" s="1872"/>
      <c r="L36" s="1872"/>
      <c r="M36" s="1872"/>
      <c r="N36" s="1872"/>
      <c r="O36" s="1872"/>
      <c r="P36" s="1872"/>
      <c r="Q36" s="1872"/>
      <c r="R36" s="1872"/>
      <c r="S36" s="1872"/>
      <c r="T36" s="1872"/>
      <c r="U36" s="1872"/>
      <c r="V36" s="1872"/>
      <c r="W36" s="1872"/>
      <c r="X36" s="1872"/>
      <c r="Y36" s="1872"/>
      <c r="Z36" s="1872"/>
      <c r="AB36" s="813"/>
      <c r="AC36" s="1771"/>
      <c r="AD36" s="1771"/>
      <c r="AE36" s="1771"/>
      <c r="AF36" s="1771"/>
      <c r="AG36" s="1771"/>
      <c r="AH36" s="1771"/>
      <c r="AI36" s="1771"/>
      <c r="AJ36" s="1771"/>
      <c r="AK36" s="1771"/>
      <c r="AL36" s="1771"/>
      <c r="AM36" s="1771"/>
      <c r="AN36" s="17"/>
      <c r="AO36" s="787"/>
      <c r="AP36" s="455"/>
      <c r="AT36" s="455"/>
      <c r="AU36" s="455"/>
      <c r="AV36" s="422"/>
      <c r="AW36" s="422"/>
      <c r="AX36" s="422"/>
      <c r="AY36" s="422"/>
      <c r="AZ36" s="422"/>
      <c r="BA36" s="422"/>
      <c r="BB36" s="422"/>
      <c r="BC36" s="422"/>
      <c r="BD36" s="422"/>
      <c r="BE36" s="422"/>
      <c r="BF36" s="422"/>
      <c r="BG36" s="422"/>
      <c r="BH36" s="422"/>
      <c r="BI36" s="422"/>
      <c r="BJ36" s="422"/>
      <c r="BK36" s="422"/>
      <c r="BL36" s="422"/>
      <c r="BM36" s="422"/>
      <c r="BN36" s="422"/>
      <c r="BO36" s="422"/>
      <c r="BP36" s="422"/>
      <c r="BQ36" s="422"/>
      <c r="BR36" s="422"/>
      <c r="BS36" s="422"/>
      <c r="BT36" s="422"/>
      <c r="BU36" s="422"/>
      <c r="BV36" s="422"/>
      <c r="BW36" s="422"/>
      <c r="BX36" s="422"/>
      <c r="BY36" s="422"/>
      <c r="BZ36" s="422"/>
    </row>
    <row r="37" spans="1:78" ht="14.1" customHeight="1">
      <c r="A37" s="303"/>
      <c r="B37" s="18"/>
      <c r="AB37" s="302"/>
      <c r="AN37" s="17"/>
      <c r="AO37" s="787"/>
      <c r="AP37" s="455"/>
      <c r="AQ37" s="455"/>
      <c r="AR37" s="455"/>
      <c r="AS37" s="455"/>
      <c r="AT37" s="455"/>
      <c r="AU37" s="455"/>
      <c r="AV37" s="422"/>
      <c r="AW37" s="422"/>
      <c r="AX37" s="422"/>
      <c r="AY37" s="422"/>
      <c r="AZ37" s="422"/>
      <c r="BA37" s="422"/>
      <c r="BB37" s="422"/>
      <c r="BC37" s="422"/>
      <c r="BD37" s="422"/>
      <c r="BE37" s="422"/>
      <c r="BF37" s="422"/>
      <c r="BG37" s="422"/>
      <c r="BH37" s="422"/>
      <c r="BI37" s="422"/>
      <c r="BJ37" s="422"/>
      <c r="BK37" s="422"/>
      <c r="BL37" s="422"/>
      <c r="BM37" s="422"/>
      <c r="BN37" s="422"/>
      <c r="BO37" s="422"/>
      <c r="BP37" s="422"/>
      <c r="BQ37" s="422"/>
      <c r="BR37" s="422"/>
      <c r="BS37" s="422"/>
      <c r="BT37" s="422"/>
      <c r="BU37" s="422"/>
      <c r="BV37" s="422"/>
      <c r="BW37" s="422"/>
      <c r="BX37" s="422"/>
      <c r="BY37" s="422"/>
      <c r="BZ37" s="422"/>
    </row>
    <row r="38" spans="1:78" ht="14.1" customHeight="1">
      <c r="A38" s="303"/>
      <c r="B38" s="1708" t="s">
        <v>520</v>
      </c>
      <c r="C38" s="1709"/>
      <c r="D38" s="1710" t="s">
        <v>1640</v>
      </c>
      <c r="E38" s="1710"/>
      <c r="F38" s="1710"/>
      <c r="G38" s="1710"/>
      <c r="H38" s="1710"/>
      <c r="I38" s="1710"/>
      <c r="J38" s="1710"/>
      <c r="K38" s="1710"/>
      <c r="L38" s="1710"/>
      <c r="M38" s="1710"/>
      <c r="N38" s="1710"/>
      <c r="O38" s="1710"/>
      <c r="P38" s="1710"/>
      <c r="Q38" s="1710"/>
      <c r="R38" s="1710"/>
      <c r="S38" s="1710"/>
      <c r="T38" s="1710"/>
      <c r="U38" s="1710"/>
      <c r="V38" s="1710"/>
      <c r="W38" s="1710"/>
      <c r="X38" s="1710"/>
      <c r="Y38" s="1710"/>
      <c r="Z38" s="303"/>
      <c r="AA38" s="2"/>
      <c r="AB38" s="166"/>
      <c r="AG38" s="200"/>
      <c r="AH38" s="200"/>
      <c r="AI38" s="200"/>
      <c r="AJ38" s="200"/>
      <c r="AK38" s="200"/>
      <c r="AL38" s="200"/>
      <c r="AM38" s="200"/>
      <c r="AN38" s="46"/>
      <c r="AO38" s="18"/>
    </row>
    <row r="39" spans="1:78" ht="14.1" customHeight="1">
      <c r="A39" s="303"/>
      <c r="B39" s="876"/>
      <c r="C39" s="561" t="s">
        <v>38</v>
      </c>
      <c r="D39" s="1720" t="s">
        <v>537</v>
      </c>
      <c r="E39" s="1720"/>
      <c r="F39" s="1720"/>
      <c r="G39" s="1720"/>
      <c r="H39" s="1720"/>
      <c r="I39" s="1720"/>
      <c r="J39" s="1720"/>
      <c r="K39" s="1720"/>
      <c r="L39" s="1720"/>
      <c r="M39" s="1720"/>
      <c r="N39" s="1720"/>
      <c r="O39" s="1720"/>
      <c r="P39" s="1720"/>
      <c r="Q39" s="1720"/>
      <c r="R39" s="1720"/>
      <c r="S39" s="1720"/>
      <c r="T39" s="1720"/>
      <c r="U39" s="1720"/>
      <c r="V39" s="1720"/>
      <c r="W39" s="1720"/>
      <c r="X39" s="1720"/>
      <c r="Y39" s="1720"/>
      <c r="Z39" s="522"/>
      <c r="AA39" s="522"/>
      <c r="AB39" s="302" t="s">
        <v>238</v>
      </c>
      <c r="AC39" s="1941" t="s">
        <v>268</v>
      </c>
      <c r="AD39" s="1941"/>
      <c r="AE39" s="1941"/>
      <c r="AF39" s="1941"/>
      <c r="AG39" s="1941"/>
      <c r="AH39" s="1941"/>
      <c r="AI39" s="1941"/>
      <c r="AJ39" s="1941"/>
      <c r="AK39" s="1941"/>
      <c r="AL39" s="1941"/>
      <c r="AM39" s="1941"/>
      <c r="AN39" s="168"/>
      <c r="AO39" s="18"/>
    </row>
    <row r="40" spans="1:78" ht="14.1" customHeight="1">
      <c r="A40" s="303"/>
      <c r="B40" s="15"/>
      <c r="E40" s="2"/>
      <c r="F40" s="956" t="s">
        <v>120</v>
      </c>
      <c r="H40" s="1720" t="s">
        <v>538</v>
      </c>
      <c r="I40" s="1720"/>
      <c r="J40" s="1720"/>
      <c r="K40" s="1720"/>
      <c r="L40" s="1720"/>
      <c r="M40" s="53" t="s">
        <v>131</v>
      </c>
      <c r="O40" s="1720" t="s">
        <v>539</v>
      </c>
      <c r="P40" s="1720"/>
      <c r="Q40" s="1720"/>
      <c r="R40" s="1720"/>
      <c r="S40" s="1720"/>
      <c r="T40" s="1720"/>
      <c r="U40" s="53" t="s">
        <v>131</v>
      </c>
      <c r="W40" s="3"/>
      <c r="X40" s="303"/>
      <c r="AB40" s="21"/>
      <c r="AC40" s="3012" t="s">
        <v>915</v>
      </c>
      <c r="AD40" s="3012"/>
      <c r="AE40" s="3012"/>
      <c r="AF40" s="3012"/>
      <c r="AG40" s="3012"/>
      <c r="AH40" s="3012"/>
      <c r="AI40" s="3012"/>
      <c r="AJ40" s="3012"/>
      <c r="AK40" s="3012"/>
      <c r="AL40" s="3012"/>
      <c r="AM40" s="3012"/>
      <c r="AN40" s="168"/>
      <c r="AO40" s="18"/>
      <c r="AP40" s="25" t="s">
        <v>237</v>
      </c>
      <c r="AQ40" s="4"/>
      <c r="AW40" s="25"/>
      <c r="BJ40" s="304"/>
      <c r="BK40" s="304"/>
      <c r="BL40" s="304"/>
      <c r="BM40" s="304"/>
      <c r="BN40" s="304"/>
    </row>
    <row r="41" spans="1:78" ht="14.1" customHeight="1">
      <c r="A41" s="303"/>
      <c r="B41" s="18"/>
      <c r="E41" s="2"/>
      <c r="F41" s="2"/>
      <c r="G41" s="2"/>
      <c r="H41" s="2"/>
      <c r="I41" s="2"/>
      <c r="J41" s="2"/>
      <c r="K41" s="2"/>
      <c r="L41" s="2"/>
      <c r="M41" s="2"/>
      <c r="N41" s="2"/>
      <c r="Q41" s="3"/>
      <c r="R41" s="3"/>
      <c r="S41" s="3"/>
      <c r="T41" s="3"/>
      <c r="U41" s="3"/>
      <c r="V41" s="3"/>
      <c r="W41" s="3"/>
      <c r="X41" s="303"/>
      <c r="AB41" s="11"/>
      <c r="AC41" s="311"/>
      <c r="AD41" s="311"/>
      <c r="AE41" s="311"/>
      <c r="AF41" s="311"/>
      <c r="AG41" s="311"/>
      <c r="AH41" s="311"/>
      <c r="AI41" s="311"/>
      <c r="AJ41" s="311"/>
      <c r="AK41" s="311"/>
      <c r="AL41" s="311"/>
      <c r="AM41" s="311"/>
      <c r="AN41" s="168"/>
      <c r="AO41" s="18"/>
      <c r="AP41" s="957"/>
      <c r="AQ41" s="182" t="s">
        <v>240</v>
      </c>
      <c r="AR41" s="182"/>
      <c r="AS41" s="182"/>
      <c r="AT41" s="182"/>
      <c r="AU41" s="182"/>
      <c r="AV41" s="182"/>
      <c r="AX41" s="182"/>
      <c r="AY41" s="182"/>
      <c r="AZ41" s="182"/>
      <c r="BA41" s="182"/>
      <c r="BB41" s="182"/>
      <c r="BC41" s="182"/>
      <c r="BD41" s="182"/>
      <c r="BE41" s="182"/>
      <c r="BF41" s="182"/>
      <c r="BG41" s="182"/>
      <c r="BH41" s="182"/>
      <c r="BI41" s="182"/>
      <c r="BJ41" s="958"/>
      <c r="BK41" s="958"/>
      <c r="BL41" s="958"/>
      <c r="BM41" s="958"/>
      <c r="BN41" s="959"/>
    </row>
    <row r="42" spans="1:78" ht="14.1" customHeight="1">
      <c r="A42" s="303"/>
      <c r="B42" s="18"/>
      <c r="C42" s="2982" t="s">
        <v>858</v>
      </c>
      <c r="D42" s="2982"/>
      <c r="E42" s="1710" t="s">
        <v>857</v>
      </c>
      <c r="F42" s="1710"/>
      <c r="G42" s="1710"/>
      <c r="H42" s="1710"/>
      <c r="I42" s="1710"/>
      <c r="J42" s="1710"/>
      <c r="K42" s="1710"/>
      <c r="L42" s="1710"/>
      <c r="M42" s="1710"/>
      <c r="N42" s="1710"/>
      <c r="O42" s="1710"/>
      <c r="P42" s="1710"/>
      <c r="Q42" s="1710"/>
      <c r="R42" s="1710"/>
      <c r="S42" s="1710"/>
      <c r="T42" s="1710"/>
      <c r="U42" s="1710"/>
      <c r="V42" s="1710"/>
      <c r="W42" s="1710"/>
      <c r="X42" s="1710"/>
      <c r="Y42" s="1710"/>
      <c r="Z42" s="303"/>
      <c r="AB42" s="11"/>
      <c r="AC42" s="311"/>
      <c r="AD42" s="311"/>
      <c r="AE42" s="311"/>
      <c r="AF42" s="311"/>
      <c r="AG42" s="311"/>
      <c r="AH42" s="311"/>
      <c r="AI42" s="311"/>
      <c r="AJ42" s="311"/>
      <c r="AK42" s="311"/>
      <c r="AL42" s="311"/>
      <c r="AM42" s="311"/>
      <c r="AN42" s="168"/>
      <c r="AO42" s="18"/>
      <c r="AP42" s="881" t="s">
        <v>131</v>
      </c>
      <c r="AQ42" s="29" t="s">
        <v>239</v>
      </c>
      <c r="AR42" s="4"/>
      <c r="AS42" s="4"/>
      <c r="AT42" s="4"/>
      <c r="AU42" s="4"/>
      <c r="AV42" s="4"/>
      <c r="AW42" s="4"/>
      <c r="AX42" s="4"/>
      <c r="AY42" s="4"/>
      <c r="AZ42" s="4"/>
      <c r="BA42" s="4"/>
      <c r="BB42" s="4"/>
      <c r="BC42" s="4"/>
      <c r="BD42" s="4"/>
      <c r="BE42" s="4"/>
      <c r="BF42" s="4"/>
      <c r="BG42" s="4"/>
      <c r="BH42" s="4"/>
      <c r="BI42" s="4"/>
      <c r="BJ42" s="304"/>
      <c r="BK42" s="304"/>
      <c r="BL42" s="304"/>
      <c r="BM42" s="304"/>
      <c r="BN42" s="960"/>
    </row>
    <row r="43" spans="1:78" ht="14.1" customHeight="1">
      <c r="A43" s="303"/>
      <c r="B43" s="18"/>
      <c r="C43" s="2982" t="s">
        <v>199</v>
      </c>
      <c r="D43" s="2982"/>
      <c r="E43" s="1872" t="s">
        <v>859</v>
      </c>
      <c r="F43" s="1872"/>
      <c r="G43" s="1872"/>
      <c r="H43" s="1872"/>
      <c r="I43" s="1872"/>
      <c r="J43" s="1872"/>
      <c r="K43" s="1872"/>
      <c r="L43" s="1872"/>
      <c r="M43" s="1872"/>
      <c r="N43" s="1872"/>
      <c r="O43" s="1872"/>
      <c r="P43" s="1872"/>
      <c r="Q43" s="1872"/>
      <c r="R43" s="1872"/>
      <c r="S43" s="1872"/>
      <c r="T43" s="1872"/>
      <c r="U43" s="1872"/>
      <c r="V43" s="1872"/>
      <c r="W43" s="1872"/>
      <c r="X43" s="1872"/>
      <c r="Y43" s="1872"/>
      <c r="Z43" s="1872"/>
      <c r="AA43" s="65"/>
      <c r="AB43" s="297" t="s">
        <v>527</v>
      </c>
      <c r="AC43" s="1871" t="s">
        <v>1643</v>
      </c>
      <c r="AD43" s="1871"/>
      <c r="AE43" s="1871"/>
      <c r="AF43" s="1871"/>
      <c r="AG43" s="1871"/>
      <c r="AH43" s="1871"/>
      <c r="AI43" s="1871"/>
      <c r="AJ43" s="1871"/>
      <c r="AK43" s="1871"/>
      <c r="AL43" s="1871"/>
      <c r="AM43" s="1871"/>
      <c r="AN43" s="168"/>
      <c r="AO43" s="18"/>
      <c r="AP43" s="185"/>
      <c r="AQ43" s="3112" t="s">
        <v>369</v>
      </c>
      <c r="AR43" s="3112"/>
      <c r="AS43" s="3112"/>
      <c r="AT43" s="3112"/>
      <c r="AU43" s="3112"/>
      <c r="AV43" s="3112"/>
      <c r="AW43" s="3112"/>
      <c r="AX43" s="3112"/>
      <c r="AY43" s="3112"/>
      <c r="AZ43" s="3112"/>
      <c r="BA43" s="3112"/>
      <c r="BB43" s="3112"/>
      <c r="BC43" s="3112"/>
      <c r="BD43" s="3112"/>
      <c r="BE43" s="3112"/>
      <c r="BF43" s="3112"/>
      <c r="BG43" s="3112"/>
      <c r="BH43" s="3112"/>
      <c r="BI43" s="3112"/>
      <c r="BJ43" s="3112"/>
      <c r="BK43" s="3112"/>
      <c r="BL43" s="3112"/>
      <c r="BM43" s="3112"/>
      <c r="BN43" s="3113"/>
    </row>
    <row r="44" spans="1:78" ht="14.1" customHeight="1">
      <c r="A44" s="303"/>
      <c r="B44" s="18"/>
      <c r="C44" s="303"/>
      <c r="D44" s="65"/>
      <c r="E44" s="1872"/>
      <c r="F44" s="1872"/>
      <c r="G44" s="1872"/>
      <c r="H44" s="1872"/>
      <c r="I44" s="1872"/>
      <c r="J44" s="1872"/>
      <c r="K44" s="1872"/>
      <c r="L44" s="1872"/>
      <c r="M44" s="1872"/>
      <c r="N44" s="1872"/>
      <c r="O44" s="1872"/>
      <c r="P44" s="1872"/>
      <c r="Q44" s="1872"/>
      <c r="R44" s="1872"/>
      <c r="S44" s="1872"/>
      <c r="T44" s="1872"/>
      <c r="U44" s="1872"/>
      <c r="V44" s="1872"/>
      <c r="W44" s="1872"/>
      <c r="X44" s="1872"/>
      <c r="Y44" s="1872"/>
      <c r="Z44" s="1872"/>
      <c r="AA44" s="65"/>
      <c r="AB44" s="21"/>
      <c r="AC44" s="1871"/>
      <c r="AD44" s="1871"/>
      <c r="AE44" s="1871"/>
      <c r="AF44" s="1871"/>
      <c r="AG44" s="1871"/>
      <c r="AH44" s="1871"/>
      <c r="AI44" s="1871"/>
      <c r="AJ44" s="1871"/>
      <c r="AK44" s="1871"/>
      <c r="AL44" s="1871"/>
      <c r="AM44" s="1871"/>
      <c r="AN44" s="168"/>
      <c r="AO44" s="18"/>
      <c r="AP44" s="185"/>
      <c r="AQ44" s="3112"/>
      <c r="AR44" s="3112"/>
      <c r="AS44" s="3112"/>
      <c r="AT44" s="3112"/>
      <c r="AU44" s="3112"/>
      <c r="AV44" s="3112"/>
      <c r="AW44" s="3112"/>
      <c r="AX44" s="3112"/>
      <c r="AY44" s="3112"/>
      <c r="AZ44" s="3112"/>
      <c r="BA44" s="3112"/>
      <c r="BB44" s="3112"/>
      <c r="BC44" s="3112"/>
      <c r="BD44" s="3112"/>
      <c r="BE44" s="3112"/>
      <c r="BF44" s="3112"/>
      <c r="BG44" s="3112"/>
      <c r="BH44" s="3112"/>
      <c r="BI44" s="3112"/>
      <c r="BJ44" s="3112"/>
      <c r="BK44" s="3112"/>
      <c r="BL44" s="3112"/>
      <c r="BM44" s="3112"/>
      <c r="BN44" s="3113"/>
    </row>
    <row r="45" spans="1:78" ht="14.1" customHeight="1">
      <c r="A45" s="303"/>
      <c r="B45" s="18"/>
      <c r="C45" s="303"/>
      <c r="D45" s="2"/>
      <c r="E45" s="65"/>
      <c r="F45" s="65"/>
      <c r="G45" s="65"/>
      <c r="H45" s="65"/>
      <c r="I45" s="65"/>
      <c r="J45" s="65"/>
      <c r="K45" s="65"/>
      <c r="L45" s="65"/>
      <c r="M45" s="65"/>
      <c r="N45" s="65"/>
      <c r="O45" s="65"/>
      <c r="P45" s="65"/>
      <c r="Q45" s="65"/>
      <c r="R45" s="65"/>
      <c r="S45" s="65"/>
      <c r="T45" s="65"/>
      <c r="U45" s="65"/>
      <c r="V45" s="65"/>
      <c r="W45" s="65"/>
      <c r="X45" s="65"/>
      <c r="Y45" s="65"/>
      <c r="Z45" s="65"/>
      <c r="AA45" s="65"/>
      <c r="AB45" s="12"/>
      <c r="AC45" s="311"/>
      <c r="AD45" s="311"/>
      <c r="AE45" s="311"/>
      <c r="AF45" s="311"/>
      <c r="AG45" s="311"/>
      <c r="AH45" s="311"/>
      <c r="AI45" s="311"/>
      <c r="AJ45" s="311"/>
      <c r="AK45" s="311"/>
      <c r="AL45" s="311"/>
      <c r="AM45" s="311"/>
      <c r="AN45" s="168"/>
      <c r="AO45" s="18"/>
      <c r="AP45" s="185"/>
      <c r="AQ45" s="3112"/>
      <c r="AR45" s="3112"/>
      <c r="AS45" s="3112"/>
      <c r="AT45" s="3112"/>
      <c r="AU45" s="3112"/>
      <c r="AV45" s="3112"/>
      <c r="AW45" s="3112"/>
      <c r="AX45" s="3112"/>
      <c r="AY45" s="3112"/>
      <c r="AZ45" s="3112"/>
      <c r="BA45" s="3112"/>
      <c r="BB45" s="3112"/>
      <c r="BC45" s="3112"/>
      <c r="BD45" s="3112"/>
      <c r="BE45" s="3112"/>
      <c r="BF45" s="3112"/>
      <c r="BG45" s="3112"/>
      <c r="BH45" s="3112"/>
      <c r="BI45" s="3112"/>
      <c r="BJ45" s="3112"/>
      <c r="BK45" s="3112"/>
      <c r="BL45" s="3112"/>
      <c r="BM45" s="3112"/>
      <c r="BN45" s="3113"/>
    </row>
    <row r="46" spans="1:78" ht="14.1" customHeight="1">
      <c r="A46" s="303"/>
      <c r="B46" s="18"/>
      <c r="C46" s="561" t="s">
        <v>35</v>
      </c>
      <c r="D46" s="1872" t="s">
        <v>880</v>
      </c>
      <c r="E46" s="1872"/>
      <c r="F46" s="1872"/>
      <c r="G46" s="1872"/>
      <c r="H46" s="1872"/>
      <c r="I46" s="1872"/>
      <c r="J46" s="1872"/>
      <c r="K46" s="1872"/>
      <c r="L46" s="1872"/>
      <c r="M46" s="1872"/>
      <c r="N46" s="1872"/>
      <c r="O46" s="1872"/>
      <c r="P46" s="1872"/>
      <c r="Q46" s="1872"/>
      <c r="R46" s="1872"/>
      <c r="S46" s="1872"/>
      <c r="T46" s="1872"/>
      <c r="U46" s="1872"/>
      <c r="V46" s="1872"/>
      <c r="W46" s="1872"/>
      <c r="X46" s="1872"/>
      <c r="Y46" s="1872"/>
      <c r="Z46" s="511"/>
      <c r="AA46" s="65"/>
      <c r="AB46" s="302" t="s">
        <v>238</v>
      </c>
      <c r="AC46" s="1941" t="s">
        <v>265</v>
      </c>
      <c r="AD46" s="1941"/>
      <c r="AE46" s="1941"/>
      <c r="AF46" s="1941"/>
      <c r="AG46" s="1941"/>
      <c r="AH46" s="1941"/>
      <c r="AI46" s="1941"/>
      <c r="AJ46" s="1941"/>
      <c r="AK46" s="1941"/>
      <c r="AL46" s="1941"/>
      <c r="AM46" s="1941"/>
      <c r="AN46" s="324"/>
      <c r="AO46" s="18"/>
      <c r="AP46" s="185"/>
      <c r="AQ46" s="3112"/>
      <c r="AR46" s="3112"/>
      <c r="AS46" s="3112"/>
      <c r="AT46" s="3112"/>
      <c r="AU46" s="3112"/>
      <c r="AV46" s="3112"/>
      <c r="AW46" s="3112"/>
      <c r="AX46" s="3112"/>
      <c r="AY46" s="3112"/>
      <c r="AZ46" s="3112"/>
      <c r="BA46" s="3112"/>
      <c r="BB46" s="3112"/>
      <c r="BC46" s="3112"/>
      <c r="BD46" s="3112"/>
      <c r="BE46" s="3112"/>
      <c r="BF46" s="3112"/>
      <c r="BG46" s="3112"/>
      <c r="BH46" s="3112"/>
      <c r="BI46" s="3112"/>
      <c r="BJ46" s="3112"/>
      <c r="BK46" s="3112"/>
      <c r="BL46" s="3112"/>
      <c r="BM46" s="3112"/>
      <c r="BN46" s="3113"/>
    </row>
    <row r="47" spans="1:78" ht="14.1" customHeight="1">
      <c r="A47" s="303"/>
      <c r="B47" s="15"/>
      <c r="C47" s="303"/>
      <c r="D47" s="1872"/>
      <c r="E47" s="1872"/>
      <c r="F47" s="1872"/>
      <c r="G47" s="1872"/>
      <c r="H47" s="1872"/>
      <c r="I47" s="1872"/>
      <c r="J47" s="1872"/>
      <c r="K47" s="1872"/>
      <c r="L47" s="1872"/>
      <c r="M47" s="1872"/>
      <c r="N47" s="1872"/>
      <c r="O47" s="1872"/>
      <c r="P47" s="1872"/>
      <c r="Q47" s="1872"/>
      <c r="R47" s="1872"/>
      <c r="S47" s="1872"/>
      <c r="T47" s="1872"/>
      <c r="U47" s="1872"/>
      <c r="V47" s="1872"/>
      <c r="W47" s="1872"/>
      <c r="X47" s="1872"/>
      <c r="Y47" s="1872"/>
      <c r="Z47" s="511"/>
      <c r="AA47" s="65"/>
      <c r="AB47" s="21"/>
      <c r="AC47" s="1941" t="s">
        <v>266</v>
      </c>
      <c r="AD47" s="1941"/>
      <c r="AE47" s="1941"/>
      <c r="AF47" s="1941"/>
      <c r="AG47" s="1941"/>
      <c r="AH47" s="1941"/>
      <c r="AI47" s="1941"/>
      <c r="AJ47" s="1941"/>
      <c r="AK47" s="1941"/>
      <c r="AL47" s="1941"/>
      <c r="AM47" s="3115"/>
      <c r="AN47" s="324"/>
      <c r="AO47" s="18"/>
      <c r="AP47" s="185"/>
      <c r="AQ47" s="3112"/>
      <c r="AR47" s="3112"/>
      <c r="AS47" s="3112"/>
      <c r="AT47" s="3112"/>
      <c r="AU47" s="3112"/>
      <c r="AV47" s="3112"/>
      <c r="AW47" s="3112"/>
      <c r="AX47" s="3112"/>
      <c r="AY47" s="3112"/>
      <c r="AZ47" s="3112"/>
      <c r="BA47" s="3112"/>
      <c r="BB47" s="3112"/>
      <c r="BC47" s="3112"/>
      <c r="BD47" s="3112"/>
      <c r="BE47" s="3112"/>
      <c r="BF47" s="3112"/>
      <c r="BG47" s="3112"/>
      <c r="BH47" s="3112"/>
      <c r="BI47" s="3112"/>
      <c r="BJ47" s="3112"/>
      <c r="BK47" s="3112"/>
      <c r="BL47" s="3112"/>
      <c r="BM47" s="3112"/>
      <c r="BN47" s="3113"/>
    </row>
    <row r="48" spans="1:78" ht="14.1" customHeight="1">
      <c r="A48" s="303"/>
      <c r="B48" s="15"/>
      <c r="W48" s="303"/>
      <c r="X48" s="303"/>
      <c r="AB48" s="12"/>
      <c r="AC48" s="311"/>
      <c r="AD48" s="311"/>
      <c r="AE48" s="311"/>
      <c r="AF48" s="311"/>
      <c r="AG48" s="311"/>
      <c r="AH48" s="311"/>
      <c r="AI48" s="311"/>
      <c r="AJ48" s="311"/>
      <c r="AK48" s="311"/>
      <c r="AL48" s="311"/>
      <c r="AM48" s="311"/>
      <c r="AN48" s="17"/>
      <c r="AO48" s="18"/>
      <c r="AP48" s="185"/>
      <c r="AQ48" s="3112"/>
      <c r="AR48" s="3112"/>
      <c r="AS48" s="3112"/>
      <c r="AT48" s="3112"/>
      <c r="AU48" s="3112"/>
      <c r="AV48" s="3112"/>
      <c r="AW48" s="3112"/>
      <c r="AX48" s="3112"/>
      <c r="AY48" s="3112"/>
      <c r="AZ48" s="3112"/>
      <c r="BA48" s="3112"/>
      <c r="BB48" s="3112"/>
      <c r="BC48" s="3112"/>
      <c r="BD48" s="3112"/>
      <c r="BE48" s="3112"/>
      <c r="BF48" s="3112"/>
      <c r="BG48" s="3112"/>
      <c r="BH48" s="3112"/>
      <c r="BI48" s="3112"/>
      <c r="BJ48" s="3112"/>
      <c r="BK48" s="3112"/>
      <c r="BL48" s="3112"/>
      <c r="BM48" s="3112"/>
      <c r="BN48" s="3113"/>
    </row>
    <row r="49" spans="1:66" ht="14.1" customHeight="1">
      <c r="A49" s="303"/>
      <c r="B49" s="15"/>
      <c r="C49" s="53" t="s">
        <v>41</v>
      </c>
      <c r="D49" s="3109" t="s">
        <v>540</v>
      </c>
      <c r="E49" s="3109"/>
      <c r="F49" s="3109"/>
      <c r="G49" s="3109"/>
      <c r="H49" s="3109"/>
      <c r="I49" s="3109"/>
      <c r="J49" s="3109"/>
      <c r="K49" s="3109"/>
      <c r="L49" s="3109"/>
      <c r="M49" s="3109"/>
      <c r="N49" s="3109"/>
      <c r="O49" s="3109"/>
      <c r="P49" s="3109"/>
      <c r="Q49" s="3109"/>
      <c r="R49" s="3109"/>
      <c r="S49" s="303" t="s">
        <v>102</v>
      </c>
      <c r="T49" s="1715"/>
      <c r="U49" s="1715"/>
      <c r="V49" s="303" t="s">
        <v>85</v>
      </c>
      <c r="W49" s="303"/>
      <c r="X49" s="303"/>
      <c r="AB49" s="302" t="s">
        <v>17</v>
      </c>
      <c r="AC49" s="1941" t="s">
        <v>267</v>
      </c>
      <c r="AD49" s="1941"/>
      <c r="AE49" s="1941"/>
      <c r="AF49" s="1941"/>
      <c r="AG49" s="1941"/>
      <c r="AH49" s="1941"/>
      <c r="AI49" s="1941"/>
      <c r="AJ49" s="1941"/>
      <c r="AK49" s="1941"/>
      <c r="AL49" s="1941"/>
      <c r="AM49" s="1941"/>
      <c r="AN49" s="17"/>
      <c r="AO49" s="18"/>
      <c r="AP49" s="185"/>
      <c r="AQ49" s="3112"/>
      <c r="AR49" s="3112"/>
      <c r="AS49" s="3112"/>
      <c r="AT49" s="3112"/>
      <c r="AU49" s="3112"/>
      <c r="AV49" s="3112"/>
      <c r="AW49" s="3112"/>
      <c r="AX49" s="3112"/>
      <c r="AY49" s="3112"/>
      <c r="AZ49" s="3112"/>
      <c r="BA49" s="3112"/>
      <c r="BB49" s="3112"/>
      <c r="BC49" s="3112"/>
      <c r="BD49" s="3112"/>
      <c r="BE49" s="3112"/>
      <c r="BF49" s="3112"/>
      <c r="BG49" s="3112"/>
      <c r="BH49" s="3112"/>
      <c r="BI49" s="3112"/>
      <c r="BJ49" s="3112"/>
      <c r="BK49" s="3112"/>
      <c r="BL49" s="3112"/>
      <c r="BM49" s="3112"/>
      <c r="BN49" s="3113"/>
    </row>
    <row r="50" spans="1:66" ht="14.1" customHeight="1">
      <c r="A50" s="303"/>
      <c r="B50" s="15"/>
      <c r="AB50" s="21"/>
      <c r="AC50" s="3012" t="s">
        <v>916</v>
      </c>
      <c r="AD50" s="3012"/>
      <c r="AE50" s="3012"/>
      <c r="AF50" s="3012"/>
      <c r="AG50" s="3012"/>
      <c r="AH50" s="3012"/>
      <c r="AI50" s="3012"/>
      <c r="AJ50" s="3012"/>
      <c r="AK50" s="3012"/>
      <c r="AL50" s="3012"/>
      <c r="AN50" s="17"/>
      <c r="AO50" s="18"/>
      <c r="AP50" s="185"/>
      <c r="AQ50" s="3112"/>
      <c r="AR50" s="3112"/>
      <c r="AS50" s="3112"/>
      <c r="AT50" s="3112"/>
      <c r="AU50" s="3112"/>
      <c r="AV50" s="3112"/>
      <c r="AW50" s="3112"/>
      <c r="AX50" s="3112"/>
      <c r="AY50" s="3112"/>
      <c r="AZ50" s="3112"/>
      <c r="BA50" s="3112"/>
      <c r="BB50" s="3112"/>
      <c r="BC50" s="3112"/>
      <c r="BD50" s="3112"/>
      <c r="BE50" s="3112"/>
      <c r="BF50" s="3112"/>
      <c r="BG50" s="3112"/>
      <c r="BH50" s="3112"/>
      <c r="BI50" s="3112"/>
      <c r="BJ50" s="3112"/>
      <c r="BK50" s="3112"/>
      <c r="BL50" s="3112"/>
      <c r="BM50" s="3112"/>
      <c r="BN50" s="3113"/>
    </row>
    <row r="51" spans="1:66" ht="14.1" customHeight="1">
      <c r="A51" s="303"/>
      <c r="B51" s="876"/>
      <c r="C51" s="278" t="s">
        <v>327</v>
      </c>
      <c r="D51" s="1710" t="s">
        <v>1641</v>
      </c>
      <c r="E51" s="1710"/>
      <c r="F51" s="1710"/>
      <c r="G51" s="1710"/>
      <c r="H51" s="1710"/>
      <c r="I51" s="1710"/>
      <c r="J51" s="1710"/>
      <c r="K51" s="1710"/>
      <c r="L51" s="1710"/>
      <c r="M51" s="1710"/>
      <c r="N51" s="1710"/>
      <c r="O51" s="1710"/>
      <c r="P51" s="1710"/>
      <c r="Q51" s="1710"/>
      <c r="R51" s="1710"/>
      <c r="S51" s="1710"/>
      <c r="T51" s="1710"/>
      <c r="U51" s="1710"/>
      <c r="V51" s="1710"/>
      <c r="W51" s="1710"/>
      <c r="X51" s="1710"/>
      <c r="Y51" s="1710"/>
      <c r="Z51" s="1710"/>
      <c r="AA51" s="56"/>
      <c r="AB51" s="961" t="s">
        <v>491</v>
      </c>
      <c r="AC51" s="3116" t="s">
        <v>1405</v>
      </c>
      <c r="AD51" s="3116"/>
      <c r="AE51" s="3116"/>
      <c r="AF51" s="3116"/>
      <c r="AG51" s="3116"/>
      <c r="AH51" s="3116"/>
      <c r="AI51" s="3116"/>
      <c r="AJ51" s="3116"/>
      <c r="AK51" s="3116"/>
      <c r="AL51" s="3116"/>
      <c r="AM51" s="3116"/>
      <c r="AN51" s="324"/>
      <c r="AO51" s="18"/>
      <c r="AP51" s="185"/>
      <c r="AQ51" s="3112"/>
      <c r="AR51" s="3112"/>
      <c r="AS51" s="3112"/>
      <c r="AT51" s="3112"/>
      <c r="AU51" s="3112"/>
      <c r="AV51" s="3112"/>
      <c r="AW51" s="3112"/>
      <c r="AX51" s="3112"/>
      <c r="AY51" s="3112"/>
      <c r="AZ51" s="3112"/>
      <c r="BA51" s="3112"/>
      <c r="BB51" s="3112"/>
      <c r="BC51" s="3112"/>
      <c r="BD51" s="3112"/>
      <c r="BE51" s="3112"/>
      <c r="BF51" s="3112"/>
      <c r="BG51" s="3112"/>
      <c r="BH51" s="3112"/>
      <c r="BI51" s="3112"/>
      <c r="BJ51" s="3112"/>
      <c r="BK51" s="3112"/>
      <c r="BL51" s="3112"/>
      <c r="BM51" s="3112"/>
      <c r="BN51" s="3113"/>
    </row>
    <row r="52" spans="1:66" ht="14.1" customHeight="1">
      <c r="A52" s="303"/>
      <c r="B52" s="15"/>
      <c r="C52" s="2985" t="s">
        <v>471</v>
      </c>
      <c r="D52" s="2985"/>
      <c r="E52" s="2221" t="s">
        <v>1489</v>
      </c>
      <c r="F52" s="2221"/>
      <c r="G52" s="2221"/>
      <c r="H52" s="2221"/>
      <c r="I52" s="2221"/>
      <c r="J52" s="3119"/>
      <c r="K52" s="3119"/>
      <c r="L52" s="3119"/>
      <c r="M52" s="3119"/>
      <c r="N52" s="3119"/>
      <c r="O52" s="3119"/>
      <c r="P52" s="3119"/>
      <c r="Q52" s="3119"/>
      <c r="R52" s="3119"/>
      <c r="S52" s="3119"/>
      <c r="T52" s="3119"/>
      <c r="U52" s="3119"/>
      <c r="V52" s="3119"/>
      <c r="W52" s="3119"/>
      <c r="X52" s="3119"/>
      <c r="Y52" s="3119"/>
      <c r="Z52" s="3119"/>
      <c r="AB52" s="21"/>
      <c r="AC52" s="3116"/>
      <c r="AD52" s="3116"/>
      <c r="AE52" s="3116"/>
      <c r="AF52" s="3116"/>
      <c r="AG52" s="3116"/>
      <c r="AH52" s="3116"/>
      <c r="AI52" s="3116"/>
      <c r="AJ52" s="3116"/>
      <c r="AK52" s="3116"/>
      <c r="AL52" s="3116"/>
      <c r="AM52" s="3116"/>
      <c r="AN52" s="324"/>
      <c r="AO52" s="18"/>
      <c r="AP52" s="185"/>
      <c r="AQ52" s="3112"/>
      <c r="AR52" s="3112"/>
      <c r="AS52" s="3112"/>
      <c r="AT52" s="3112"/>
      <c r="AU52" s="3112"/>
      <c r="AV52" s="3112"/>
      <c r="AW52" s="3112"/>
      <c r="AX52" s="3112"/>
      <c r="AY52" s="3112"/>
      <c r="AZ52" s="3112"/>
      <c r="BA52" s="3112"/>
      <c r="BB52" s="3112"/>
      <c r="BC52" s="3112"/>
      <c r="BD52" s="3112"/>
      <c r="BE52" s="3112"/>
      <c r="BF52" s="3112"/>
      <c r="BG52" s="3112"/>
      <c r="BH52" s="3112"/>
      <c r="BI52" s="3112"/>
      <c r="BJ52" s="3112"/>
      <c r="BK52" s="3112"/>
      <c r="BL52" s="3112"/>
      <c r="BM52" s="3112"/>
      <c r="BN52" s="3113"/>
    </row>
    <row r="53" spans="1:66" ht="14.1" customHeight="1">
      <c r="A53" s="303"/>
      <c r="B53" s="15"/>
      <c r="D53" s="278" t="s">
        <v>131</v>
      </c>
      <c r="E53" s="3111" t="s">
        <v>1490</v>
      </c>
      <c r="F53" s="3111"/>
      <c r="G53" s="3111"/>
      <c r="H53" s="3111"/>
      <c r="I53" s="3111"/>
      <c r="J53" s="3111"/>
      <c r="K53" s="3111"/>
      <c r="L53" s="3111"/>
      <c r="M53" s="3110"/>
      <c r="N53" s="3110"/>
      <c r="O53" s="303" t="s">
        <v>119</v>
      </c>
      <c r="P53" s="53" t="s">
        <v>131</v>
      </c>
      <c r="Q53" s="3117" t="s">
        <v>1491</v>
      </c>
      <c r="R53" s="3117"/>
      <c r="S53" s="3117"/>
      <c r="T53" s="3117"/>
      <c r="U53" s="3110"/>
      <c r="V53" s="3110"/>
      <c r="W53" s="303" t="s">
        <v>119</v>
      </c>
      <c r="X53" s="564"/>
      <c r="AA53" s="303"/>
      <c r="AB53" s="297"/>
      <c r="AC53" s="3116"/>
      <c r="AD53" s="3116"/>
      <c r="AE53" s="3116"/>
      <c r="AF53" s="3116"/>
      <c r="AG53" s="3116"/>
      <c r="AH53" s="3116"/>
      <c r="AI53" s="3116"/>
      <c r="AJ53" s="3116"/>
      <c r="AK53" s="3116"/>
      <c r="AL53" s="3116"/>
      <c r="AM53" s="3116"/>
      <c r="AN53" s="324"/>
      <c r="AO53" s="18"/>
      <c r="AP53" s="185"/>
      <c r="AQ53" s="3112"/>
      <c r="AR53" s="3112"/>
      <c r="AS53" s="3112"/>
      <c r="AT53" s="3112"/>
      <c r="AU53" s="3112"/>
      <c r="AV53" s="3112"/>
      <c r="AW53" s="3112"/>
      <c r="AX53" s="3112"/>
      <c r="AY53" s="3112"/>
      <c r="AZ53" s="3112"/>
      <c r="BA53" s="3112"/>
      <c r="BB53" s="3112"/>
      <c r="BC53" s="3112"/>
      <c r="BD53" s="3112"/>
      <c r="BE53" s="3112"/>
      <c r="BF53" s="3112"/>
      <c r="BG53" s="3112"/>
      <c r="BH53" s="3112"/>
      <c r="BI53" s="3112"/>
      <c r="BJ53" s="3112"/>
      <c r="BK53" s="3112"/>
      <c r="BL53" s="3112"/>
      <c r="BM53" s="3112"/>
      <c r="BN53" s="3113"/>
    </row>
    <row r="54" spans="1:66" ht="14.1" customHeight="1">
      <c r="A54" s="303"/>
      <c r="B54" s="15"/>
      <c r="C54" s="2982" t="s">
        <v>157</v>
      </c>
      <c r="D54" s="2982"/>
      <c r="E54" s="1710" t="s">
        <v>541</v>
      </c>
      <c r="F54" s="1710"/>
      <c r="G54" s="1710"/>
      <c r="H54" s="1710"/>
      <c r="I54" s="1710"/>
      <c r="J54" s="1710"/>
      <c r="K54" s="1710"/>
      <c r="L54" s="1710"/>
      <c r="M54" s="1710"/>
      <c r="N54" s="1710"/>
      <c r="O54" s="1710"/>
      <c r="P54" s="1710"/>
      <c r="Q54" s="1710"/>
      <c r="R54" s="1710"/>
      <c r="S54" s="1710"/>
      <c r="T54" s="1710"/>
      <c r="U54" s="1710"/>
      <c r="V54" s="1710"/>
      <c r="W54" s="1710"/>
      <c r="X54" s="1710"/>
      <c r="Y54" s="1710"/>
      <c r="Z54" s="303"/>
      <c r="AB54" s="297" t="s">
        <v>17</v>
      </c>
      <c r="AC54" s="1871" t="s">
        <v>1642</v>
      </c>
      <c r="AD54" s="1871"/>
      <c r="AE54" s="1871"/>
      <c r="AF54" s="1871"/>
      <c r="AG54" s="1871"/>
      <c r="AH54" s="1871"/>
      <c r="AI54" s="1871"/>
      <c r="AJ54" s="1871"/>
      <c r="AK54" s="1871"/>
      <c r="AL54" s="1871"/>
      <c r="AM54" s="1871"/>
      <c r="AN54" s="324"/>
      <c r="AO54" s="18"/>
      <c r="AP54" s="185"/>
      <c r="AQ54" s="3112"/>
      <c r="AR54" s="3112"/>
      <c r="AS54" s="3112"/>
      <c r="AT54" s="3112"/>
      <c r="AU54" s="3112"/>
      <c r="AV54" s="3112"/>
      <c r="AW54" s="3112"/>
      <c r="AX54" s="3112"/>
      <c r="AY54" s="3112"/>
      <c r="AZ54" s="3112"/>
      <c r="BA54" s="3112"/>
      <c r="BB54" s="3112"/>
      <c r="BC54" s="3112"/>
      <c r="BD54" s="3112"/>
      <c r="BE54" s="3112"/>
      <c r="BF54" s="3112"/>
      <c r="BG54" s="3112"/>
      <c r="BH54" s="3112"/>
      <c r="BI54" s="3112"/>
      <c r="BJ54" s="3112"/>
      <c r="BK54" s="3112"/>
      <c r="BL54" s="3112"/>
      <c r="BM54" s="3112"/>
      <c r="BN54" s="3113"/>
    </row>
    <row r="55" spans="1:66" ht="14.1" customHeight="1">
      <c r="A55" s="303"/>
      <c r="B55" s="15"/>
      <c r="D55" s="278" t="s">
        <v>131</v>
      </c>
      <c r="E55" s="1720" t="s">
        <v>542</v>
      </c>
      <c r="F55" s="1720"/>
      <c r="G55" s="1720"/>
      <c r="H55" s="1720"/>
      <c r="I55" s="1720"/>
      <c r="J55" s="1720"/>
      <c r="K55" s="1720"/>
      <c r="L55" s="1720"/>
      <c r="M55" s="1720"/>
      <c r="N55" s="1720"/>
      <c r="O55" s="1720"/>
      <c r="P55" s="1720"/>
      <c r="Q55" s="1715"/>
      <c r="R55" s="1715"/>
      <c r="S55" s="303" t="s">
        <v>119</v>
      </c>
      <c r="T55" s="53" t="s">
        <v>131</v>
      </c>
      <c r="U55" s="1710" t="s">
        <v>993</v>
      </c>
      <c r="V55" s="1710"/>
      <c r="W55" s="1710"/>
      <c r="X55" s="1710"/>
      <c r="Y55" s="1715"/>
      <c r="Z55" s="1715"/>
      <c r="AA55" s="303" t="s">
        <v>119</v>
      </c>
      <c r="AB55" s="12"/>
      <c r="AC55" s="1871"/>
      <c r="AD55" s="1871"/>
      <c r="AE55" s="1871"/>
      <c r="AF55" s="1871"/>
      <c r="AG55" s="1871"/>
      <c r="AH55" s="1871"/>
      <c r="AI55" s="1871"/>
      <c r="AJ55" s="1871"/>
      <c r="AK55" s="1871"/>
      <c r="AL55" s="1871"/>
      <c r="AM55" s="1871"/>
      <c r="AN55" s="336"/>
      <c r="AO55" s="18"/>
      <c r="AP55" s="185"/>
      <c r="AQ55" s="3112"/>
      <c r="AR55" s="3112"/>
      <c r="AS55" s="3112"/>
      <c r="AT55" s="3112"/>
      <c r="AU55" s="3112"/>
      <c r="AV55" s="3112"/>
      <c r="AW55" s="3112"/>
      <c r="AX55" s="3112"/>
      <c r="AY55" s="3112"/>
      <c r="AZ55" s="3112"/>
      <c r="BA55" s="3112"/>
      <c r="BB55" s="3112"/>
      <c r="BC55" s="3112"/>
      <c r="BD55" s="3112"/>
      <c r="BE55" s="3112"/>
      <c r="BF55" s="3112"/>
      <c r="BG55" s="3112"/>
      <c r="BH55" s="3112"/>
      <c r="BI55" s="3112"/>
      <c r="BJ55" s="3112"/>
      <c r="BK55" s="3112"/>
      <c r="BL55" s="3112"/>
      <c r="BM55" s="3112"/>
      <c r="BN55" s="3113"/>
    </row>
    <row r="56" spans="1:66" ht="14.1" customHeight="1">
      <c r="A56" s="303"/>
      <c r="B56" s="15"/>
      <c r="C56" s="303"/>
      <c r="D56" s="303"/>
      <c r="E56" s="303"/>
      <c r="F56" s="303"/>
      <c r="G56" s="303"/>
      <c r="H56" s="303"/>
      <c r="I56" s="303"/>
      <c r="J56" s="303"/>
      <c r="K56" s="303"/>
      <c r="L56" s="303"/>
      <c r="M56" s="303"/>
      <c r="N56" s="303"/>
      <c r="O56" s="303"/>
      <c r="P56" s="303"/>
      <c r="Q56" s="303"/>
      <c r="R56" s="303"/>
      <c r="S56" s="303"/>
      <c r="T56" s="303"/>
      <c r="U56" s="303"/>
      <c r="V56" s="303"/>
      <c r="W56" s="303"/>
      <c r="X56" s="303"/>
      <c r="AB56" s="12"/>
      <c r="AN56" s="336"/>
      <c r="AO56" s="18"/>
      <c r="AP56" s="185"/>
      <c r="AQ56" s="3112"/>
      <c r="AR56" s="3112"/>
      <c r="AS56" s="3112"/>
      <c r="AT56" s="3112"/>
      <c r="AU56" s="3112"/>
      <c r="AV56" s="3112"/>
      <c r="AW56" s="3112"/>
      <c r="AX56" s="3112"/>
      <c r="AY56" s="3112"/>
      <c r="AZ56" s="3112"/>
      <c r="BA56" s="3112"/>
      <c r="BB56" s="3112"/>
      <c r="BC56" s="3112"/>
      <c r="BD56" s="3112"/>
      <c r="BE56" s="3112"/>
      <c r="BF56" s="3112"/>
      <c r="BG56" s="3112"/>
      <c r="BH56" s="3112"/>
      <c r="BI56" s="3112"/>
      <c r="BJ56" s="3112"/>
      <c r="BK56" s="3112"/>
      <c r="BL56" s="3112"/>
      <c r="BM56" s="3112"/>
      <c r="BN56" s="3113"/>
    </row>
    <row r="57" spans="1:66" ht="14.1" customHeight="1">
      <c r="A57" s="303"/>
      <c r="B57" s="15"/>
      <c r="C57" s="278" t="s">
        <v>328</v>
      </c>
      <c r="D57" s="1720" t="s">
        <v>756</v>
      </c>
      <c r="E57" s="1720"/>
      <c r="F57" s="1720"/>
      <c r="G57" s="1720"/>
      <c r="H57" s="1720"/>
      <c r="I57" s="1720"/>
      <c r="J57" s="1720"/>
      <c r="K57" s="1720"/>
      <c r="L57" s="1720"/>
      <c r="M57" s="1720"/>
      <c r="N57" s="1720"/>
      <c r="O57" s="1720"/>
      <c r="P57" s="1720"/>
      <c r="Q57" s="1720"/>
      <c r="R57" s="1720"/>
      <c r="S57" s="1720"/>
      <c r="T57" s="1720"/>
      <c r="U57" s="1720"/>
      <c r="V57" s="1720"/>
      <c r="W57" s="1720"/>
      <c r="X57" s="1720"/>
      <c r="Y57" s="1720"/>
      <c r="Z57" s="1720"/>
      <c r="AA57" s="564"/>
      <c r="AB57" s="302" t="s">
        <v>17</v>
      </c>
      <c r="AC57" s="2990" t="s">
        <v>270</v>
      </c>
      <c r="AD57" s="2990"/>
      <c r="AE57" s="2990"/>
      <c r="AF57" s="2990"/>
      <c r="AG57" s="2990"/>
      <c r="AH57" s="2990"/>
      <c r="AI57" s="2990"/>
      <c r="AJ57" s="2990"/>
      <c r="AK57" s="2990"/>
      <c r="AL57" s="2990"/>
      <c r="AM57" s="2991"/>
      <c r="AN57" s="336"/>
      <c r="AO57" s="18"/>
      <c r="AP57" s="881" t="s">
        <v>131</v>
      </c>
      <c r="AQ57" s="29" t="s">
        <v>241</v>
      </c>
      <c r="AR57" s="4"/>
      <c r="AS57" s="4"/>
      <c r="AT57" s="4"/>
      <c r="AU57" s="4"/>
      <c r="AV57" s="4"/>
      <c r="AW57" s="4"/>
      <c r="AX57" s="4"/>
      <c r="AY57" s="4"/>
      <c r="AZ57" s="4"/>
      <c r="BA57" s="4"/>
      <c r="BB57" s="4"/>
      <c r="BC57" s="4"/>
      <c r="BD57" s="4"/>
      <c r="BE57" s="4"/>
      <c r="BF57" s="4"/>
      <c r="BG57" s="4"/>
      <c r="BH57" s="4"/>
      <c r="BI57" s="4"/>
      <c r="BN57" s="886"/>
    </row>
    <row r="58" spans="1:66" ht="14.1" customHeight="1">
      <c r="A58" s="303"/>
      <c r="B58" s="15"/>
      <c r="C58" s="278"/>
      <c r="D58" s="522"/>
      <c r="E58" s="522"/>
      <c r="F58" s="522"/>
      <c r="G58" s="522"/>
      <c r="H58" s="522"/>
      <c r="I58" s="522"/>
      <c r="J58" s="522"/>
      <c r="K58" s="522"/>
      <c r="L58" s="522"/>
      <c r="M58" s="522"/>
      <c r="N58" s="522"/>
      <c r="O58" s="522"/>
      <c r="P58" s="522"/>
      <c r="Q58" s="522"/>
      <c r="R58" s="522"/>
      <c r="S58" s="522"/>
      <c r="T58" s="522"/>
      <c r="U58" s="522"/>
      <c r="V58" s="522"/>
      <c r="W58" s="522"/>
      <c r="X58" s="522"/>
      <c r="Y58" s="522"/>
      <c r="Z58" s="522"/>
      <c r="AA58" s="564"/>
      <c r="AB58" s="302"/>
      <c r="AC58" s="1871" t="s">
        <v>917</v>
      </c>
      <c r="AD58" s="1871"/>
      <c r="AE58" s="1871"/>
      <c r="AF58" s="1871"/>
      <c r="AG58" s="1871"/>
      <c r="AH58" s="1871"/>
      <c r="AI58" s="1871"/>
      <c r="AJ58" s="1871"/>
      <c r="AK58" s="1871"/>
      <c r="AL58" s="1871"/>
      <c r="AM58" s="3114"/>
      <c r="AN58" s="336"/>
      <c r="AO58" s="18"/>
      <c r="AP58" s="185"/>
      <c r="AQ58" s="1871" t="s">
        <v>370</v>
      </c>
      <c r="AR58" s="1871"/>
      <c r="AS58" s="1871"/>
      <c r="AT58" s="1871"/>
      <c r="AU58" s="1871"/>
      <c r="AV58" s="1871"/>
      <c r="AW58" s="1871"/>
      <c r="AX58" s="1871"/>
      <c r="AY58" s="1871"/>
      <c r="AZ58" s="1871"/>
      <c r="BA58" s="1871"/>
      <c r="BB58" s="1871"/>
      <c r="BC58" s="1871"/>
      <c r="BD58" s="1871"/>
      <c r="BE58" s="1871"/>
      <c r="BF58" s="1871"/>
      <c r="BG58" s="1871"/>
      <c r="BH58" s="1871"/>
      <c r="BI58" s="1871"/>
      <c r="BJ58" s="1871"/>
      <c r="BK58" s="1871"/>
      <c r="BL58" s="1871"/>
      <c r="BM58" s="1871"/>
      <c r="BN58" s="886"/>
    </row>
    <row r="59" spans="1:66" ht="14.1" customHeight="1">
      <c r="A59" s="303"/>
      <c r="B59" s="15"/>
      <c r="C59" s="303"/>
      <c r="D59" s="303"/>
      <c r="E59" s="303"/>
      <c r="F59" s="303"/>
      <c r="G59" s="303"/>
      <c r="H59" s="303"/>
      <c r="I59" s="303"/>
      <c r="J59" s="303"/>
      <c r="K59" s="303"/>
      <c r="L59" s="303"/>
      <c r="M59" s="303"/>
      <c r="N59" s="303"/>
      <c r="O59" s="303"/>
      <c r="P59" s="303"/>
      <c r="Q59" s="315"/>
      <c r="R59" s="315"/>
      <c r="S59" s="1"/>
      <c r="T59" s="321"/>
      <c r="U59" s="321"/>
      <c r="V59" s="303"/>
      <c r="W59" s="303"/>
      <c r="X59" s="303"/>
      <c r="AB59" s="12"/>
      <c r="AN59" s="336"/>
      <c r="AO59" s="18"/>
      <c r="AP59" s="185"/>
      <c r="AQ59" s="1871"/>
      <c r="AR59" s="1871"/>
      <c r="AS59" s="1871"/>
      <c r="AT59" s="1871"/>
      <c r="AU59" s="1871"/>
      <c r="AV59" s="1871"/>
      <c r="AW59" s="1871"/>
      <c r="AX59" s="1871"/>
      <c r="AY59" s="1871"/>
      <c r="AZ59" s="1871"/>
      <c r="BA59" s="1871"/>
      <c r="BB59" s="1871"/>
      <c r="BC59" s="1871"/>
      <c r="BD59" s="1871"/>
      <c r="BE59" s="1871"/>
      <c r="BF59" s="1871"/>
      <c r="BG59" s="1871"/>
      <c r="BH59" s="1871"/>
      <c r="BI59" s="1871"/>
      <c r="BJ59" s="1871"/>
      <c r="BK59" s="1871"/>
      <c r="BL59" s="1871"/>
      <c r="BM59" s="1871"/>
      <c r="BN59" s="886"/>
    </row>
    <row r="60" spans="1:66" ht="14.1" customHeight="1">
      <c r="A60" s="303"/>
      <c r="B60" s="15"/>
      <c r="C60" s="561" t="s">
        <v>478</v>
      </c>
      <c r="D60" s="1872" t="s">
        <v>757</v>
      </c>
      <c r="E60" s="1872"/>
      <c r="F60" s="1872"/>
      <c r="G60" s="1872"/>
      <c r="H60" s="1872"/>
      <c r="I60" s="1872"/>
      <c r="J60" s="1872"/>
      <c r="K60" s="1872"/>
      <c r="L60" s="1872"/>
      <c r="M60" s="1872"/>
      <c r="N60" s="1872"/>
      <c r="O60" s="1872"/>
      <c r="P60" s="1872"/>
      <c r="Q60" s="1872"/>
      <c r="R60" s="1872"/>
      <c r="S60" s="1872"/>
      <c r="T60" s="1872"/>
      <c r="U60" s="1872"/>
      <c r="V60" s="1872"/>
      <c r="W60" s="1872"/>
      <c r="X60" s="1872"/>
      <c r="Y60" s="1872"/>
      <c r="Z60" s="1872"/>
      <c r="AA60" s="65"/>
      <c r="AB60" s="21"/>
      <c r="AC60" s="287"/>
      <c r="AD60" s="287"/>
      <c r="AE60" s="287"/>
      <c r="AF60" s="287"/>
      <c r="AG60" s="287"/>
      <c r="AH60" s="287"/>
      <c r="AI60" s="287"/>
      <c r="AJ60" s="287"/>
      <c r="AK60" s="287"/>
      <c r="AL60" s="287"/>
      <c r="AM60" s="287"/>
      <c r="AN60" s="160"/>
      <c r="AO60" s="18"/>
      <c r="AP60" s="24"/>
      <c r="AQ60" s="2937"/>
      <c r="AR60" s="2937"/>
      <c r="AS60" s="2937"/>
      <c r="AT60" s="2937"/>
      <c r="AU60" s="2937"/>
      <c r="AV60" s="2937"/>
      <c r="AW60" s="2937"/>
      <c r="AX60" s="2937"/>
      <c r="AY60" s="2937"/>
      <c r="AZ60" s="2937"/>
      <c r="BA60" s="2937"/>
      <c r="BB60" s="2937"/>
      <c r="BC60" s="2937"/>
      <c r="BD60" s="2937"/>
      <c r="BE60" s="2937"/>
      <c r="BF60" s="2937"/>
      <c r="BG60" s="2937"/>
      <c r="BH60" s="2937"/>
      <c r="BI60" s="2937"/>
      <c r="BJ60" s="2937"/>
      <c r="BK60" s="2937"/>
      <c r="BL60" s="2937"/>
      <c r="BM60" s="2937"/>
      <c r="BN60" s="887"/>
    </row>
    <row r="61" spans="1:66" ht="14.1" customHeight="1">
      <c r="A61" s="303"/>
      <c r="B61" s="15"/>
      <c r="C61" s="303"/>
      <c r="D61" s="1872"/>
      <c r="E61" s="1872"/>
      <c r="F61" s="1872"/>
      <c r="G61" s="1872"/>
      <c r="H61" s="1872"/>
      <c r="I61" s="1872"/>
      <c r="J61" s="1872"/>
      <c r="K61" s="1872"/>
      <c r="L61" s="1872"/>
      <c r="M61" s="1872"/>
      <c r="N61" s="1872"/>
      <c r="O61" s="1872"/>
      <c r="P61" s="1872"/>
      <c r="Q61" s="1872"/>
      <c r="R61" s="1872"/>
      <c r="S61" s="1872"/>
      <c r="T61" s="1872"/>
      <c r="U61" s="1872"/>
      <c r="V61" s="1872"/>
      <c r="W61" s="1872"/>
      <c r="X61" s="1872"/>
      <c r="Y61" s="1872"/>
      <c r="Z61" s="1872"/>
      <c r="AA61" s="65"/>
      <c r="AB61" s="173"/>
      <c r="AC61" s="174"/>
      <c r="AD61" s="174"/>
      <c r="AE61" s="174"/>
      <c r="AF61" s="174"/>
      <c r="AG61" s="174"/>
      <c r="AH61" s="174"/>
      <c r="AI61" s="174"/>
      <c r="AJ61" s="322"/>
      <c r="AK61" s="322"/>
      <c r="AL61" s="322"/>
      <c r="AM61" s="322"/>
      <c r="AN61" s="31"/>
      <c r="AO61" s="18"/>
    </row>
    <row r="62" spans="1:66" ht="14.1" customHeight="1" thickBot="1">
      <c r="B62" s="170"/>
      <c r="C62" s="8"/>
      <c r="D62" s="8"/>
      <c r="E62" s="8"/>
      <c r="F62" s="8"/>
      <c r="G62" s="8"/>
      <c r="H62" s="8"/>
      <c r="I62" s="8"/>
      <c r="J62" s="8"/>
      <c r="K62" s="8"/>
      <c r="L62" s="8"/>
      <c r="M62" s="8"/>
      <c r="N62" s="8"/>
      <c r="O62" s="8"/>
      <c r="P62" s="8"/>
      <c r="Q62" s="8"/>
      <c r="R62" s="8"/>
      <c r="S62" s="8"/>
      <c r="T62" s="8"/>
      <c r="U62" s="8"/>
      <c r="V62" s="8"/>
      <c r="W62" s="8"/>
      <c r="X62" s="8"/>
      <c r="Y62" s="51"/>
      <c r="Z62" s="51"/>
      <c r="AA62" s="51"/>
      <c r="AB62" s="273"/>
      <c r="AC62" s="51"/>
      <c r="AD62" s="51"/>
      <c r="AE62" s="51"/>
      <c r="AF62" s="51"/>
      <c r="AG62" s="51"/>
      <c r="AH62" s="51"/>
      <c r="AI62" s="51"/>
      <c r="AJ62" s="51"/>
      <c r="AK62" s="51"/>
      <c r="AL62" s="407"/>
      <c r="AM62" s="8"/>
      <c r="AN62" s="158"/>
    </row>
    <row r="63" spans="1:66" ht="14.1" customHeight="1"/>
    <row r="64" spans="1:66"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sheetData>
  <sheetProtection algorithmName="SHA-512" hashValue="nVIA8Lk/wynR1kwoBbISk8pMIQYlKmvWJwN0n8FSENoOqnv3MggQOZX/hhYz+bJuWJnbznP8q9X4q2UsFUtZqA==" saltValue="Ye5O0qy9DjsIoU8EnNDcEw==" spinCount="100000" sheet="1" objects="1" scenarios="1" selectLockedCells="1"/>
  <mergeCells count="81">
    <mergeCell ref="AC39:AM39"/>
    <mergeCell ref="Q53:T53"/>
    <mergeCell ref="D9:Z10"/>
    <mergeCell ref="D60:Z61"/>
    <mergeCell ref="D51:Z51"/>
    <mergeCell ref="D57:Z57"/>
    <mergeCell ref="E43:Z44"/>
    <mergeCell ref="D35:Z36"/>
    <mergeCell ref="E55:P55"/>
    <mergeCell ref="S31:W31"/>
    <mergeCell ref="D28:Y28"/>
    <mergeCell ref="U53:V53"/>
    <mergeCell ref="E52:I52"/>
    <mergeCell ref="J52:Z52"/>
    <mergeCell ref="AC40:AM40"/>
    <mergeCell ref="C54:D54"/>
    <mergeCell ref="AQ43:BN56"/>
    <mergeCell ref="AQ58:BM60"/>
    <mergeCell ref="AC54:AM55"/>
    <mergeCell ref="AC57:AM57"/>
    <mergeCell ref="AC58:AM58"/>
    <mergeCell ref="AC46:AM46"/>
    <mergeCell ref="AC47:AM47"/>
    <mergeCell ref="AC50:AL50"/>
    <mergeCell ref="AC49:AM49"/>
    <mergeCell ref="AC43:AM44"/>
    <mergeCell ref="AC51:AM53"/>
    <mergeCell ref="C43:D43"/>
    <mergeCell ref="D46:Y47"/>
    <mergeCell ref="Q55:R55"/>
    <mergeCell ref="U55:X55"/>
    <mergeCell ref="Y55:Z55"/>
    <mergeCell ref="D49:R49"/>
    <mergeCell ref="T49:U49"/>
    <mergeCell ref="C52:D52"/>
    <mergeCell ref="M53:N53"/>
    <mergeCell ref="E54:Y54"/>
    <mergeCell ref="E53:L53"/>
    <mergeCell ref="D39:Y39"/>
    <mergeCell ref="E42:Y42"/>
    <mergeCell ref="D29:Y29"/>
    <mergeCell ref="E31:H31"/>
    <mergeCell ref="I31:J31"/>
    <mergeCell ref="K31:N31"/>
    <mergeCell ref="O31:P31"/>
    <mergeCell ref="D30:Y30"/>
    <mergeCell ref="J33:V33"/>
    <mergeCell ref="E32:Y32"/>
    <mergeCell ref="G33:I33"/>
    <mergeCell ref="H40:L40"/>
    <mergeCell ref="O40:T40"/>
    <mergeCell ref="C42:D42"/>
    <mergeCell ref="A1:AN1"/>
    <mergeCell ref="B3:AA3"/>
    <mergeCell ref="AB3:AN3"/>
    <mergeCell ref="AC6:AM6"/>
    <mergeCell ref="B38:C38"/>
    <mergeCell ref="D38:Y38"/>
    <mergeCell ref="AC32:AM36"/>
    <mergeCell ref="B28:C28"/>
    <mergeCell ref="D4:Y4"/>
    <mergeCell ref="B18:C18"/>
    <mergeCell ref="B12:C12"/>
    <mergeCell ref="B4:C4"/>
    <mergeCell ref="D13:Y14"/>
    <mergeCell ref="D15:Y16"/>
    <mergeCell ref="D18:Y19"/>
    <mergeCell ref="AC30:AM31"/>
    <mergeCell ref="AU30:AX30"/>
    <mergeCell ref="AZ30:BA30"/>
    <mergeCell ref="D6:Y6"/>
    <mergeCell ref="D8:AA8"/>
    <mergeCell ref="AC28:AM29"/>
    <mergeCell ref="AC7:AM9"/>
    <mergeCell ref="D22:Y22"/>
    <mergeCell ref="AC18:AN24"/>
    <mergeCell ref="AC25:AM27"/>
    <mergeCell ref="D24:Y24"/>
    <mergeCell ref="D12:Y12"/>
    <mergeCell ref="AC12:AM12"/>
    <mergeCell ref="D20:AA20"/>
  </mergeCells>
  <phoneticPr fontId="4"/>
  <conditionalFormatting sqref="D9 U53:V53 Y55:Z55">
    <cfRule type="containsBlanks" dxfId="250" priority="12">
      <formula>LEN(TRIM(D9))=0</formula>
    </cfRule>
  </conditionalFormatting>
  <conditionalFormatting sqref="I31:J31 O31:P31">
    <cfRule type="containsBlanks" dxfId="249" priority="4">
      <formula>LEN(TRIM(I31))=0</formula>
    </cfRule>
  </conditionalFormatting>
  <conditionalFormatting sqref="J52">
    <cfRule type="containsBlanks" dxfId="248" priority="1">
      <formula>LEN(TRIM(J52))=0</formula>
    </cfRule>
  </conditionalFormatting>
  <conditionalFormatting sqref="J33:V33">
    <cfRule type="containsBlanks" dxfId="247" priority="5">
      <formula>LEN(TRIM(J33))=0</formula>
    </cfRule>
  </conditionalFormatting>
  <conditionalFormatting sqref="M53:N53">
    <cfRule type="containsBlanks" dxfId="246" priority="10">
      <formula>LEN(TRIM(M53))=0</formula>
    </cfRule>
  </conditionalFormatting>
  <conditionalFormatting sqref="Q55:R55">
    <cfRule type="containsBlanks" dxfId="245" priority="8">
      <formula>LEN(TRIM(Q55))=0</formula>
    </cfRule>
  </conditionalFormatting>
  <conditionalFormatting sqref="S31">
    <cfRule type="containsBlanks" dxfId="244" priority="3">
      <formula>LEN(TRIM(S31))=0</formula>
    </cfRule>
  </conditionalFormatting>
  <conditionalFormatting sqref="T49:U49">
    <cfRule type="containsBlanks" dxfId="243" priority="11">
      <formula>LEN(TRIM(T49))=0</formula>
    </cfRule>
  </conditionalFormatting>
  <dataValidations count="1">
    <dataValidation type="list" allowBlank="1" showInputMessage="1" sqref="S31:W31" xr:uid="{70535997-AA7A-4FF8-BA30-3E0E17726E83}">
      <formula1>"　,到達年度末,到達月末,到達翌日"</formula1>
    </dataValidation>
  </dataValidations>
  <printOptions horizontalCentered="1"/>
  <pageMargins left="0.70866141732283472" right="0.31496062992125984" top="0.39370078740157483" bottom="0.39370078740157483" header="0.51181102362204722" footer="0.51181102362204722"/>
  <pageSetup paperSize="9" scale="99" fitToWidth="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8681" r:id="rId4" name="Check Box 116">
              <controlPr defaultSize="0" autoFill="0" autoLine="0" autoPict="0">
                <anchor moveWithCells="1">
                  <from>
                    <xdr:col>17</xdr:col>
                    <xdr:colOff>19050</xdr:colOff>
                    <xdr:row>20</xdr:row>
                    <xdr:rowOff>9525</xdr:rowOff>
                  </from>
                  <to>
                    <xdr:col>21</xdr:col>
                    <xdr:colOff>38100</xdr:colOff>
                    <xdr:row>21</xdr:row>
                    <xdr:rowOff>19050</xdr:rowOff>
                  </to>
                </anchor>
              </controlPr>
            </control>
          </mc:Choice>
        </mc:AlternateContent>
        <mc:AlternateContent xmlns:mc="http://schemas.openxmlformats.org/markup-compatibility/2006">
          <mc:Choice Requires="x14">
            <control shapeId="668682" r:id="rId5" name="Check Box 117">
              <controlPr defaultSize="0" autoFill="0" autoLine="0" autoPict="0">
                <anchor moveWithCells="1">
                  <from>
                    <xdr:col>20</xdr:col>
                    <xdr:colOff>171450</xdr:colOff>
                    <xdr:row>20</xdr:row>
                    <xdr:rowOff>9525</xdr:rowOff>
                  </from>
                  <to>
                    <xdr:col>26</xdr:col>
                    <xdr:colOff>28575</xdr:colOff>
                    <xdr:row>21</xdr:row>
                    <xdr:rowOff>19050</xdr:rowOff>
                  </to>
                </anchor>
              </controlPr>
            </control>
          </mc:Choice>
        </mc:AlternateContent>
        <mc:AlternateContent xmlns:mc="http://schemas.openxmlformats.org/markup-compatibility/2006">
          <mc:Choice Requires="x14">
            <control shapeId="668683" r:id="rId6" name="Check Box 118">
              <controlPr defaultSize="0" autoFill="0" autoLine="0" autoPict="0">
                <anchor moveWithCells="1">
                  <from>
                    <xdr:col>13</xdr:col>
                    <xdr:colOff>171450</xdr:colOff>
                    <xdr:row>20</xdr:row>
                    <xdr:rowOff>9525</xdr:rowOff>
                  </from>
                  <to>
                    <xdr:col>17</xdr:col>
                    <xdr:colOff>19050</xdr:colOff>
                    <xdr:row>21</xdr:row>
                    <xdr:rowOff>19050</xdr:rowOff>
                  </to>
                </anchor>
              </controlPr>
            </control>
          </mc:Choice>
        </mc:AlternateContent>
        <mc:AlternateContent xmlns:mc="http://schemas.openxmlformats.org/markup-compatibility/2006">
          <mc:Choice Requires="x14">
            <control shapeId="668692" r:id="rId7" name="Check Box 20">
              <controlPr defaultSize="0" autoFill="0" autoLine="0" autoPict="0">
                <anchor moveWithCells="1">
                  <from>
                    <xdr:col>17</xdr:col>
                    <xdr:colOff>152400</xdr:colOff>
                    <xdr:row>35</xdr:row>
                    <xdr:rowOff>123825</xdr:rowOff>
                  </from>
                  <to>
                    <xdr:col>20</xdr:col>
                    <xdr:colOff>171450</xdr:colOff>
                    <xdr:row>36</xdr:row>
                    <xdr:rowOff>152400</xdr:rowOff>
                  </to>
                </anchor>
              </controlPr>
            </control>
          </mc:Choice>
        </mc:AlternateContent>
        <mc:AlternateContent xmlns:mc="http://schemas.openxmlformats.org/markup-compatibility/2006">
          <mc:Choice Requires="x14">
            <control shapeId="668693" r:id="rId8" name="Check Box 21">
              <controlPr defaultSize="0" autoFill="0" autoLine="0" autoPict="0">
                <anchor moveWithCells="1">
                  <from>
                    <xdr:col>21</xdr:col>
                    <xdr:colOff>38100</xdr:colOff>
                    <xdr:row>35</xdr:row>
                    <xdr:rowOff>123825</xdr:rowOff>
                  </from>
                  <to>
                    <xdr:col>24</xdr:col>
                    <xdr:colOff>47625</xdr:colOff>
                    <xdr:row>36</xdr:row>
                    <xdr:rowOff>142875</xdr:rowOff>
                  </to>
                </anchor>
              </controlPr>
            </control>
          </mc:Choice>
        </mc:AlternateContent>
        <mc:AlternateContent xmlns:mc="http://schemas.openxmlformats.org/markup-compatibility/2006">
          <mc:Choice Requires="x14">
            <control shapeId="668694" r:id="rId9" name="Check Box 22">
              <controlPr defaultSize="0" autoFill="0" autoLine="0" autoPict="0">
                <anchor moveWithCells="1">
                  <from>
                    <xdr:col>17</xdr:col>
                    <xdr:colOff>152400</xdr:colOff>
                    <xdr:row>28</xdr:row>
                    <xdr:rowOff>9525</xdr:rowOff>
                  </from>
                  <to>
                    <xdr:col>20</xdr:col>
                    <xdr:colOff>171450</xdr:colOff>
                    <xdr:row>29</xdr:row>
                    <xdr:rowOff>28575</xdr:rowOff>
                  </to>
                </anchor>
              </controlPr>
            </control>
          </mc:Choice>
        </mc:AlternateContent>
        <mc:AlternateContent xmlns:mc="http://schemas.openxmlformats.org/markup-compatibility/2006">
          <mc:Choice Requires="x14">
            <control shapeId="668695" r:id="rId10" name="Check Box 23">
              <controlPr defaultSize="0" autoFill="0" autoLine="0" autoPict="0">
                <anchor moveWithCells="1">
                  <from>
                    <xdr:col>21</xdr:col>
                    <xdr:colOff>38100</xdr:colOff>
                    <xdr:row>28</xdr:row>
                    <xdr:rowOff>9525</xdr:rowOff>
                  </from>
                  <to>
                    <xdr:col>24</xdr:col>
                    <xdr:colOff>47625</xdr:colOff>
                    <xdr:row>29</xdr:row>
                    <xdr:rowOff>28575</xdr:rowOff>
                  </to>
                </anchor>
              </controlPr>
            </control>
          </mc:Choice>
        </mc:AlternateContent>
        <mc:AlternateContent xmlns:mc="http://schemas.openxmlformats.org/markup-compatibility/2006">
          <mc:Choice Requires="x14">
            <control shapeId="668699" r:id="rId11" name="Check Box 27">
              <controlPr defaultSize="0" autoFill="0" autoLine="0" autoPict="0">
                <anchor moveWithCells="1">
                  <from>
                    <xdr:col>17</xdr:col>
                    <xdr:colOff>152400</xdr:colOff>
                    <xdr:row>15</xdr:row>
                    <xdr:rowOff>0</xdr:rowOff>
                  </from>
                  <to>
                    <xdr:col>20</xdr:col>
                    <xdr:colOff>171450</xdr:colOff>
                    <xdr:row>16</xdr:row>
                    <xdr:rowOff>19050</xdr:rowOff>
                  </to>
                </anchor>
              </controlPr>
            </control>
          </mc:Choice>
        </mc:AlternateContent>
        <mc:AlternateContent xmlns:mc="http://schemas.openxmlformats.org/markup-compatibility/2006">
          <mc:Choice Requires="x14">
            <control shapeId="668700" r:id="rId12" name="Check Box 28">
              <controlPr defaultSize="0" autoFill="0" autoLine="0" autoPict="0">
                <anchor moveWithCells="1">
                  <from>
                    <xdr:col>21</xdr:col>
                    <xdr:colOff>38100</xdr:colOff>
                    <xdr:row>15</xdr:row>
                    <xdr:rowOff>0</xdr:rowOff>
                  </from>
                  <to>
                    <xdr:col>24</xdr:col>
                    <xdr:colOff>47625</xdr:colOff>
                    <xdr:row>16</xdr:row>
                    <xdr:rowOff>19050</xdr:rowOff>
                  </to>
                </anchor>
              </controlPr>
            </control>
          </mc:Choice>
        </mc:AlternateContent>
        <mc:AlternateContent xmlns:mc="http://schemas.openxmlformats.org/markup-compatibility/2006">
          <mc:Choice Requires="x14">
            <control shapeId="668701" r:id="rId13" name="Check Box 29">
              <controlPr defaultSize="0" autoFill="0" autoLine="0" autoPict="0">
                <anchor moveWithCells="1">
                  <from>
                    <xdr:col>17</xdr:col>
                    <xdr:colOff>152400</xdr:colOff>
                    <xdr:row>13</xdr:row>
                    <xdr:rowOff>0</xdr:rowOff>
                  </from>
                  <to>
                    <xdr:col>20</xdr:col>
                    <xdr:colOff>171450</xdr:colOff>
                    <xdr:row>14</xdr:row>
                    <xdr:rowOff>19050</xdr:rowOff>
                  </to>
                </anchor>
              </controlPr>
            </control>
          </mc:Choice>
        </mc:AlternateContent>
        <mc:AlternateContent xmlns:mc="http://schemas.openxmlformats.org/markup-compatibility/2006">
          <mc:Choice Requires="x14">
            <control shapeId="668702" r:id="rId14" name="Check Box 30">
              <controlPr defaultSize="0" autoFill="0" autoLine="0" autoPict="0">
                <anchor moveWithCells="1">
                  <from>
                    <xdr:col>21</xdr:col>
                    <xdr:colOff>38100</xdr:colOff>
                    <xdr:row>13</xdr:row>
                    <xdr:rowOff>0</xdr:rowOff>
                  </from>
                  <to>
                    <xdr:col>24</xdr:col>
                    <xdr:colOff>47625</xdr:colOff>
                    <xdr:row>14</xdr:row>
                    <xdr:rowOff>19050</xdr:rowOff>
                  </to>
                </anchor>
              </controlPr>
            </control>
          </mc:Choice>
        </mc:AlternateContent>
        <mc:AlternateContent xmlns:mc="http://schemas.openxmlformats.org/markup-compatibility/2006">
          <mc:Choice Requires="x14">
            <control shapeId="668727" r:id="rId15" name="Check Box 55">
              <controlPr defaultSize="0" autoFill="0" autoLine="0" autoPict="0">
                <anchor moveWithCells="1">
                  <from>
                    <xdr:col>17</xdr:col>
                    <xdr:colOff>152400</xdr:colOff>
                    <xdr:row>3</xdr:row>
                    <xdr:rowOff>142875</xdr:rowOff>
                  </from>
                  <to>
                    <xdr:col>20</xdr:col>
                    <xdr:colOff>171450</xdr:colOff>
                    <xdr:row>4</xdr:row>
                    <xdr:rowOff>161925</xdr:rowOff>
                  </to>
                </anchor>
              </controlPr>
            </control>
          </mc:Choice>
        </mc:AlternateContent>
        <mc:AlternateContent xmlns:mc="http://schemas.openxmlformats.org/markup-compatibility/2006">
          <mc:Choice Requires="x14">
            <control shapeId="668728" r:id="rId16" name="Check Box 56">
              <controlPr defaultSize="0" autoFill="0" autoLine="0" autoPict="0">
                <anchor moveWithCells="1">
                  <from>
                    <xdr:col>21</xdr:col>
                    <xdr:colOff>38100</xdr:colOff>
                    <xdr:row>3</xdr:row>
                    <xdr:rowOff>142875</xdr:rowOff>
                  </from>
                  <to>
                    <xdr:col>24</xdr:col>
                    <xdr:colOff>47625</xdr:colOff>
                    <xdr:row>4</xdr:row>
                    <xdr:rowOff>161925</xdr:rowOff>
                  </to>
                </anchor>
              </controlPr>
            </control>
          </mc:Choice>
        </mc:AlternateContent>
        <mc:AlternateContent xmlns:mc="http://schemas.openxmlformats.org/markup-compatibility/2006">
          <mc:Choice Requires="x14">
            <control shapeId="668729" r:id="rId17" name="Check Box 57">
              <controlPr defaultSize="0" autoFill="0" autoLine="0" autoPict="0">
                <anchor moveWithCells="1">
                  <from>
                    <xdr:col>17</xdr:col>
                    <xdr:colOff>152400</xdr:colOff>
                    <xdr:row>4</xdr:row>
                    <xdr:rowOff>161925</xdr:rowOff>
                  </from>
                  <to>
                    <xdr:col>20</xdr:col>
                    <xdr:colOff>171450</xdr:colOff>
                    <xdr:row>6</xdr:row>
                    <xdr:rowOff>9525</xdr:rowOff>
                  </to>
                </anchor>
              </controlPr>
            </control>
          </mc:Choice>
        </mc:AlternateContent>
        <mc:AlternateContent xmlns:mc="http://schemas.openxmlformats.org/markup-compatibility/2006">
          <mc:Choice Requires="x14">
            <control shapeId="668730" r:id="rId18" name="Check Box 58">
              <controlPr defaultSize="0" autoFill="0" autoLine="0" autoPict="0">
                <anchor moveWithCells="1">
                  <from>
                    <xdr:col>21</xdr:col>
                    <xdr:colOff>38100</xdr:colOff>
                    <xdr:row>4</xdr:row>
                    <xdr:rowOff>161925</xdr:rowOff>
                  </from>
                  <to>
                    <xdr:col>24</xdr:col>
                    <xdr:colOff>47625</xdr:colOff>
                    <xdr:row>6</xdr:row>
                    <xdr:rowOff>9525</xdr:rowOff>
                  </to>
                </anchor>
              </controlPr>
            </control>
          </mc:Choice>
        </mc:AlternateContent>
        <mc:AlternateContent xmlns:mc="http://schemas.openxmlformats.org/markup-compatibility/2006">
          <mc:Choice Requires="x14">
            <control shapeId="668737" r:id="rId19" name="Check Box 116">
              <controlPr defaultSize="0" autoFill="0" autoLine="0" autoPict="0">
                <anchor moveWithCells="1">
                  <from>
                    <xdr:col>17</xdr:col>
                    <xdr:colOff>19050</xdr:colOff>
                    <xdr:row>22</xdr:row>
                    <xdr:rowOff>0</xdr:rowOff>
                  </from>
                  <to>
                    <xdr:col>21</xdr:col>
                    <xdr:colOff>38100</xdr:colOff>
                    <xdr:row>23</xdr:row>
                    <xdr:rowOff>9525</xdr:rowOff>
                  </to>
                </anchor>
              </controlPr>
            </control>
          </mc:Choice>
        </mc:AlternateContent>
        <mc:AlternateContent xmlns:mc="http://schemas.openxmlformats.org/markup-compatibility/2006">
          <mc:Choice Requires="x14">
            <control shapeId="668738" r:id="rId20" name="Check Box 117">
              <controlPr defaultSize="0" autoFill="0" autoLine="0" autoPict="0">
                <anchor moveWithCells="1">
                  <from>
                    <xdr:col>20</xdr:col>
                    <xdr:colOff>171450</xdr:colOff>
                    <xdr:row>22</xdr:row>
                    <xdr:rowOff>0</xdr:rowOff>
                  </from>
                  <to>
                    <xdr:col>26</xdr:col>
                    <xdr:colOff>28575</xdr:colOff>
                    <xdr:row>23</xdr:row>
                    <xdr:rowOff>9525</xdr:rowOff>
                  </to>
                </anchor>
              </controlPr>
            </control>
          </mc:Choice>
        </mc:AlternateContent>
        <mc:AlternateContent xmlns:mc="http://schemas.openxmlformats.org/markup-compatibility/2006">
          <mc:Choice Requires="x14">
            <control shapeId="668739" r:id="rId21" name="Check Box 118">
              <controlPr defaultSize="0" autoFill="0" autoLine="0" autoPict="0">
                <anchor moveWithCells="1">
                  <from>
                    <xdr:col>13</xdr:col>
                    <xdr:colOff>171450</xdr:colOff>
                    <xdr:row>22</xdr:row>
                    <xdr:rowOff>0</xdr:rowOff>
                  </from>
                  <to>
                    <xdr:col>17</xdr:col>
                    <xdr:colOff>19050</xdr:colOff>
                    <xdr:row>23</xdr:row>
                    <xdr:rowOff>9525</xdr:rowOff>
                  </to>
                </anchor>
              </controlPr>
            </control>
          </mc:Choice>
        </mc:AlternateContent>
        <mc:AlternateContent xmlns:mc="http://schemas.openxmlformats.org/markup-compatibility/2006">
          <mc:Choice Requires="x14">
            <control shapeId="668740" r:id="rId22" name="Check Box 116">
              <controlPr defaultSize="0" autoFill="0" autoLine="0" autoPict="0">
                <anchor moveWithCells="1">
                  <from>
                    <xdr:col>17</xdr:col>
                    <xdr:colOff>19050</xdr:colOff>
                    <xdr:row>24</xdr:row>
                    <xdr:rowOff>0</xdr:rowOff>
                  </from>
                  <to>
                    <xdr:col>21</xdr:col>
                    <xdr:colOff>38100</xdr:colOff>
                    <xdr:row>25</xdr:row>
                    <xdr:rowOff>9525</xdr:rowOff>
                  </to>
                </anchor>
              </controlPr>
            </control>
          </mc:Choice>
        </mc:AlternateContent>
        <mc:AlternateContent xmlns:mc="http://schemas.openxmlformats.org/markup-compatibility/2006">
          <mc:Choice Requires="x14">
            <control shapeId="668741" r:id="rId23" name="Check Box 117">
              <controlPr defaultSize="0" autoFill="0" autoLine="0" autoPict="0">
                <anchor moveWithCells="1">
                  <from>
                    <xdr:col>20</xdr:col>
                    <xdr:colOff>171450</xdr:colOff>
                    <xdr:row>24</xdr:row>
                    <xdr:rowOff>0</xdr:rowOff>
                  </from>
                  <to>
                    <xdr:col>26</xdr:col>
                    <xdr:colOff>28575</xdr:colOff>
                    <xdr:row>25</xdr:row>
                    <xdr:rowOff>9525</xdr:rowOff>
                  </to>
                </anchor>
              </controlPr>
            </control>
          </mc:Choice>
        </mc:AlternateContent>
        <mc:AlternateContent xmlns:mc="http://schemas.openxmlformats.org/markup-compatibility/2006">
          <mc:Choice Requires="x14">
            <control shapeId="668742" r:id="rId24" name="Check Box 118">
              <controlPr defaultSize="0" autoFill="0" autoLine="0" autoPict="0">
                <anchor moveWithCells="1">
                  <from>
                    <xdr:col>13</xdr:col>
                    <xdr:colOff>171450</xdr:colOff>
                    <xdr:row>24</xdr:row>
                    <xdr:rowOff>0</xdr:rowOff>
                  </from>
                  <to>
                    <xdr:col>17</xdr:col>
                    <xdr:colOff>19050</xdr:colOff>
                    <xdr:row>25</xdr:row>
                    <xdr:rowOff>9525</xdr:rowOff>
                  </to>
                </anchor>
              </controlPr>
            </control>
          </mc:Choice>
        </mc:AlternateContent>
        <mc:AlternateContent xmlns:mc="http://schemas.openxmlformats.org/markup-compatibility/2006">
          <mc:Choice Requires="x14">
            <control shapeId="668684" r:id="rId25" name="Check Box 153">
              <controlPr defaultSize="0" autoFill="0" autoLine="0" autoPict="0">
                <anchor moveWithCells="1">
                  <from>
                    <xdr:col>23</xdr:col>
                    <xdr:colOff>76200</xdr:colOff>
                    <xdr:row>31</xdr:row>
                    <xdr:rowOff>161925</xdr:rowOff>
                  </from>
                  <to>
                    <xdr:col>25</xdr:col>
                    <xdr:colOff>161925</xdr:colOff>
                    <xdr:row>32</xdr:row>
                    <xdr:rowOff>152400</xdr:rowOff>
                  </to>
                </anchor>
              </controlPr>
            </control>
          </mc:Choice>
        </mc:AlternateContent>
        <mc:AlternateContent xmlns:mc="http://schemas.openxmlformats.org/markup-compatibility/2006">
          <mc:Choice Requires="x14">
            <control shapeId="668685" r:id="rId26" name="Check Box 154">
              <controlPr defaultSize="0" autoFill="0" autoLine="0" autoPict="0">
                <anchor moveWithCells="1">
                  <from>
                    <xdr:col>3</xdr:col>
                    <xdr:colOff>152400</xdr:colOff>
                    <xdr:row>31</xdr:row>
                    <xdr:rowOff>161925</xdr:rowOff>
                  </from>
                  <to>
                    <xdr:col>6</xdr:col>
                    <xdr:colOff>66675</xdr:colOff>
                    <xdr:row>33</xdr:row>
                    <xdr:rowOff>38100</xdr:rowOff>
                  </to>
                </anchor>
              </controlPr>
            </control>
          </mc:Choice>
        </mc:AlternateContent>
        <mc:AlternateContent xmlns:mc="http://schemas.openxmlformats.org/markup-compatibility/2006">
          <mc:Choice Requires="x14">
            <control shapeId="668745" r:id="rId27" name="Check Box 53">
              <controlPr defaultSize="0" autoFill="0" autoLine="0" autoPict="0" altText="両方なし">
                <anchor moveWithCells="1">
                  <from>
                    <xdr:col>3</xdr:col>
                    <xdr:colOff>9525</xdr:colOff>
                    <xdr:row>39</xdr:row>
                    <xdr:rowOff>0</xdr:rowOff>
                  </from>
                  <to>
                    <xdr:col>5</xdr:col>
                    <xdr:colOff>161925</xdr:colOff>
                    <xdr:row>40</xdr:row>
                    <xdr:rowOff>9525</xdr:rowOff>
                  </to>
                </anchor>
              </controlPr>
            </control>
          </mc:Choice>
        </mc:AlternateContent>
        <mc:AlternateContent xmlns:mc="http://schemas.openxmlformats.org/markup-compatibility/2006">
          <mc:Choice Requires="x14">
            <control shapeId="668746" r:id="rId28" name="Check Box 173">
              <controlPr defaultSize="0" autoFill="0" autoLine="0" autoPict="0">
                <anchor moveWithCells="1">
                  <from>
                    <xdr:col>6</xdr:col>
                    <xdr:colOff>0</xdr:colOff>
                    <xdr:row>39</xdr:row>
                    <xdr:rowOff>9525</xdr:rowOff>
                  </from>
                  <to>
                    <xdr:col>8</xdr:col>
                    <xdr:colOff>85725</xdr:colOff>
                    <xdr:row>40</xdr:row>
                    <xdr:rowOff>9525</xdr:rowOff>
                  </to>
                </anchor>
              </controlPr>
            </control>
          </mc:Choice>
        </mc:AlternateContent>
        <mc:AlternateContent xmlns:mc="http://schemas.openxmlformats.org/markup-compatibility/2006">
          <mc:Choice Requires="x14">
            <control shapeId="668747" r:id="rId29" name="Check Box 173">
              <controlPr defaultSize="0" autoFill="0" autoLine="0" autoPict="0">
                <anchor moveWithCells="1">
                  <from>
                    <xdr:col>12</xdr:col>
                    <xdr:colOff>171450</xdr:colOff>
                    <xdr:row>39</xdr:row>
                    <xdr:rowOff>9525</xdr:rowOff>
                  </from>
                  <to>
                    <xdr:col>15</xdr:col>
                    <xdr:colOff>76200</xdr:colOff>
                    <xdr:row>40</xdr:row>
                    <xdr:rowOff>9525</xdr:rowOff>
                  </to>
                </anchor>
              </controlPr>
            </control>
          </mc:Choice>
        </mc:AlternateContent>
        <mc:AlternateContent xmlns:mc="http://schemas.openxmlformats.org/markup-compatibility/2006">
          <mc:Choice Requires="x14">
            <control shapeId="668748" r:id="rId30" name="Check Box 50">
              <controlPr defaultSize="0" autoFill="0" autoLine="0" autoPict="0" altText="両方なし">
                <anchor moveWithCells="1">
                  <from>
                    <xdr:col>20</xdr:col>
                    <xdr:colOff>161925</xdr:colOff>
                    <xdr:row>38</xdr:row>
                    <xdr:rowOff>161925</xdr:rowOff>
                  </from>
                  <to>
                    <xdr:col>24</xdr:col>
                    <xdr:colOff>114300</xdr:colOff>
                    <xdr:row>40</xdr:row>
                    <xdr:rowOff>28575</xdr:rowOff>
                  </to>
                </anchor>
              </controlPr>
            </control>
          </mc:Choice>
        </mc:AlternateContent>
        <mc:AlternateContent xmlns:mc="http://schemas.openxmlformats.org/markup-compatibility/2006">
          <mc:Choice Requires="x14">
            <control shapeId="668749" r:id="rId31" name="Check Box 77">
              <controlPr defaultSize="0" autoFill="0" autoLine="0" autoPict="0">
                <anchor moveWithCells="1">
                  <from>
                    <xdr:col>17</xdr:col>
                    <xdr:colOff>152400</xdr:colOff>
                    <xdr:row>41</xdr:row>
                    <xdr:rowOff>0</xdr:rowOff>
                  </from>
                  <to>
                    <xdr:col>20</xdr:col>
                    <xdr:colOff>171450</xdr:colOff>
                    <xdr:row>42</xdr:row>
                    <xdr:rowOff>19050</xdr:rowOff>
                  </to>
                </anchor>
              </controlPr>
            </control>
          </mc:Choice>
        </mc:AlternateContent>
        <mc:AlternateContent xmlns:mc="http://schemas.openxmlformats.org/markup-compatibility/2006">
          <mc:Choice Requires="x14">
            <control shapeId="668750" r:id="rId32" name="Check Box 78">
              <controlPr defaultSize="0" autoFill="0" autoLine="0" autoPict="0">
                <anchor moveWithCells="1">
                  <from>
                    <xdr:col>21</xdr:col>
                    <xdr:colOff>38100</xdr:colOff>
                    <xdr:row>41</xdr:row>
                    <xdr:rowOff>0</xdr:rowOff>
                  </from>
                  <to>
                    <xdr:col>24</xdr:col>
                    <xdr:colOff>47625</xdr:colOff>
                    <xdr:row>42</xdr:row>
                    <xdr:rowOff>19050</xdr:rowOff>
                  </to>
                </anchor>
              </controlPr>
            </control>
          </mc:Choice>
        </mc:AlternateContent>
        <mc:AlternateContent xmlns:mc="http://schemas.openxmlformats.org/markup-compatibility/2006">
          <mc:Choice Requires="x14">
            <control shapeId="668751" r:id="rId33" name="Check Box 79">
              <controlPr defaultSize="0" autoFill="0" autoLine="0" autoPict="0">
                <anchor moveWithCells="1">
                  <from>
                    <xdr:col>17</xdr:col>
                    <xdr:colOff>152400</xdr:colOff>
                    <xdr:row>43</xdr:row>
                    <xdr:rowOff>9525</xdr:rowOff>
                  </from>
                  <to>
                    <xdr:col>20</xdr:col>
                    <xdr:colOff>171450</xdr:colOff>
                    <xdr:row>44</xdr:row>
                    <xdr:rowOff>28575</xdr:rowOff>
                  </to>
                </anchor>
              </controlPr>
            </control>
          </mc:Choice>
        </mc:AlternateContent>
        <mc:AlternateContent xmlns:mc="http://schemas.openxmlformats.org/markup-compatibility/2006">
          <mc:Choice Requires="x14">
            <control shapeId="668752" r:id="rId34" name="Check Box 80">
              <controlPr defaultSize="0" autoFill="0" autoLine="0" autoPict="0">
                <anchor moveWithCells="1">
                  <from>
                    <xdr:col>21</xdr:col>
                    <xdr:colOff>38100</xdr:colOff>
                    <xdr:row>43</xdr:row>
                    <xdr:rowOff>9525</xdr:rowOff>
                  </from>
                  <to>
                    <xdr:col>24</xdr:col>
                    <xdr:colOff>47625</xdr:colOff>
                    <xdr:row>44</xdr:row>
                    <xdr:rowOff>19050</xdr:rowOff>
                  </to>
                </anchor>
              </controlPr>
            </control>
          </mc:Choice>
        </mc:AlternateContent>
        <mc:AlternateContent xmlns:mc="http://schemas.openxmlformats.org/markup-compatibility/2006">
          <mc:Choice Requires="x14">
            <control shapeId="668753" r:id="rId35" name="Check Box 81">
              <controlPr defaultSize="0" autoFill="0" autoLine="0" autoPict="0">
                <anchor moveWithCells="1">
                  <from>
                    <xdr:col>17</xdr:col>
                    <xdr:colOff>152400</xdr:colOff>
                    <xdr:row>45</xdr:row>
                    <xdr:rowOff>161925</xdr:rowOff>
                  </from>
                  <to>
                    <xdr:col>20</xdr:col>
                    <xdr:colOff>171450</xdr:colOff>
                    <xdr:row>47</xdr:row>
                    <xdr:rowOff>9525</xdr:rowOff>
                  </to>
                </anchor>
              </controlPr>
            </control>
          </mc:Choice>
        </mc:AlternateContent>
        <mc:AlternateContent xmlns:mc="http://schemas.openxmlformats.org/markup-compatibility/2006">
          <mc:Choice Requires="x14">
            <control shapeId="668754" r:id="rId36" name="Check Box 82">
              <controlPr defaultSize="0" autoFill="0" autoLine="0" autoPict="0">
                <anchor moveWithCells="1">
                  <from>
                    <xdr:col>21</xdr:col>
                    <xdr:colOff>38100</xdr:colOff>
                    <xdr:row>45</xdr:row>
                    <xdr:rowOff>161925</xdr:rowOff>
                  </from>
                  <to>
                    <xdr:col>24</xdr:col>
                    <xdr:colOff>47625</xdr:colOff>
                    <xdr:row>47</xdr:row>
                    <xdr:rowOff>9525</xdr:rowOff>
                  </to>
                </anchor>
              </controlPr>
            </control>
          </mc:Choice>
        </mc:AlternateContent>
        <mc:AlternateContent xmlns:mc="http://schemas.openxmlformats.org/markup-compatibility/2006">
          <mc:Choice Requires="x14">
            <control shapeId="668757" r:id="rId37" name="Check Box 85">
              <controlPr defaultSize="0" autoFill="0" autoLine="0" autoPict="0">
                <anchor moveWithCells="1">
                  <from>
                    <xdr:col>17</xdr:col>
                    <xdr:colOff>152400</xdr:colOff>
                    <xdr:row>60</xdr:row>
                    <xdr:rowOff>0</xdr:rowOff>
                  </from>
                  <to>
                    <xdr:col>20</xdr:col>
                    <xdr:colOff>171450</xdr:colOff>
                    <xdr:row>61</xdr:row>
                    <xdr:rowOff>19050</xdr:rowOff>
                  </to>
                </anchor>
              </controlPr>
            </control>
          </mc:Choice>
        </mc:AlternateContent>
        <mc:AlternateContent xmlns:mc="http://schemas.openxmlformats.org/markup-compatibility/2006">
          <mc:Choice Requires="x14">
            <control shapeId="668758" r:id="rId38" name="Check Box 86">
              <controlPr defaultSize="0" autoFill="0" autoLine="0" autoPict="0">
                <anchor moveWithCells="1">
                  <from>
                    <xdr:col>21</xdr:col>
                    <xdr:colOff>38100</xdr:colOff>
                    <xdr:row>60</xdr:row>
                    <xdr:rowOff>0</xdr:rowOff>
                  </from>
                  <to>
                    <xdr:col>24</xdr:col>
                    <xdr:colOff>47625</xdr:colOff>
                    <xdr:row>61</xdr:row>
                    <xdr:rowOff>19050</xdr:rowOff>
                  </to>
                </anchor>
              </controlPr>
            </control>
          </mc:Choice>
        </mc:AlternateContent>
        <mc:AlternateContent xmlns:mc="http://schemas.openxmlformats.org/markup-compatibility/2006">
          <mc:Choice Requires="x14">
            <control shapeId="668759" r:id="rId39" name="Check Box 87">
              <controlPr defaultSize="0" autoFill="0" autoLine="0" autoPict="0">
                <anchor moveWithCells="1">
                  <from>
                    <xdr:col>17</xdr:col>
                    <xdr:colOff>152400</xdr:colOff>
                    <xdr:row>57</xdr:row>
                    <xdr:rowOff>0</xdr:rowOff>
                  </from>
                  <to>
                    <xdr:col>20</xdr:col>
                    <xdr:colOff>171450</xdr:colOff>
                    <xdr:row>58</xdr:row>
                    <xdr:rowOff>19050</xdr:rowOff>
                  </to>
                </anchor>
              </controlPr>
            </control>
          </mc:Choice>
        </mc:AlternateContent>
        <mc:AlternateContent xmlns:mc="http://schemas.openxmlformats.org/markup-compatibility/2006">
          <mc:Choice Requires="x14">
            <control shapeId="668760" r:id="rId40" name="Check Box 88">
              <controlPr defaultSize="0" autoFill="0" autoLine="0" autoPict="0">
                <anchor moveWithCells="1">
                  <from>
                    <xdr:col>21</xdr:col>
                    <xdr:colOff>38100</xdr:colOff>
                    <xdr:row>57</xdr:row>
                    <xdr:rowOff>0</xdr:rowOff>
                  </from>
                  <to>
                    <xdr:col>24</xdr:col>
                    <xdr:colOff>47625</xdr:colOff>
                    <xdr:row>58</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7DD8C-39B4-4791-8841-F740A9911527}">
  <sheetPr>
    <tabColor theme="7" tint="0.59999389629810485"/>
    <pageSetUpPr fitToPage="1"/>
  </sheetPr>
  <dimension ref="A1:BO66"/>
  <sheetViews>
    <sheetView showGridLines="0" view="pageBreakPreview" zoomScaleNormal="100" zoomScaleSheetLayoutView="100" workbookViewId="0">
      <selection activeCell="D12" sqref="D12:F12"/>
    </sheetView>
  </sheetViews>
  <sheetFormatPr defaultColWidth="8" defaultRowHeight="12"/>
  <cols>
    <col min="1" max="1" width="1.375" style="215" customWidth="1"/>
    <col min="2" max="12" width="2.375" style="215" customWidth="1"/>
    <col min="13" max="13" width="2.375" style="378" customWidth="1"/>
    <col min="14" max="101" width="2.375" style="215" customWidth="1"/>
    <col min="102" max="16384" width="8" style="215"/>
  </cols>
  <sheetData>
    <row r="1" spans="1:67" ht="14.1" customHeight="1">
      <c r="A1" s="1742" t="s">
        <v>1644</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510"/>
      <c r="AP1" s="510"/>
      <c r="AQ1" s="510"/>
      <c r="AR1" s="510"/>
      <c r="AS1" s="510"/>
    </row>
    <row r="2" spans="1:67" ht="5.0999999999999996" customHeight="1" thickBot="1">
      <c r="A2" s="13"/>
      <c r="B2" s="13"/>
      <c r="C2" s="13"/>
      <c r="D2" s="13"/>
      <c r="E2" s="13"/>
      <c r="F2" s="13"/>
      <c r="G2" s="13"/>
      <c r="H2" s="13"/>
      <c r="I2" s="13"/>
      <c r="J2" s="13"/>
      <c r="K2" s="13"/>
      <c r="L2" s="13"/>
      <c r="M2" s="558"/>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row>
    <row r="3" spans="1:67" ht="14.1" customHeight="1">
      <c r="A3" s="13"/>
      <c r="B3" s="1741" t="s">
        <v>1406</v>
      </c>
      <c r="C3" s="1739"/>
      <c r="D3" s="1739"/>
      <c r="E3" s="1739"/>
      <c r="F3" s="1739"/>
      <c r="G3" s="1739"/>
      <c r="H3" s="1739"/>
      <c r="I3" s="1739"/>
      <c r="J3" s="1739"/>
      <c r="K3" s="1739"/>
      <c r="L3" s="1739"/>
      <c r="M3" s="1739"/>
      <c r="N3" s="1739"/>
      <c r="O3" s="1739"/>
      <c r="P3" s="1739"/>
      <c r="Q3" s="1739"/>
      <c r="R3" s="1739"/>
      <c r="S3" s="1739"/>
      <c r="T3" s="1739"/>
      <c r="U3" s="1739"/>
      <c r="V3" s="1739"/>
      <c r="W3" s="1739"/>
      <c r="X3" s="1739"/>
      <c r="Y3" s="1739"/>
      <c r="Z3" s="1739"/>
      <c r="AA3" s="2731"/>
      <c r="AB3" s="1738" t="s">
        <v>122</v>
      </c>
      <c r="AC3" s="1739"/>
      <c r="AD3" s="1739"/>
      <c r="AE3" s="1739"/>
      <c r="AF3" s="1739"/>
      <c r="AG3" s="1739"/>
      <c r="AH3" s="1739"/>
      <c r="AI3" s="1739"/>
      <c r="AJ3" s="1739"/>
      <c r="AK3" s="1739"/>
      <c r="AL3" s="1739"/>
      <c r="AM3" s="1739"/>
      <c r="AN3" s="1740"/>
      <c r="AO3" s="966"/>
    </row>
    <row r="4" spans="1:67" ht="14.1" customHeight="1">
      <c r="A4" s="13"/>
      <c r="B4" s="2629" t="s">
        <v>517</v>
      </c>
      <c r="C4" s="2630"/>
      <c r="D4" s="2649" t="s">
        <v>1407</v>
      </c>
      <c r="E4" s="2649"/>
      <c r="F4" s="2649"/>
      <c r="G4" s="2649"/>
      <c r="H4" s="2649"/>
      <c r="I4" s="2649"/>
      <c r="J4" s="2649"/>
      <c r="K4" s="2649"/>
      <c r="L4" s="2649"/>
      <c r="M4" s="2649"/>
      <c r="N4" s="2649"/>
      <c r="O4" s="2649"/>
      <c r="P4" s="2649"/>
      <c r="Q4" s="2649"/>
      <c r="R4" s="2649"/>
      <c r="S4" s="2649"/>
      <c r="T4" s="2649"/>
      <c r="U4" s="2649"/>
      <c r="V4" s="2649"/>
      <c r="W4" s="2649"/>
      <c r="X4" s="2649"/>
      <c r="Y4" s="2649"/>
      <c r="Z4" s="2649"/>
      <c r="AA4" s="1288"/>
      <c r="AB4" s="13"/>
      <c r="AC4" s="13"/>
      <c r="AD4" s="57"/>
      <c r="AE4" s="57"/>
      <c r="AF4" s="57"/>
      <c r="AG4" s="57"/>
      <c r="AH4" s="57"/>
      <c r="AI4" s="57"/>
      <c r="AJ4" s="57"/>
      <c r="AK4" s="57"/>
      <c r="AL4" s="57"/>
      <c r="AM4" s="57"/>
      <c r="AN4" s="177"/>
      <c r="AO4" s="966"/>
    </row>
    <row r="5" spans="1:67" ht="14.1" customHeight="1">
      <c r="A5" s="13"/>
      <c r="B5" s="175"/>
      <c r="C5" s="1245" t="s">
        <v>154</v>
      </c>
      <c r="D5" s="3286" t="s">
        <v>1256</v>
      </c>
      <c r="E5" s="3286"/>
      <c r="F5" s="3286"/>
      <c r="G5" s="3286"/>
      <c r="H5" s="3286"/>
      <c r="I5" s="3286"/>
      <c r="J5" s="3286"/>
      <c r="K5" s="3286"/>
      <c r="L5" s="3286"/>
      <c r="M5" s="3286"/>
      <c r="N5" s="3286"/>
      <c r="O5" s="3286"/>
      <c r="P5" s="3286"/>
      <c r="Q5" s="3286"/>
      <c r="R5" s="3286"/>
      <c r="S5" s="3286"/>
      <c r="T5" s="3286"/>
      <c r="U5" s="3286"/>
      <c r="V5" s="3286"/>
      <c r="W5" s="3286"/>
      <c r="X5" s="3286"/>
      <c r="Y5" s="3286"/>
      <c r="Z5" s="3286"/>
      <c r="AA5" s="40"/>
      <c r="AB5" s="57"/>
      <c r="AC5" s="57"/>
      <c r="AD5" s="57"/>
      <c r="AE5" s="57"/>
      <c r="AF5" s="57"/>
      <c r="AG5" s="57"/>
      <c r="AH5" s="57"/>
      <c r="AI5" s="57"/>
      <c r="AJ5" s="57"/>
      <c r="AK5" s="57"/>
      <c r="AL5" s="57"/>
      <c r="AM5" s="57"/>
      <c r="AN5" s="177"/>
      <c r="AO5" s="966"/>
    </row>
    <row r="6" spans="1:67" ht="6.75" customHeight="1">
      <c r="A6" s="13"/>
      <c r="B6" s="175"/>
      <c r="C6" s="278"/>
      <c r="D6" s="303"/>
      <c r="E6" s="303"/>
      <c r="F6" s="303"/>
      <c r="G6" s="303"/>
      <c r="H6" s="303"/>
      <c r="I6" s="303"/>
      <c r="J6" s="303"/>
      <c r="K6" s="303"/>
      <c r="L6" s="303"/>
      <c r="M6" s="303"/>
      <c r="N6" s="303"/>
      <c r="O6" s="303"/>
      <c r="P6" s="303"/>
      <c r="Q6" s="303"/>
      <c r="R6" s="303"/>
      <c r="S6" s="303"/>
      <c r="T6" s="303"/>
      <c r="U6" s="303"/>
      <c r="V6" s="303"/>
      <c r="W6" s="303"/>
      <c r="X6" s="303"/>
      <c r="Y6" s="303"/>
      <c r="Z6" s="303"/>
      <c r="AA6" s="57"/>
      <c r="AB6" s="176"/>
      <c r="AC6" s="57"/>
      <c r="AD6" s="57"/>
      <c r="AE6" s="57"/>
      <c r="AF6" s="57"/>
      <c r="AG6" s="57"/>
      <c r="AH6" s="57"/>
      <c r="AI6" s="57"/>
      <c r="AJ6" s="57"/>
      <c r="AK6" s="57"/>
      <c r="AL6" s="57"/>
      <c r="AM6" s="57"/>
      <c r="AN6" s="177"/>
      <c r="AO6" s="966"/>
    </row>
    <row r="7" spans="1:67" ht="14.1" customHeight="1">
      <c r="A7" s="303"/>
      <c r="B7" s="1708" t="s">
        <v>680</v>
      </c>
      <c r="C7" s="1709"/>
      <c r="D7" s="1710" t="s">
        <v>1324</v>
      </c>
      <c r="E7" s="1710"/>
      <c r="F7" s="1710"/>
      <c r="G7" s="1710"/>
      <c r="H7" s="1710"/>
      <c r="I7" s="1710"/>
      <c r="J7" s="1710"/>
      <c r="K7" s="1710"/>
      <c r="L7" s="1710"/>
      <c r="M7" s="1710"/>
      <c r="N7" s="1710"/>
      <c r="O7" s="1710"/>
      <c r="P7" s="1710"/>
      <c r="Q7" s="1710"/>
      <c r="R7" s="1710"/>
      <c r="S7" s="1710"/>
      <c r="T7" s="1710"/>
      <c r="U7" s="1710"/>
      <c r="V7" s="1710"/>
      <c r="W7" s="1710"/>
      <c r="X7" s="1710"/>
      <c r="Y7" s="1710"/>
      <c r="Z7" s="1710"/>
      <c r="AA7" s="1710"/>
      <c r="AB7" s="1710"/>
      <c r="AC7" s="1710"/>
      <c r="AD7" s="1710"/>
      <c r="AE7" s="1710"/>
      <c r="AF7" s="1710"/>
      <c r="AG7" s="1710"/>
      <c r="AH7" s="1710"/>
      <c r="AI7" s="1710"/>
      <c r="AJ7" s="1710"/>
      <c r="AK7" s="1710"/>
      <c r="AL7" s="1710"/>
      <c r="AM7" s="1710"/>
      <c r="AN7" s="759"/>
    </row>
    <row r="8" spans="1:67" ht="14.1" customHeight="1">
      <c r="A8" s="303"/>
      <c r="B8" s="15"/>
      <c r="C8" s="278" t="s">
        <v>38</v>
      </c>
      <c r="D8" s="1757" t="s">
        <v>1408</v>
      </c>
      <c r="E8" s="1757"/>
      <c r="F8" s="1757"/>
      <c r="G8" s="1757"/>
      <c r="H8" s="1757"/>
      <c r="I8" s="1757"/>
      <c r="J8" s="1757"/>
      <c r="K8" s="1757"/>
      <c r="L8" s="1757"/>
      <c r="M8" s="1757"/>
      <c r="N8" s="1757"/>
      <c r="O8" s="1757"/>
      <c r="P8" s="1757"/>
      <c r="Q8" s="1757"/>
      <c r="R8" s="1757"/>
      <c r="S8" s="1757"/>
      <c r="T8" s="1757"/>
      <c r="U8" s="1757"/>
      <c r="V8" s="1757"/>
      <c r="W8" s="1757"/>
      <c r="X8" s="1757"/>
      <c r="Y8" s="1757"/>
      <c r="Z8" s="1757"/>
      <c r="AA8" s="1757"/>
      <c r="AB8" s="1757"/>
      <c r="AC8" s="1757"/>
      <c r="AD8" s="1757"/>
      <c r="AE8" s="1757"/>
      <c r="AF8" s="1757"/>
      <c r="AG8" s="1757"/>
      <c r="AH8" s="1757"/>
      <c r="AI8" s="1757"/>
      <c r="AJ8" s="1757"/>
      <c r="AK8" s="1757"/>
      <c r="AL8" s="1757"/>
      <c r="AM8" s="1757"/>
      <c r="AN8" s="17"/>
    </row>
    <row r="9" spans="1:67" ht="14.1" customHeight="1">
      <c r="A9" s="303"/>
      <c r="B9" s="15"/>
      <c r="C9" s="3193" t="s">
        <v>1323</v>
      </c>
      <c r="D9" s="3196" t="s">
        <v>256</v>
      </c>
      <c r="E9" s="3197"/>
      <c r="F9" s="3198"/>
      <c r="G9" s="3287" t="s">
        <v>254</v>
      </c>
      <c r="H9" s="3288"/>
      <c r="I9" s="3288"/>
      <c r="J9" s="3288"/>
      <c r="K9" s="3289"/>
      <c r="L9" s="2068" t="s">
        <v>57</v>
      </c>
      <c r="M9" s="2069"/>
      <c r="N9" s="2070"/>
      <c r="O9" s="3208" t="s">
        <v>255</v>
      </c>
      <c r="P9" s="3209"/>
      <c r="Q9" s="3209"/>
      <c r="R9" s="3210"/>
      <c r="S9" s="2068" t="s">
        <v>54</v>
      </c>
      <c r="T9" s="2069"/>
      <c r="U9" s="2069"/>
      <c r="V9" s="2069"/>
      <c r="W9" s="2069"/>
      <c r="X9" s="2069"/>
      <c r="Y9" s="2069"/>
      <c r="Z9" s="2069"/>
      <c r="AA9" s="2070"/>
      <c r="AB9" s="3304" t="s">
        <v>258</v>
      </c>
      <c r="AC9" s="3305"/>
      <c r="AD9" s="3305"/>
      <c r="AE9" s="3305"/>
      <c r="AF9" s="3305"/>
      <c r="AG9" s="3305"/>
      <c r="AH9" s="3306"/>
      <c r="AI9" s="3196" t="s">
        <v>243</v>
      </c>
      <c r="AJ9" s="3197"/>
      <c r="AK9" s="3197"/>
      <c r="AL9" s="3197"/>
      <c r="AM9" s="3198"/>
      <c r="AN9" s="17"/>
      <c r="AP9" s="377" t="s">
        <v>264</v>
      </c>
    </row>
    <row r="10" spans="1:67" ht="14.1" customHeight="1">
      <c r="A10" s="303"/>
      <c r="B10" s="15"/>
      <c r="C10" s="3194"/>
      <c r="D10" s="3199"/>
      <c r="E10" s="3200"/>
      <c r="F10" s="3201"/>
      <c r="G10" s="3290"/>
      <c r="H10" s="2656"/>
      <c r="I10" s="2656"/>
      <c r="J10" s="2656"/>
      <c r="K10" s="3291"/>
      <c r="L10" s="2603"/>
      <c r="M10" s="2604"/>
      <c r="N10" s="2605"/>
      <c r="O10" s="3211"/>
      <c r="P10" s="3212"/>
      <c r="Q10" s="3212"/>
      <c r="R10" s="3213"/>
      <c r="S10" s="2603"/>
      <c r="T10" s="2604"/>
      <c r="U10" s="2604"/>
      <c r="V10" s="2604"/>
      <c r="W10" s="2604"/>
      <c r="X10" s="2604"/>
      <c r="Y10" s="2604"/>
      <c r="Z10" s="2604"/>
      <c r="AA10" s="2605"/>
      <c r="AB10" s="2603" t="s">
        <v>257</v>
      </c>
      <c r="AC10" s="2604"/>
      <c r="AD10" s="3307" t="s">
        <v>259</v>
      </c>
      <c r="AE10" s="3308"/>
      <c r="AF10" s="3308"/>
      <c r="AG10" s="3308"/>
      <c r="AH10" s="3309"/>
      <c r="AI10" s="3199"/>
      <c r="AJ10" s="3200"/>
      <c r="AK10" s="3200"/>
      <c r="AL10" s="3200"/>
      <c r="AM10" s="3201"/>
      <c r="AN10" s="17"/>
      <c r="AP10" s="379"/>
      <c r="AQ10" s="3284" t="s">
        <v>263</v>
      </c>
      <c r="AR10" s="3284"/>
      <c r="AS10" s="3284"/>
      <c r="AT10" s="3284"/>
      <c r="AU10" s="3284"/>
      <c r="AV10" s="3284"/>
      <c r="AW10" s="3284"/>
      <c r="AX10" s="3285" t="s">
        <v>262</v>
      </c>
      <c r="AY10" s="2433"/>
      <c r="AZ10" s="2433"/>
      <c r="BA10" s="2433"/>
      <c r="BB10" s="2433"/>
      <c r="BC10" s="2433"/>
      <c r="BD10" s="2433"/>
      <c r="BE10" s="2433"/>
      <c r="BF10" s="2433"/>
      <c r="BG10" s="2433"/>
      <c r="BH10" s="2433"/>
      <c r="BI10" s="2433"/>
      <c r="BJ10" s="2433"/>
      <c r="BK10" s="2433"/>
      <c r="BL10" s="2433"/>
      <c r="BM10" s="2433"/>
      <c r="BN10" s="2433"/>
      <c r="BO10" s="2474"/>
    </row>
    <row r="11" spans="1:67" ht="14.1" customHeight="1">
      <c r="A11" s="303"/>
      <c r="B11" s="15"/>
      <c r="C11" s="3194"/>
      <c r="D11" s="3303" t="s">
        <v>1263</v>
      </c>
      <c r="E11" s="3303"/>
      <c r="F11" s="3303"/>
      <c r="G11" s="3292" t="s">
        <v>1094</v>
      </c>
      <c r="H11" s="3292"/>
      <c r="I11" s="3292"/>
      <c r="J11" s="3292"/>
      <c r="K11" s="3292"/>
      <c r="L11" s="3280" t="s">
        <v>242</v>
      </c>
      <c r="M11" s="3280"/>
      <c r="N11" s="3280"/>
      <c r="O11" s="3280" t="s">
        <v>1257</v>
      </c>
      <c r="P11" s="3280"/>
      <c r="Q11" s="3280"/>
      <c r="R11" s="3280"/>
      <c r="S11" s="3281">
        <v>44256</v>
      </c>
      <c r="T11" s="3281"/>
      <c r="U11" s="3281"/>
      <c r="V11" s="3282"/>
      <c r="W11" s="1289" t="s">
        <v>13</v>
      </c>
      <c r="X11" s="3283">
        <v>44316</v>
      </c>
      <c r="Y11" s="3281"/>
      <c r="Z11" s="3281"/>
      <c r="AA11" s="3281"/>
      <c r="AB11" s="3292" t="s">
        <v>271</v>
      </c>
      <c r="AC11" s="3293"/>
      <c r="AD11" s="3294" t="s">
        <v>1259</v>
      </c>
      <c r="AE11" s="3292"/>
      <c r="AF11" s="3292"/>
      <c r="AG11" s="3292"/>
      <c r="AH11" s="3292"/>
      <c r="AI11" s="3295"/>
      <c r="AJ11" s="3295"/>
      <c r="AK11" s="3295"/>
      <c r="AL11" s="3295"/>
      <c r="AM11" s="3295"/>
      <c r="AN11" s="17"/>
      <c r="AP11" s="379"/>
      <c r="AQ11" s="3266" t="s">
        <v>261</v>
      </c>
      <c r="AR11" s="3267"/>
      <c r="AS11" s="3267"/>
      <c r="AT11" s="3267"/>
      <c r="AU11" s="3267"/>
      <c r="AV11" s="3267"/>
      <c r="AW11" s="3296"/>
      <c r="AX11" s="3269" t="s">
        <v>1018</v>
      </c>
      <c r="AY11" s="3270"/>
      <c r="AZ11" s="3270"/>
      <c r="BA11" s="3270"/>
      <c r="BB11" s="3270"/>
      <c r="BC11" s="3270"/>
      <c r="BD11" s="3270"/>
      <c r="BE11" s="3270"/>
      <c r="BF11" s="3270"/>
      <c r="BG11" s="3270"/>
      <c r="BH11" s="3270"/>
      <c r="BI11" s="3270"/>
      <c r="BJ11" s="3270"/>
      <c r="BK11" s="3270"/>
      <c r="BL11" s="3270"/>
      <c r="BM11" s="3270"/>
      <c r="BN11" s="3270"/>
      <c r="BO11" s="3271"/>
    </row>
    <row r="12" spans="1:67" ht="14.1" customHeight="1">
      <c r="A12" s="303"/>
      <c r="B12" s="15"/>
      <c r="C12" s="3194"/>
      <c r="D12" s="3275"/>
      <c r="E12" s="3275"/>
      <c r="F12" s="3275"/>
      <c r="G12" s="3276"/>
      <c r="H12" s="3276"/>
      <c r="I12" s="3276"/>
      <c r="J12" s="3276"/>
      <c r="K12" s="3276"/>
      <c r="L12" s="3241"/>
      <c r="M12" s="3241"/>
      <c r="N12" s="3241"/>
      <c r="O12" s="3241"/>
      <c r="P12" s="3241"/>
      <c r="Q12" s="3241"/>
      <c r="R12" s="3241"/>
      <c r="S12" s="3277"/>
      <c r="T12" s="3277"/>
      <c r="U12" s="3277"/>
      <c r="V12" s="3258"/>
      <c r="W12" s="1290" t="s">
        <v>13</v>
      </c>
      <c r="X12" s="3260"/>
      <c r="Y12" s="3277"/>
      <c r="Z12" s="3277"/>
      <c r="AA12" s="3277"/>
      <c r="AB12" s="3276"/>
      <c r="AC12" s="3252"/>
      <c r="AD12" s="3278"/>
      <c r="AE12" s="3276"/>
      <c r="AF12" s="3276"/>
      <c r="AG12" s="3276"/>
      <c r="AH12" s="3276"/>
      <c r="AI12" s="3279" t="s">
        <v>146</v>
      </c>
      <c r="AJ12" s="3279"/>
      <c r="AK12" s="3279"/>
      <c r="AL12" s="3279"/>
      <c r="AM12" s="3279"/>
      <c r="AN12" s="17"/>
      <c r="AQ12" s="3297"/>
      <c r="AR12" s="3298"/>
      <c r="AS12" s="3298"/>
      <c r="AT12" s="3298"/>
      <c r="AU12" s="3298"/>
      <c r="AV12" s="3298"/>
      <c r="AW12" s="3299"/>
      <c r="AX12" s="3300"/>
      <c r="AY12" s="3301"/>
      <c r="AZ12" s="3301"/>
      <c r="BA12" s="3301"/>
      <c r="BB12" s="3301"/>
      <c r="BC12" s="3301"/>
      <c r="BD12" s="3301"/>
      <c r="BE12" s="3301"/>
      <c r="BF12" s="3301"/>
      <c r="BG12" s="3301"/>
      <c r="BH12" s="3301"/>
      <c r="BI12" s="3301"/>
      <c r="BJ12" s="3301"/>
      <c r="BK12" s="3301"/>
      <c r="BL12" s="3301"/>
      <c r="BM12" s="3301"/>
      <c r="BN12" s="3301"/>
      <c r="BO12" s="3302"/>
    </row>
    <row r="13" spans="1:67" ht="14.1" customHeight="1">
      <c r="A13" s="303"/>
      <c r="B13" s="15"/>
      <c r="C13" s="3194"/>
      <c r="D13" s="3275"/>
      <c r="E13" s="3275"/>
      <c r="F13" s="3275"/>
      <c r="G13" s="3276"/>
      <c r="H13" s="3276"/>
      <c r="I13" s="3276"/>
      <c r="J13" s="3276"/>
      <c r="K13" s="3276"/>
      <c r="L13" s="3241"/>
      <c r="M13" s="3241"/>
      <c r="N13" s="3241"/>
      <c r="O13" s="3241"/>
      <c r="P13" s="3241"/>
      <c r="Q13" s="3241"/>
      <c r="R13" s="3241"/>
      <c r="S13" s="3277"/>
      <c r="T13" s="3277"/>
      <c r="U13" s="3277"/>
      <c r="V13" s="3258"/>
      <c r="W13" s="1290" t="s">
        <v>13</v>
      </c>
      <c r="X13" s="3260"/>
      <c r="Y13" s="3277"/>
      <c r="Z13" s="3277"/>
      <c r="AA13" s="3277"/>
      <c r="AB13" s="3276"/>
      <c r="AC13" s="3252"/>
      <c r="AD13" s="3278"/>
      <c r="AE13" s="3276"/>
      <c r="AF13" s="3276"/>
      <c r="AG13" s="3276"/>
      <c r="AH13" s="3276"/>
      <c r="AI13" s="3279"/>
      <c r="AJ13" s="3279"/>
      <c r="AK13" s="3279"/>
      <c r="AL13" s="3279"/>
      <c r="AM13" s="3279"/>
      <c r="AN13" s="17"/>
      <c r="AQ13" s="3266" t="s">
        <v>1017</v>
      </c>
      <c r="AR13" s="3267"/>
      <c r="AS13" s="3267"/>
      <c r="AT13" s="3267"/>
      <c r="AU13" s="3267"/>
      <c r="AV13" s="3267"/>
      <c r="AW13" s="3267"/>
      <c r="AX13" s="3269" t="s">
        <v>1019</v>
      </c>
      <c r="AY13" s="3270"/>
      <c r="AZ13" s="3270"/>
      <c r="BA13" s="3270"/>
      <c r="BB13" s="3270"/>
      <c r="BC13" s="3270"/>
      <c r="BD13" s="3270"/>
      <c r="BE13" s="3270"/>
      <c r="BF13" s="3270"/>
      <c r="BG13" s="3270"/>
      <c r="BH13" s="3270"/>
      <c r="BI13" s="3270"/>
      <c r="BJ13" s="3270"/>
      <c r="BK13" s="3270"/>
      <c r="BL13" s="3270"/>
      <c r="BM13" s="3270"/>
      <c r="BN13" s="3270"/>
      <c r="BO13" s="3271"/>
    </row>
    <row r="14" spans="1:67" ht="14.1" customHeight="1">
      <c r="A14" s="303"/>
      <c r="B14" s="15"/>
      <c r="C14" s="3194"/>
      <c r="D14" s="3275"/>
      <c r="E14" s="3275"/>
      <c r="F14" s="3275"/>
      <c r="G14" s="3276"/>
      <c r="H14" s="3276"/>
      <c r="I14" s="3276"/>
      <c r="J14" s="3276"/>
      <c r="K14" s="3276"/>
      <c r="L14" s="3241"/>
      <c r="M14" s="3241"/>
      <c r="N14" s="3241"/>
      <c r="O14" s="3241"/>
      <c r="P14" s="3241"/>
      <c r="Q14" s="3241"/>
      <c r="R14" s="3241"/>
      <c r="S14" s="3277"/>
      <c r="T14" s="3277"/>
      <c r="U14" s="3277"/>
      <c r="V14" s="3258"/>
      <c r="W14" s="1290" t="s">
        <v>13</v>
      </c>
      <c r="X14" s="3260"/>
      <c r="Y14" s="3277"/>
      <c r="Z14" s="3277"/>
      <c r="AA14" s="3277"/>
      <c r="AB14" s="3276"/>
      <c r="AC14" s="3252"/>
      <c r="AD14" s="3278"/>
      <c r="AE14" s="3276"/>
      <c r="AF14" s="3276"/>
      <c r="AG14" s="3276"/>
      <c r="AH14" s="3276"/>
      <c r="AI14" s="3279"/>
      <c r="AJ14" s="3279"/>
      <c r="AK14" s="3279"/>
      <c r="AL14" s="3279"/>
      <c r="AM14" s="3279"/>
      <c r="AN14" s="17"/>
      <c r="AQ14" s="3268"/>
      <c r="AR14" s="2986"/>
      <c r="AS14" s="2986"/>
      <c r="AT14" s="2986"/>
      <c r="AU14" s="2986"/>
      <c r="AV14" s="2986"/>
      <c r="AW14" s="2986"/>
      <c r="AX14" s="3272"/>
      <c r="AY14" s="3273"/>
      <c r="AZ14" s="3273"/>
      <c r="BA14" s="3273"/>
      <c r="BB14" s="3273"/>
      <c r="BC14" s="3273"/>
      <c r="BD14" s="3273"/>
      <c r="BE14" s="3273"/>
      <c r="BF14" s="3273"/>
      <c r="BG14" s="3273"/>
      <c r="BH14" s="3273"/>
      <c r="BI14" s="3273"/>
      <c r="BJ14" s="3273"/>
      <c r="BK14" s="3273"/>
      <c r="BL14" s="3273"/>
      <c r="BM14" s="3273"/>
      <c r="BN14" s="3273"/>
      <c r="BO14" s="3274"/>
    </row>
    <row r="15" spans="1:67" ht="14.1" customHeight="1">
      <c r="A15" s="303"/>
      <c r="B15" s="284"/>
      <c r="C15" s="3194"/>
      <c r="D15" s="3249"/>
      <c r="E15" s="3250"/>
      <c r="F15" s="3251"/>
      <c r="G15" s="3252"/>
      <c r="H15" s="3253"/>
      <c r="I15" s="3253"/>
      <c r="J15" s="3253"/>
      <c r="K15" s="3254"/>
      <c r="L15" s="3241"/>
      <c r="M15" s="3241"/>
      <c r="N15" s="3241"/>
      <c r="O15" s="3255"/>
      <c r="P15" s="3256"/>
      <c r="Q15" s="3256"/>
      <c r="R15" s="3257"/>
      <c r="S15" s="3258"/>
      <c r="T15" s="3259"/>
      <c r="U15" s="3259"/>
      <c r="V15" s="3259"/>
      <c r="W15" s="1290" t="s">
        <v>13</v>
      </c>
      <c r="X15" s="3259"/>
      <c r="Y15" s="3259"/>
      <c r="Z15" s="3259"/>
      <c r="AA15" s="3260"/>
      <c r="AB15" s="3252"/>
      <c r="AC15" s="3261"/>
      <c r="AD15" s="3262"/>
      <c r="AE15" s="3253"/>
      <c r="AF15" s="3253"/>
      <c r="AG15" s="3253"/>
      <c r="AH15" s="3254"/>
      <c r="AI15" s="3263"/>
      <c r="AJ15" s="3264"/>
      <c r="AK15" s="3264"/>
      <c r="AL15" s="3264"/>
      <c r="AM15" s="3265"/>
      <c r="AN15" s="17"/>
    </row>
    <row r="16" spans="1:67" ht="14.1" customHeight="1">
      <c r="A16" s="303"/>
      <c r="B16" s="15"/>
      <c r="C16" s="3195"/>
      <c r="D16" s="3239"/>
      <c r="E16" s="3239"/>
      <c r="F16" s="3239"/>
      <c r="G16" s="3240"/>
      <c r="H16" s="3240"/>
      <c r="I16" s="3240"/>
      <c r="J16" s="3240"/>
      <c r="K16" s="3240"/>
      <c r="L16" s="3241"/>
      <c r="M16" s="3241"/>
      <c r="N16" s="3241"/>
      <c r="O16" s="3242"/>
      <c r="P16" s="3242"/>
      <c r="Q16" s="3242"/>
      <c r="R16" s="3242"/>
      <c r="S16" s="3243"/>
      <c r="T16" s="3243"/>
      <c r="U16" s="3243"/>
      <c r="V16" s="3244"/>
      <c r="W16" s="1291" t="s">
        <v>13</v>
      </c>
      <c r="X16" s="3245"/>
      <c r="Y16" s="3243"/>
      <c r="Z16" s="3243"/>
      <c r="AA16" s="3243"/>
      <c r="AB16" s="3240"/>
      <c r="AC16" s="3246"/>
      <c r="AD16" s="3247"/>
      <c r="AE16" s="3240"/>
      <c r="AF16" s="3240"/>
      <c r="AG16" s="3240"/>
      <c r="AH16" s="3240"/>
      <c r="AI16" s="3248"/>
      <c r="AJ16" s="3248"/>
      <c r="AK16" s="3248"/>
      <c r="AL16" s="3248"/>
      <c r="AM16" s="3248"/>
      <c r="AN16" s="17"/>
      <c r="AO16" s="967"/>
      <c r="AP16" s="387"/>
    </row>
    <row r="17" spans="1:42" ht="14.1" customHeight="1">
      <c r="A17" s="303"/>
      <c r="B17" s="15"/>
      <c r="C17" s="571"/>
      <c r="D17" s="571"/>
      <c r="E17" s="571"/>
      <c r="F17" s="571"/>
      <c r="G17" s="571"/>
      <c r="H17" s="571"/>
      <c r="I17" s="571"/>
      <c r="J17" s="43"/>
      <c r="K17" s="43"/>
      <c r="L17" s="43"/>
      <c r="M17" s="819"/>
      <c r="N17" s="43"/>
      <c r="O17" s="43"/>
      <c r="P17" s="43"/>
      <c r="Q17" s="43"/>
      <c r="R17" s="43"/>
      <c r="S17" s="43"/>
      <c r="T17" s="43"/>
      <c r="U17" s="43"/>
      <c r="V17" s="43"/>
      <c r="W17" s="1292"/>
      <c r="X17" s="1292"/>
      <c r="Y17" s="1292"/>
      <c r="Z17" s="1292"/>
      <c r="AA17" s="1292"/>
      <c r="AB17" s="1293"/>
      <c r="AC17" s="1294"/>
      <c r="AD17" s="1292"/>
      <c r="AE17" s="1292"/>
      <c r="AF17" s="1292"/>
      <c r="AG17" s="1294"/>
      <c r="AH17" s="1294"/>
      <c r="AI17" s="1294"/>
      <c r="AJ17" s="13"/>
      <c r="AK17" s="13"/>
      <c r="AL17" s="13"/>
      <c r="AM17" s="13"/>
      <c r="AN17" s="17"/>
    </row>
    <row r="18" spans="1:42" ht="14.1" customHeight="1">
      <c r="A18" s="303"/>
      <c r="B18" s="18"/>
      <c r="C18" s="278" t="s">
        <v>35</v>
      </c>
      <c r="D18" s="2636" t="s">
        <v>1780</v>
      </c>
      <c r="E18" s="2636"/>
      <c r="F18" s="2636"/>
      <c r="G18" s="2636"/>
      <c r="H18" s="2636"/>
      <c r="I18" s="2636"/>
      <c r="J18" s="2636"/>
      <c r="K18" s="2636"/>
      <c r="L18" s="2636"/>
      <c r="M18" s="2636"/>
      <c r="N18" s="2636"/>
      <c r="O18" s="2636"/>
      <c r="P18" s="2636"/>
      <c r="Q18" s="2636"/>
      <c r="R18" s="2636"/>
      <c r="S18" s="2636"/>
      <c r="T18" s="2636"/>
      <c r="U18" s="2636"/>
      <c r="V18" s="2636"/>
      <c r="W18" s="2636"/>
      <c r="X18" s="2636"/>
      <c r="Y18" s="2636"/>
      <c r="Z18" s="2636"/>
      <c r="AA18" s="2636"/>
      <c r="AB18" s="2636"/>
      <c r="AC18" s="2636"/>
      <c r="AD18" s="2636"/>
      <c r="AE18" s="2636"/>
      <c r="AF18" s="2636"/>
      <c r="AG18" s="2636"/>
      <c r="AH18" s="2636"/>
      <c r="AI18" s="2636"/>
      <c r="AJ18" s="2636"/>
      <c r="AK18" s="2636"/>
      <c r="AL18" s="2636"/>
      <c r="AM18" s="2636"/>
      <c r="AN18" s="759"/>
    </row>
    <row r="19" spans="1:42" ht="14.1" customHeight="1">
      <c r="A19" s="303"/>
      <c r="B19" s="15"/>
      <c r="C19" s="3193" t="s">
        <v>1323</v>
      </c>
      <c r="D19" s="3196" t="s">
        <v>256</v>
      </c>
      <c r="E19" s="3197"/>
      <c r="F19" s="3198"/>
      <c r="G19" s="3202" t="s">
        <v>879</v>
      </c>
      <c r="H19" s="2887"/>
      <c r="I19" s="2887"/>
      <c r="J19" s="2887"/>
      <c r="K19" s="2068" t="s">
        <v>55</v>
      </c>
      <c r="L19" s="2069"/>
      <c r="M19" s="2069"/>
      <c r="N19" s="2069"/>
      <c r="O19" s="2069"/>
      <c r="P19" s="3196" t="s">
        <v>402</v>
      </c>
      <c r="Q19" s="3198"/>
      <c r="R19" s="2887" t="s">
        <v>57</v>
      </c>
      <c r="S19" s="2887"/>
      <c r="T19" s="2887"/>
      <c r="U19" s="2887"/>
      <c r="V19" s="1943" t="s">
        <v>98</v>
      </c>
      <c r="W19" s="2070"/>
      <c r="X19" s="3208" t="s">
        <v>255</v>
      </c>
      <c r="Y19" s="3209"/>
      <c r="Z19" s="3209"/>
      <c r="AA19" s="3210"/>
      <c r="AB19" s="2068" t="s">
        <v>58</v>
      </c>
      <c r="AC19" s="2069"/>
      <c r="AD19" s="2069"/>
      <c r="AE19" s="2069"/>
      <c r="AF19" s="2069"/>
      <c r="AG19" s="2069"/>
      <c r="AH19" s="2069"/>
      <c r="AI19" s="2069"/>
      <c r="AJ19" s="2069"/>
      <c r="AK19" s="2069"/>
      <c r="AL19" s="2069"/>
      <c r="AM19" s="2070"/>
      <c r="AN19" s="1295"/>
    </row>
    <row r="20" spans="1:42" ht="14.1" customHeight="1">
      <c r="A20" s="303"/>
      <c r="B20" s="15"/>
      <c r="C20" s="3194"/>
      <c r="D20" s="3199"/>
      <c r="E20" s="3200"/>
      <c r="F20" s="3201"/>
      <c r="G20" s="2887"/>
      <c r="H20" s="2887"/>
      <c r="I20" s="2887"/>
      <c r="J20" s="2887"/>
      <c r="K20" s="2603"/>
      <c r="L20" s="2604"/>
      <c r="M20" s="2604"/>
      <c r="N20" s="2604"/>
      <c r="O20" s="2604"/>
      <c r="P20" s="3199"/>
      <c r="Q20" s="3201"/>
      <c r="R20" s="2887"/>
      <c r="S20" s="2887"/>
      <c r="T20" s="2887"/>
      <c r="U20" s="2887"/>
      <c r="V20" s="2603"/>
      <c r="W20" s="2605"/>
      <c r="X20" s="3211"/>
      <c r="Y20" s="3212"/>
      <c r="Z20" s="3212"/>
      <c r="AA20" s="3213"/>
      <c r="AB20" s="2603"/>
      <c r="AC20" s="2604"/>
      <c r="AD20" s="2604"/>
      <c r="AE20" s="2604"/>
      <c r="AF20" s="2604"/>
      <c r="AG20" s="2604"/>
      <c r="AH20" s="2604"/>
      <c r="AI20" s="2604"/>
      <c r="AJ20" s="2604"/>
      <c r="AK20" s="2604"/>
      <c r="AL20" s="2604"/>
      <c r="AM20" s="2605"/>
      <c r="AN20" s="1295"/>
      <c r="AO20" s="377"/>
      <c r="AP20" s="377"/>
    </row>
    <row r="21" spans="1:42" ht="14.1" customHeight="1">
      <c r="A21" s="303"/>
      <c r="B21" s="15"/>
      <c r="C21" s="3194"/>
      <c r="D21" s="3214" t="s">
        <v>1260</v>
      </c>
      <c r="E21" s="3215"/>
      <c r="F21" s="3216"/>
      <c r="G21" s="3220">
        <v>44317</v>
      </c>
      <c r="H21" s="3221"/>
      <c r="I21" s="3221"/>
      <c r="J21" s="3222"/>
      <c r="K21" s="3226" t="s">
        <v>1261</v>
      </c>
      <c r="L21" s="3227"/>
      <c r="M21" s="3227"/>
      <c r="N21" s="3227"/>
      <c r="O21" s="3227"/>
      <c r="P21" s="3214">
        <v>30</v>
      </c>
      <c r="Q21" s="3216"/>
      <c r="R21" s="3226" t="s">
        <v>242</v>
      </c>
      <c r="S21" s="3227"/>
      <c r="T21" s="3227"/>
      <c r="U21" s="3230"/>
      <c r="V21" s="3232">
        <v>5</v>
      </c>
      <c r="W21" s="3233"/>
      <c r="X21" s="3226" t="s">
        <v>1257</v>
      </c>
      <c r="Y21" s="3227"/>
      <c r="Z21" s="3227"/>
      <c r="AA21" s="3230"/>
      <c r="AB21" s="3236" t="s">
        <v>1264</v>
      </c>
      <c r="AC21" s="3237"/>
      <c r="AD21" s="3237"/>
      <c r="AE21" s="3237"/>
      <c r="AF21" s="3237"/>
      <c r="AG21" s="3237"/>
      <c r="AH21" s="3237"/>
      <c r="AI21" s="3237"/>
      <c r="AJ21" s="3237"/>
      <c r="AK21" s="3237"/>
      <c r="AL21" s="3237"/>
      <c r="AM21" s="3238"/>
      <c r="AN21" s="17"/>
      <c r="AO21" s="377"/>
      <c r="AP21" s="377"/>
    </row>
    <row r="22" spans="1:42" ht="14.1" customHeight="1">
      <c r="A22" s="303"/>
      <c r="B22" s="15"/>
      <c r="C22" s="3194"/>
      <c r="D22" s="3217"/>
      <c r="E22" s="3218"/>
      <c r="F22" s="3219"/>
      <c r="G22" s="3223"/>
      <c r="H22" s="3224"/>
      <c r="I22" s="3224"/>
      <c r="J22" s="3225"/>
      <c r="K22" s="3228"/>
      <c r="L22" s="3229"/>
      <c r="M22" s="3229"/>
      <c r="N22" s="3229"/>
      <c r="O22" s="3229"/>
      <c r="P22" s="3217"/>
      <c r="Q22" s="3219"/>
      <c r="R22" s="3228"/>
      <c r="S22" s="3229"/>
      <c r="T22" s="3229"/>
      <c r="U22" s="3231"/>
      <c r="V22" s="3234"/>
      <c r="W22" s="3235"/>
      <c r="X22" s="3228"/>
      <c r="Y22" s="3229"/>
      <c r="Z22" s="3229"/>
      <c r="AA22" s="3231"/>
      <c r="AB22" s="3236"/>
      <c r="AC22" s="3237"/>
      <c r="AD22" s="3237"/>
      <c r="AE22" s="3237"/>
      <c r="AF22" s="3237"/>
      <c r="AG22" s="3237"/>
      <c r="AH22" s="3237"/>
      <c r="AI22" s="3237"/>
      <c r="AJ22" s="3237"/>
      <c r="AK22" s="3237"/>
      <c r="AL22" s="3237"/>
      <c r="AM22" s="3238"/>
      <c r="AN22" s="17"/>
      <c r="AO22" s="377"/>
      <c r="AP22" s="377"/>
    </row>
    <row r="23" spans="1:42" ht="14.1" customHeight="1">
      <c r="A23" s="303"/>
      <c r="B23" s="15"/>
      <c r="C23" s="3194"/>
      <c r="D23" s="3144"/>
      <c r="E23" s="3145"/>
      <c r="F23" s="3146"/>
      <c r="G23" s="3150"/>
      <c r="H23" s="3151"/>
      <c r="I23" s="3151"/>
      <c r="J23" s="3152"/>
      <c r="K23" s="3156"/>
      <c r="L23" s="3203"/>
      <c r="M23" s="3203"/>
      <c r="N23" s="3203"/>
      <c r="O23" s="3204"/>
      <c r="P23" s="3138"/>
      <c r="Q23" s="3140"/>
      <c r="R23" s="3138"/>
      <c r="S23" s="3139"/>
      <c r="T23" s="3139"/>
      <c r="U23" s="3140"/>
      <c r="V23" s="3164"/>
      <c r="W23" s="3165"/>
      <c r="X23" s="3138"/>
      <c r="Y23" s="3139"/>
      <c r="Z23" s="3139"/>
      <c r="AA23" s="3140"/>
      <c r="AB23" s="3134"/>
      <c r="AC23" s="3135"/>
      <c r="AD23" s="3135"/>
      <c r="AE23" s="3135"/>
      <c r="AF23" s="3135"/>
      <c r="AG23" s="3135"/>
      <c r="AH23" s="3135"/>
      <c r="AI23" s="3135"/>
      <c r="AJ23" s="3135"/>
      <c r="AK23" s="3135"/>
      <c r="AL23" s="3135"/>
      <c r="AM23" s="3136"/>
      <c r="AN23" s="17"/>
      <c r="AO23" s="377"/>
      <c r="AP23" s="377"/>
    </row>
    <row r="24" spans="1:42" ht="14.1" customHeight="1">
      <c r="A24" s="303"/>
      <c r="B24" s="15"/>
      <c r="C24" s="3194"/>
      <c r="D24" s="3147"/>
      <c r="E24" s="3148"/>
      <c r="F24" s="3149"/>
      <c r="G24" s="3153"/>
      <c r="H24" s="3154"/>
      <c r="I24" s="3154"/>
      <c r="J24" s="3155"/>
      <c r="K24" s="3205"/>
      <c r="L24" s="3206"/>
      <c r="M24" s="3206"/>
      <c r="N24" s="3206"/>
      <c r="O24" s="3207"/>
      <c r="P24" s="3162"/>
      <c r="Q24" s="3163"/>
      <c r="R24" s="3141"/>
      <c r="S24" s="3142"/>
      <c r="T24" s="3142"/>
      <c r="U24" s="3143"/>
      <c r="V24" s="3166"/>
      <c r="W24" s="3167"/>
      <c r="X24" s="3141"/>
      <c r="Y24" s="3142"/>
      <c r="Z24" s="3142"/>
      <c r="AA24" s="3143"/>
      <c r="AB24" s="3137"/>
      <c r="AC24" s="3135"/>
      <c r="AD24" s="3135"/>
      <c r="AE24" s="3135"/>
      <c r="AF24" s="3135"/>
      <c r="AG24" s="3135"/>
      <c r="AH24" s="3135"/>
      <c r="AI24" s="3135"/>
      <c r="AJ24" s="3135"/>
      <c r="AK24" s="3135"/>
      <c r="AL24" s="3135"/>
      <c r="AM24" s="3136"/>
      <c r="AN24" s="17"/>
    </row>
    <row r="25" spans="1:42" ht="14.1" customHeight="1">
      <c r="A25" s="303"/>
      <c r="B25" s="15"/>
      <c r="C25" s="3194"/>
      <c r="D25" s="3144"/>
      <c r="E25" s="3145"/>
      <c r="F25" s="3146"/>
      <c r="G25" s="3150"/>
      <c r="H25" s="3151"/>
      <c r="I25" s="3151"/>
      <c r="J25" s="3152"/>
      <c r="K25" s="3156"/>
      <c r="L25" s="3157"/>
      <c r="M25" s="3157"/>
      <c r="N25" s="3157"/>
      <c r="O25" s="3158"/>
      <c r="P25" s="3138"/>
      <c r="Q25" s="3140"/>
      <c r="R25" s="3138"/>
      <c r="S25" s="3139"/>
      <c r="T25" s="3139"/>
      <c r="U25" s="3140"/>
      <c r="V25" s="3164"/>
      <c r="W25" s="3165"/>
      <c r="X25" s="3138"/>
      <c r="Y25" s="3139"/>
      <c r="Z25" s="3139"/>
      <c r="AA25" s="3140"/>
      <c r="AB25" s="3134"/>
      <c r="AC25" s="3135"/>
      <c r="AD25" s="3135"/>
      <c r="AE25" s="3135"/>
      <c r="AF25" s="3135"/>
      <c r="AG25" s="3135"/>
      <c r="AH25" s="3135"/>
      <c r="AI25" s="3135"/>
      <c r="AJ25" s="3135"/>
      <c r="AK25" s="3135"/>
      <c r="AL25" s="3135"/>
      <c r="AM25" s="3136"/>
      <c r="AN25" s="17"/>
    </row>
    <row r="26" spans="1:42" ht="14.1" customHeight="1">
      <c r="A26" s="303"/>
      <c r="B26" s="15"/>
      <c r="C26" s="3194"/>
      <c r="D26" s="3147"/>
      <c r="E26" s="3148"/>
      <c r="F26" s="3149"/>
      <c r="G26" s="3153"/>
      <c r="H26" s="3154"/>
      <c r="I26" s="3154"/>
      <c r="J26" s="3155"/>
      <c r="K26" s="3159"/>
      <c r="L26" s="3160"/>
      <c r="M26" s="3160"/>
      <c r="N26" s="3160"/>
      <c r="O26" s="3161"/>
      <c r="P26" s="3162"/>
      <c r="Q26" s="3163"/>
      <c r="R26" s="3141"/>
      <c r="S26" s="3142"/>
      <c r="T26" s="3142"/>
      <c r="U26" s="3143"/>
      <c r="V26" s="3166"/>
      <c r="W26" s="3167"/>
      <c r="X26" s="3141"/>
      <c r="Y26" s="3142"/>
      <c r="Z26" s="3142"/>
      <c r="AA26" s="3143"/>
      <c r="AB26" s="3137"/>
      <c r="AC26" s="3135"/>
      <c r="AD26" s="3135"/>
      <c r="AE26" s="3135"/>
      <c r="AF26" s="3135"/>
      <c r="AG26" s="3135"/>
      <c r="AH26" s="3135"/>
      <c r="AI26" s="3135"/>
      <c r="AJ26" s="3135"/>
      <c r="AK26" s="3135"/>
      <c r="AL26" s="3135"/>
      <c r="AM26" s="3136"/>
      <c r="AN26" s="17"/>
    </row>
    <row r="27" spans="1:42" ht="14.1" customHeight="1">
      <c r="A27" s="303"/>
      <c r="B27" s="15"/>
      <c r="C27" s="3194"/>
      <c r="D27" s="3144"/>
      <c r="E27" s="3145"/>
      <c r="F27" s="3146"/>
      <c r="G27" s="3150"/>
      <c r="H27" s="3151"/>
      <c r="I27" s="3151"/>
      <c r="J27" s="3152"/>
      <c r="K27" s="3156"/>
      <c r="L27" s="3157"/>
      <c r="M27" s="3157"/>
      <c r="N27" s="3157"/>
      <c r="O27" s="3158"/>
      <c r="P27" s="3138"/>
      <c r="Q27" s="3140"/>
      <c r="R27" s="3138"/>
      <c r="S27" s="3139"/>
      <c r="T27" s="3139"/>
      <c r="U27" s="3140"/>
      <c r="V27" s="3164"/>
      <c r="W27" s="3165"/>
      <c r="X27" s="3138"/>
      <c r="Y27" s="3139"/>
      <c r="Z27" s="3139"/>
      <c r="AA27" s="3140"/>
      <c r="AB27" s="3134"/>
      <c r="AC27" s="3135"/>
      <c r="AD27" s="3135"/>
      <c r="AE27" s="3135"/>
      <c r="AF27" s="3135"/>
      <c r="AG27" s="3135"/>
      <c r="AH27" s="3135"/>
      <c r="AI27" s="3135"/>
      <c r="AJ27" s="3135"/>
      <c r="AK27" s="3135"/>
      <c r="AL27" s="3135"/>
      <c r="AM27" s="3136"/>
      <c r="AN27" s="17"/>
    </row>
    <row r="28" spans="1:42" ht="14.1" customHeight="1">
      <c r="A28" s="303"/>
      <c r="B28" s="15"/>
      <c r="C28" s="3194"/>
      <c r="D28" s="3147"/>
      <c r="E28" s="3148"/>
      <c r="F28" s="3149"/>
      <c r="G28" s="3153"/>
      <c r="H28" s="3154"/>
      <c r="I28" s="3154"/>
      <c r="J28" s="3155"/>
      <c r="K28" s="3159"/>
      <c r="L28" s="3160"/>
      <c r="M28" s="3160"/>
      <c r="N28" s="3160"/>
      <c r="O28" s="3161"/>
      <c r="P28" s="3162"/>
      <c r="Q28" s="3163"/>
      <c r="R28" s="3141"/>
      <c r="S28" s="3142"/>
      <c r="T28" s="3142"/>
      <c r="U28" s="3143"/>
      <c r="V28" s="3166"/>
      <c r="W28" s="3167"/>
      <c r="X28" s="3141"/>
      <c r="Y28" s="3142"/>
      <c r="Z28" s="3142"/>
      <c r="AA28" s="3143"/>
      <c r="AB28" s="3137"/>
      <c r="AC28" s="3135"/>
      <c r="AD28" s="3135"/>
      <c r="AE28" s="3135"/>
      <c r="AF28" s="3135"/>
      <c r="AG28" s="3135"/>
      <c r="AH28" s="3135"/>
      <c r="AI28" s="3135"/>
      <c r="AJ28" s="3135"/>
      <c r="AK28" s="3135"/>
      <c r="AL28" s="3135"/>
      <c r="AM28" s="3136"/>
      <c r="AN28" s="17"/>
    </row>
    <row r="29" spans="1:42" ht="14.1" customHeight="1">
      <c r="A29" s="303"/>
      <c r="B29" s="15"/>
      <c r="C29" s="3194"/>
      <c r="D29" s="3144"/>
      <c r="E29" s="3145"/>
      <c r="F29" s="3146"/>
      <c r="G29" s="3150"/>
      <c r="H29" s="3151"/>
      <c r="I29" s="3151"/>
      <c r="J29" s="3152"/>
      <c r="K29" s="3156"/>
      <c r="L29" s="3157"/>
      <c r="M29" s="3157"/>
      <c r="N29" s="3157"/>
      <c r="O29" s="3158"/>
      <c r="P29" s="3138"/>
      <c r="Q29" s="3140"/>
      <c r="R29" s="3138"/>
      <c r="S29" s="3139"/>
      <c r="T29" s="3139"/>
      <c r="U29" s="3140"/>
      <c r="V29" s="3164"/>
      <c r="W29" s="3165"/>
      <c r="X29" s="3138"/>
      <c r="Y29" s="3139"/>
      <c r="Z29" s="3139"/>
      <c r="AA29" s="3140"/>
      <c r="AB29" s="3134"/>
      <c r="AC29" s="3135"/>
      <c r="AD29" s="3135"/>
      <c r="AE29" s="3135"/>
      <c r="AF29" s="3135"/>
      <c r="AG29" s="3135"/>
      <c r="AH29" s="3135"/>
      <c r="AI29" s="3135"/>
      <c r="AJ29" s="3135"/>
      <c r="AK29" s="3135"/>
      <c r="AL29" s="3135"/>
      <c r="AM29" s="3136"/>
      <c r="AN29" s="17"/>
    </row>
    <row r="30" spans="1:42" ht="14.1" customHeight="1">
      <c r="A30" s="303"/>
      <c r="B30" s="15"/>
      <c r="C30" s="3194"/>
      <c r="D30" s="3147"/>
      <c r="E30" s="3148"/>
      <c r="F30" s="3149"/>
      <c r="G30" s="3153"/>
      <c r="H30" s="3154"/>
      <c r="I30" s="3154"/>
      <c r="J30" s="3155"/>
      <c r="K30" s="3159"/>
      <c r="L30" s="3160"/>
      <c r="M30" s="3160"/>
      <c r="N30" s="3160"/>
      <c r="O30" s="3161"/>
      <c r="P30" s="3162"/>
      <c r="Q30" s="3163"/>
      <c r="R30" s="3141"/>
      <c r="S30" s="3142"/>
      <c r="T30" s="3142"/>
      <c r="U30" s="3143"/>
      <c r="V30" s="3166"/>
      <c r="W30" s="3167"/>
      <c r="X30" s="3141"/>
      <c r="Y30" s="3142"/>
      <c r="Z30" s="3142"/>
      <c r="AA30" s="3143"/>
      <c r="AB30" s="3137"/>
      <c r="AC30" s="3135"/>
      <c r="AD30" s="3135"/>
      <c r="AE30" s="3135"/>
      <c r="AF30" s="3135"/>
      <c r="AG30" s="3135"/>
      <c r="AH30" s="3135"/>
      <c r="AI30" s="3135"/>
      <c r="AJ30" s="3135"/>
      <c r="AK30" s="3135"/>
      <c r="AL30" s="3135"/>
      <c r="AM30" s="3136"/>
      <c r="AN30" s="17"/>
    </row>
    <row r="31" spans="1:42" ht="14.1" customHeight="1">
      <c r="A31" s="303"/>
      <c r="B31" s="15"/>
      <c r="C31" s="3194"/>
      <c r="D31" s="3144"/>
      <c r="E31" s="3145"/>
      <c r="F31" s="3146"/>
      <c r="G31" s="3150"/>
      <c r="H31" s="3151"/>
      <c r="I31" s="3151"/>
      <c r="J31" s="3152"/>
      <c r="K31" s="3156"/>
      <c r="L31" s="3157"/>
      <c r="M31" s="3157"/>
      <c r="N31" s="3157"/>
      <c r="O31" s="3158"/>
      <c r="P31" s="3138"/>
      <c r="Q31" s="3140"/>
      <c r="R31" s="3138"/>
      <c r="S31" s="3139"/>
      <c r="T31" s="3139"/>
      <c r="U31" s="3140"/>
      <c r="V31" s="3164"/>
      <c r="W31" s="3165"/>
      <c r="X31" s="3138"/>
      <c r="Y31" s="3139"/>
      <c r="Z31" s="3139"/>
      <c r="AA31" s="3140"/>
      <c r="AB31" s="3134"/>
      <c r="AC31" s="3135"/>
      <c r="AD31" s="3135"/>
      <c r="AE31" s="3135"/>
      <c r="AF31" s="3135"/>
      <c r="AG31" s="3135"/>
      <c r="AH31" s="3135"/>
      <c r="AI31" s="3135"/>
      <c r="AJ31" s="3135"/>
      <c r="AK31" s="3135"/>
      <c r="AL31" s="3135"/>
      <c r="AM31" s="3136"/>
      <c r="AN31" s="17"/>
    </row>
    <row r="32" spans="1:42" ht="14.1" customHeight="1">
      <c r="A32" s="303"/>
      <c r="B32" s="15"/>
      <c r="C32" s="3194"/>
      <c r="D32" s="3147"/>
      <c r="E32" s="3148"/>
      <c r="F32" s="3149"/>
      <c r="G32" s="3153"/>
      <c r="H32" s="3154"/>
      <c r="I32" s="3154"/>
      <c r="J32" s="3155"/>
      <c r="K32" s="3159"/>
      <c r="L32" s="3160"/>
      <c r="M32" s="3160"/>
      <c r="N32" s="3160"/>
      <c r="O32" s="3161"/>
      <c r="P32" s="3162"/>
      <c r="Q32" s="3163"/>
      <c r="R32" s="3141"/>
      <c r="S32" s="3142"/>
      <c r="T32" s="3142"/>
      <c r="U32" s="3143"/>
      <c r="V32" s="3166"/>
      <c r="W32" s="3167"/>
      <c r="X32" s="3141"/>
      <c r="Y32" s="3142"/>
      <c r="Z32" s="3142"/>
      <c r="AA32" s="3143"/>
      <c r="AB32" s="3137"/>
      <c r="AC32" s="3135"/>
      <c r="AD32" s="3135"/>
      <c r="AE32" s="3135"/>
      <c r="AF32" s="3135"/>
      <c r="AG32" s="3135"/>
      <c r="AH32" s="3135"/>
      <c r="AI32" s="3135"/>
      <c r="AJ32" s="3135"/>
      <c r="AK32" s="3135"/>
      <c r="AL32" s="3135"/>
      <c r="AM32" s="3136"/>
      <c r="AN32" s="17"/>
    </row>
    <row r="33" spans="1:66" ht="14.1" customHeight="1">
      <c r="A33" s="303"/>
      <c r="B33" s="18"/>
      <c r="C33" s="3194"/>
      <c r="D33" s="3168"/>
      <c r="E33" s="3169"/>
      <c r="F33" s="3170"/>
      <c r="G33" s="3174"/>
      <c r="H33" s="3175"/>
      <c r="I33" s="3175"/>
      <c r="J33" s="3176"/>
      <c r="K33" s="3180"/>
      <c r="L33" s="3181"/>
      <c r="M33" s="3181"/>
      <c r="N33" s="3181"/>
      <c r="O33" s="3181"/>
      <c r="P33" s="3123"/>
      <c r="Q33" s="3183"/>
      <c r="R33" s="3138"/>
      <c r="S33" s="3139"/>
      <c r="T33" s="3139"/>
      <c r="U33" s="3140"/>
      <c r="V33" s="3187"/>
      <c r="W33" s="3188"/>
      <c r="X33" s="3123"/>
      <c r="Y33" s="3124"/>
      <c r="Z33" s="3124"/>
      <c r="AA33" s="3124"/>
      <c r="AB33" s="3127"/>
      <c r="AC33" s="3128"/>
      <c r="AD33" s="3128"/>
      <c r="AE33" s="3128"/>
      <c r="AF33" s="3128"/>
      <c r="AG33" s="3128"/>
      <c r="AH33" s="3128"/>
      <c r="AI33" s="3128"/>
      <c r="AJ33" s="3128"/>
      <c r="AK33" s="3128"/>
      <c r="AL33" s="3128"/>
      <c r="AM33" s="3129"/>
      <c r="AN33" s="17"/>
      <c r="AO33" s="379"/>
      <c r="AP33" s="966"/>
    </row>
    <row r="34" spans="1:66" ht="14.1" customHeight="1">
      <c r="A34" s="303"/>
      <c r="B34" s="18"/>
      <c r="C34" s="3195"/>
      <c r="D34" s="3171"/>
      <c r="E34" s="3172"/>
      <c r="F34" s="3173"/>
      <c r="G34" s="3177"/>
      <c r="H34" s="3178"/>
      <c r="I34" s="3178"/>
      <c r="J34" s="3179"/>
      <c r="K34" s="3182"/>
      <c r="L34" s="3182"/>
      <c r="M34" s="3182"/>
      <c r="N34" s="3182"/>
      <c r="O34" s="3182"/>
      <c r="P34" s="3184"/>
      <c r="Q34" s="3185"/>
      <c r="R34" s="3125"/>
      <c r="S34" s="3126"/>
      <c r="T34" s="3126"/>
      <c r="U34" s="3186"/>
      <c r="V34" s="3189"/>
      <c r="W34" s="3190"/>
      <c r="X34" s="3125"/>
      <c r="Y34" s="3126"/>
      <c r="Z34" s="3126"/>
      <c r="AA34" s="3126"/>
      <c r="AB34" s="3130"/>
      <c r="AC34" s="3131"/>
      <c r="AD34" s="3131"/>
      <c r="AE34" s="3131"/>
      <c r="AF34" s="3131"/>
      <c r="AG34" s="3131"/>
      <c r="AH34" s="3131"/>
      <c r="AI34" s="3131"/>
      <c r="AJ34" s="3131"/>
      <c r="AK34" s="3131"/>
      <c r="AL34" s="3131"/>
      <c r="AM34" s="3132"/>
      <c r="AN34" s="17"/>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380"/>
    </row>
    <row r="35" spans="1:66" ht="14.1" customHeight="1">
      <c r="A35" s="303"/>
      <c r="B35" s="18"/>
      <c r="C35" s="186" t="s">
        <v>154</v>
      </c>
      <c r="D35" s="3133" t="s">
        <v>688</v>
      </c>
      <c r="E35" s="3133"/>
      <c r="F35" s="3133"/>
      <c r="G35" s="3133"/>
      <c r="H35" s="3133"/>
      <c r="I35" s="3133"/>
      <c r="J35" s="3133"/>
      <c r="K35" s="3133"/>
      <c r="L35" s="3133"/>
      <c r="M35" s="3133"/>
      <c r="N35" s="3133"/>
      <c r="O35" s="3133"/>
      <c r="P35" s="3133"/>
      <c r="Q35" s="3133"/>
      <c r="R35" s="3133"/>
      <c r="S35" s="3133"/>
      <c r="T35" s="3133"/>
      <c r="U35" s="3133"/>
      <c r="V35" s="3133"/>
      <c r="W35" s="3133"/>
      <c r="X35" s="3133"/>
      <c r="Y35" s="3133"/>
      <c r="Z35" s="3133"/>
      <c r="AA35" s="13"/>
      <c r="AB35" s="21"/>
      <c r="AC35" s="311"/>
      <c r="AD35" s="311"/>
      <c r="AE35" s="311"/>
      <c r="AF35" s="311"/>
      <c r="AG35" s="311"/>
      <c r="AH35" s="311"/>
      <c r="AI35" s="311"/>
      <c r="AJ35" s="311"/>
      <c r="AK35" s="311"/>
      <c r="AL35" s="311"/>
      <c r="AM35" s="320"/>
      <c r="AN35" s="17"/>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380"/>
    </row>
    <row r="36" spans="1:66" ht="12.95" customHeight="1">
      <c r="A36" s="303"/>
      <c r="B36" s="18"/>
      <c r="C36" s="13"/>
      <c r="D36" s="13"/>
      <c r="E36" s="13"/>
      <c r="F36" s="13"/>
      <c r="G36" s="13"/>
      <c r="H36" s="13"/>
      <c r="I36" s="13"/>
      <c r="J36" s="13"/>
      <c r="K36" s="13"/>
      <c r="L36" s="13"/>
      <c r="M36" s="558"/>
      <c r="N36" s="13"/>
      <c r="O36" s="13"/>
      <c r="P36" s="13"/>
      <c r="Q36" s="13"/>
      <c r="R36" s="13"/>
      <c r="S36" s="13"/>
      <c r="T36" s="13"/>
      <c r="U36" s="13"/>
      <c r="V36" s="13"/>
      <c r="W36" s="13"/>
      <c r="X36" s="13"/>
      <c r="Y36" s="13"/>
      <c r="Z36" s="13"/>
      <c r="AA36" s="13"/>
      <c r="AB36" s="21"/>
      <c r="AC36" s="1030"/>
      <c r="AD36" s="1030"/>
      <c r="AE36" s="1030"/>
      <c r="AF36" s="1030"/>
      <c r="AG36" s="1030"/>
      <c r="AH36" s="1296"/>
      <c r="AI36" s="1030"/>
      <c r="AJ36" s="1030"/>
      <c r="AK36" s="1030"/>
      <c r="AL36" s="1030"/>
      <c r="AM36" s="1030"/>
      <c r="AN36" s="17"/>
      <c r="AP36" s="968"/>
      <c r="AQ36" s="968"/>
      <c r="AR36" s="968"/>
      <c r="AS36" s="968"/>
      <c r="AT36" s="968"/>
      <c r="AU36" s="968"/>
      <c r="AV36" s="968"/>
      <c r="AW36" s="968"/>
      <c r="AX36" s="968"/>
      <c r="AY36" s="968"/>
      <c r="AZ36" s="968"/>
      <c r="BA36" s="968"/>
      <c r="BB36" s="968"/>
      <c r="BC36" s="968"/>
      <c r="BD36" s="968"/>
      <c r="BE36" s="968"/>
      <c r="BF36" s="968"/>
      <c r="BG36" s="968"/>
      <c r="BH36" s="968"/>
      <c r="BI36" s="968"/>
      <c r="BJ36" s="968"/>
      <c r="BK36" s="968"/>
      <c r="BL36" s="968"/>
      <c r="BM36" s="968"/>
      <c r="BN36" s="380"/>
    </row>
    <row r="37" spans="1:66" ht="14.1" customHeight="1">
      <c r="A37" s="303"/>
      <c r="B37" s="2941" t="s">
        <v>683</v>
      </c>
      <c r="C37" s="2942"/>
      <c r="D37" s="1872" t="s">
        <v>750</v>
      </c>
      <c r="E37" s="1872"/>
      <c r="F37" s="1872"/>
      <c r="G37" s="1872"/>
      <c r="H37" s="1872"/>
      <c r="I37" s="1872"/>
      <c r="J37" s="1872"/>
      <c r="K37" s="1872"/>
      <c r="L37" s="1872"/>
      <c r="M37" s="1872"/>
      <c r="N37" s="1872"/>
      <c r="O37" s="1872"/>
      <c r="P37" s="1872"/>
      <c r="Q37" s="1872"/>
      <c r="R37" s="1872"/>
      <c r="S37" s="1872"/>
      <c r="T37" s="1872"/>
      <c r="U37" s="1872"/>
      <c r="V37" s="1872"/>
      <c r="W37" s="1872"/>
      <c r="X37" s="1872"/>
      <c r="Y37" s="1872"/>
      <c r="Z37" s="1872"/>
      <c r="AA37" s="13"/>
      <c r="AB37" s="302"/>
      <c r="AC37" s="4"/>
      <c r="AD37" s="4"/>
      <c r="AE37" s="4"/>
      <c r="AF37" s="4"/>
      <c r="AG37" s="4"/>
      <c r="AH37" s="4"/>
      <c r="AI37" s="4"/>
      <c r="AJ37" s="4"/>
      <c r="AK37" s="4"/>
      <c r="AL37" s="4"/>
      <c r="AM37" s="298"/>
      <c r="AN37" s="17"/>
      <c r="AP37" s="968"/>
      <c r="AQ37" s="968"/>
      <c r="AR37" s="968"/>
      <c r="AS37" s="968"/>
      <c r="AT37" s="968"/>
      <c r="AU37" s="968"/>
    </row>
    <row r="38" spans="1:66" ht="14.1" customHeight="1">
      <c r="A38" s="303"/>
      <c r="B38" s="15"/>
      <c r="C38" s="303"/>
      <c r="D38" s="1872"/>
      <c r="E38" s="1872"/>
      <c r="F38" s="1872"/>
      <c r="G38" s="1872"/>
      <c r="H38" s="1872"/>
      <c r="I38" s="1872"/>
      <c r="J38" s="1872"/>
      <c r="K38" s="1872"/>
      <c r="L38" s="1872"/>
      <c r="M38" s="1872"/>
      <c r="N38" s="1872"/>
      <c r="O38" s="1872"/>
      <c r="P38" s="1872"/>
      <c r="Q38" s="1872"/>
      <c r="R38" s="1872"/>
      <c r="S38" s="1872"/>
      <c r="T38" s="1872"/>
      <c r="U38" s="1872"/>
      <c r="V38" s="1872"/>
      <c r="W38" s="1872"/>
      <c r="X38" s="1872"/>
      <c r="Y38" s="1872"/>
      <c r="Z38" s="1872"/>
      <c r="AA38" s="13"/>
      <c r="AB38" s="21"/>
      <c r="AC38" s="4"/>
      <c r="AD38" s="4"/>
      <c r="AE38" s="4"/>
      <c r="AF38" s="4"/>
      <c r="AG38" s="4"/>
      <c r="AH38" s="4"/>
      <c r="AI38" s="4"/>
      <c r="AJ38" s="4"/>
      <c r="AK38" s="4"/>
      <c r="AL38" s="4"/>
      <c r="AM38" s="298"/>
      <c r="AN38" s="17"/>
      <c r="AP38" s="968"/>
      <c r="AQ38" s="968"/>
      <c r="AR38" s="968"/>
      <c r="AS38" s="968"/>
      <c r="AT38" s="968"/>
      <c r="AU38" s="968"/>
    </row>
    <row r="39" spans="1:66" ht="14.1" customHeight="1">
      <c r="A39" s="303"/>
      <c r="B39" s="15"/>
      <c r="C39" s="13"/>
      <c r="D39" s="278" t="s">
        <v>17</v>
      </c>
      <c r="E39" s="1710" t="s">
        <v>751</v>
      </c>
      <c r="F39" s="1710"/>
      <c r="G39" s="1710"/>
      <c r="H39" s="1710"/>
      <c r="I39" s="1710"/>
      <c r="J39" s="1710"/>
      <c r="K39" s="1710"/>
      <c r="L39" s="1710"/>
      <c r="M39" s="1710"/>
      <c r="N39" s="1710"/>
      <c r="O39" s="1710"/>
      <c r="P39" s="1710"/>
      <c r="Q39" s="1710"/>
      <c r="R39" s="1710"/>
      <c r="S39" s="1710"/>
      <c r="T39" s="1710"/>
      <c r="U39" s="1710"/>
      <c r="V39" s="1710"/>
      <c r="W39" s="1710"/>
      <c r="X39" s="1710"/>
      <c r="Y39" s="1710"/>
      <c r="Z39" s="1710"/>
      <c r="AA39" s="13"/>
      <c r="AB39" s="21"/>
      <c r="AC39" s="198"/>
      <c r="AD39" s="198"/>
      <c r="AE39" s="198"/>
      <c r="AF39" s="198"/>
      <c r="AG39" s="198"/>
      <c r="AH39" s="198"/>
      <c r="AI39" s="198"/>
      <c r="AJ39" s="198"/>
      <c r="AK39" s="198"/>
      <c r="AL39" s="198"/>
      <c r="AM39" s="198"/>
      <c r="AN39" s="17"/>
      <c r="AP39" s="968"/>
      <c r="AQ39" s="968"/>
      <c r="AR39" s="968"/>
      <c r="AS39" s="968"/>
      <c r="AT39" s="968"/>
      <c r="AU39" s="968"/>
    </row>
    <row r="40" spans="1:66" ht="14.1" customHeight="1">
      <c r="A40" s="303"/>
      <c r="B40" s="15"/>
      <c r="C40" s="13"/>
      <c r="D40" s="303"/>
      <c r="E40" s="2938"/>
      <c r="F40" s="2938"/>
      <c r="G40" s="2938"/>
      <c r="H40" s="2938"/>
      <c r="I40" s="2938"/>
      <c r="J40" s="2938"/>
      <c r="K40" s="2938"/>
      <c r="L40" s="2938"/>
      <c r="M40" s="2938"/>
      <c r="N40" s="2938"/>
      <c r="O40" s="2938"/>
      <c r="P40" s="2938"/>
      <c r="Q40" s="2938"/>
      <c r="R40" s="2938"/>
      <c r="S40" s="2938"/>
      <c r="T40" s="2938"/>
      <c r="U40" s="2938"/>
      <c r="V40" s="2938"/>
      <c r="W40" s="2938"/>
      <c r="X40" s="2938"/>
      <c r="Y40" s="2938"/>
      <c r="Z40" s="2938"/>
      <c r="AA40" s="13"/>
      <c r="AB40" s="302"/>
      <c r="AC40" s="4"/>
      <c r="AD40" s="4"/>
      <c r="AE40" s="4"/>
      <c r="AF40" s="4"/>
      <c r="AG40" s="4"/>
      <c r="AH40" s="4"/>
      <c r="AI40" s="4"/>
      <c r="AJ40" s="4"/>
      <c r="AK40" s="4"/>
      <c r="AL40" s="4"/>
      <c r="AM40" s="298"/>
      <c r="AN40" s="17"/>
      <c r="AP40" s="968"/>
      <c r="AQ40" s="968"/>
      <c r="AR40" s="968"/>
      <c r="AS40" s="968"/>
      <c r="AT40" s="968"/>
      <c r="AU40" s="968"/>
    </row>
    <row r="41" spans="1:66" ht="14.1" customHeight="1">
      <c r="A41" s="303"/>
      <c r="B41" s="1297"/>
      <c r="C41" s="204"/>
      <c r="D41" s="303"/>
      <c r="E41" s="2938"/>
      <c r="F41" s="2938"/>
      <c r="G41" s="2938"/>
      <c r="H41" s="2938"/>
      <c r="I41" s="2938"/>
      <c r="J41" s="2938"/>
      <c r="K41" s="2938"/>
      <c r="L41" s="2938"/>
      <c r="M41" s="2938"/>
      <c r="N41" s="2938"/>
      <c r="O41" s="2938"/>
      <c r="P41" s="2938"/>
      <c r="Q41" s="2938"/>
      <c r="R41" s="2938"/>
      <c r="S41" s="2938"/>
      <c r="T41" s="2938"/>
      <c r="U41" s="2938"/>
      <c r="V41" s="2938"/>
      <c r="W41" s="2938"/>
      <c r="X41" s="2938"/>
      <c r="Y41" s="2938"/>
      <c r="Z41" s="2938"/>
      <c r="AA41" s="16"/>
      <c r="AB41" s="12"/>
      <c r="AC41" s="13"/>
      <c r="AD41" s="13"/>
      <c r="AE41" s="13"/>
      <c r="AF41" s="13"/>
      <c r="AG41" s="13"/>
      <c r="AH41" s="13"/>
      <c r="AI41" s="13"/>
      <c r="AJ41" s="13"/>
      <c r="AK41" s="13"/>
      <c r="AL41" s="13"/>
      <c r="AM41" s="13"/>
      <c r="AN41" s="17"/>
      <c r="AP41" s="968"/>
      <c r="AQ41" s="968"/>
      <c r="AR41" s="968"/>
      <c r="AS41" s="968"/>
      <c r="AT41" s="968"/>
      <c r="AU41" s="968"/>
    </row>
    <row r="42" spans="1:66" ht="14.1" customHeight="1">
      <c r="A42" s="303"/>
      <c r="B42" s="18"/>
      <c r="C42" s="303"/>
      <c r="D42" s="303"/>
      <c r="E42" s="2938"/>
      <c r="F42" s="2938"/>
      <c r="G42" s="2938"/>
      <c r="H42" s="2938"/>
      <c r="I42" s="2938"/>
      <c r="J42" s="2938"/>
      <c r="K42" s="2938"/>
      <c r="L42" s="2938"/>
      <c r="M42" s="2938"/>
      <c r="N42" s="2938"/>
      <c r="O42" s="2938"/>
      <c r="P42" s="2938"/>
      <c r="Q42" s="2938"/>
      <c r="R42" s="2938"/>
      <c r="S42" s="2938"/>
      <c r="T42" s="2938"/>
      <c r="U42" s="2938"/>
      <c r="V42" s="2938"/>
      <c r="W42" s="2938"/>
      <c r="X42" s="2938"/>
      <c r="Y42" s="2938"/>
      <c r="Z42" s="2938"/>
      <c r="AA42" s="1298"/>
      <c r="AB42" s="12"/>
      <c r="AC42" s="13"/>
      <c r="AD42" s="13"/>
      <c r="AE42" s="13"/>
      <c r="AF42" s="13"/>
      <c r="AG42" s="13"/>
      <c r="AH42" s="13"/>
      <c r="AI42" s="13"/>
      <c r="AJ42" s="13"/>
      <c r="AK42" s="13"/>
      <c r="AL42" s="13"/>
      <c r="AM42" s="13"/>
      <c r="AN42" s="17"/>
      <c r="AP42" s="968"/>
      <c r="AQ42" s="968"/>
      <c r="AR42" s="968"/>
      <c r="AS42" s="968"/>
      <c r="AT42" s="968"/>
      <c r="AU42" s="968"/>
    </row>
    <row r="43" spans="1:66" ht="14.1" customHeight="1">
      <c r="A43" s="303"/>
      <c r="B43" s="18"/>
      <c r="C43" s="13"/>
      <c r="D43" s="13"/>
      <c r="E43" s="13"/>
      <c r="F43" s="13"/>
      <c r="G43" s="13"/>
      <c r="H43" s="13"/>
      <c r="I43" s="13"/>
      <c r="J43" s="13"/>
      <c r="K43" s="13"/>
      <c r="L43" s="13"/>
      <c r="M43" s="558"/>
      <c r="N43" s="13"/>
      <c r="O43" s="13"/>
      <c r="P43" s="13"/>
      <c r="Q43" s="13"/>
      <c r="R43" s="13"/>
      <c r="S43" s="13"/>
      <c r="T43" s="13"/>
      <c r="U43" s="13"/>
      <c r="V43" s="13"/>
      <c r="W43" s="13"/>
      <c r="X43" s="13"/>
      <c r="Y43" s="13"/>
      <c r="Z43" s="13"/>
      <c r="AA43" s="16"/>
      <c r="AB43" s="12"/>
      <c r="AC43" s="13"/>
      <c r="AD43" s="322"/>
      <c r="AE43" s="13"/>
      <c r="AF43" s="322"/>
      <c r="AG43" s="322"/>
      <c r="AH43" s="322"/>
      <c r="AI43" s="322"/>
      <c r="AJ43" s="322"/>
      <c r="AK43" s="4"/>
      <c r="AL43" s="4"/>
      <c r="AM43" s="4"/>
      <c r="AN43" s="17"/>
      <c r="AP43" s="968"/>
      <c r="AQ43" s="968"/>
      <c r="AR43" s="968"/>
      <c r="AS43" s="968"/>
      <c r="AT43" s="968"/>
      <c r="AU43" s="968"/>
    </row>
    <row r="44" spans="1:66" ht="14.1" customHeight="1">
      <c r="A44" s="303"/>
      <c r="B44" s="3191" t="s">
        <v>1503</v>
      </c>
      <c r="C44" s="3192"/>
      <c r="D44" s="1987" t="s">
        <v>1494</v>
      </c>
      <c r="E44" s="1987"/>
      <c r="F44" s="1987"/>
      <c r="G44" s="1987"/>
      <c r="H44" s="1987"/>
      <c r="I44" s="1987"/>
      <c r="J44" s="1987"/>
      <c r="K44" s="1987"/>
      <c r="L44" s="1987"/>
      <c r="M44" s="1987"/>
      <c r="N44" s="1987"/>
      <c r="O44" s="1987"/>
      <c r="P44" s="1987"/>
      <c r="Q44" s="1987"/>
      <c r="R44" s="1987"/>
      <c r="S44" s="1987"/>
      <c r="T44" s="1987"/>
      <c r="U44" s="1987"/>
      <c r="V44" s="1987"/>
      <c r="W44" s="1987"/>
      <c r="X44" s="1987"/>
      <c r="Y44" s="1987"/>
      <c r="Z44" s="1987"/>
      <c r="AA44" s="13"/>
      <c r="AB44" s="297" t="s">
        <v>1776</v>
      </c>
      <c r="AC44" s="1871" t="s">
        <v>1777</v>
      </c>
      <c r="AD44" s="1871"/>
      <c r="AE44" s="1871"/>
      <c r="AF44" s="1871"/>
      <c r="AG44" s="1871"/>
      <c r="AH44" s="1871"/>
      <c r="AI44" s="1871"/>
      <c r="AJ44" s="1871"/>
      <c r="AK44" s="1871"/>
      <c r="AL44" s="1871"/>
      <c r="AM44" s="1871"/>
      <c r="AN44" s="2781"/>
      <c r="AP44" s="968"/>
      <c r="AQ44" s="968"/>
      <c r="AR44" s="968"/>
      <c r="AS44" s="968"/>
      <c r="AT44" s="968"/>
      <c r="AU44" s="968"/>
      <c r="AV44" s="968"/>
    </row>
    <row r="45" spans="1:66" ht="9.9499999999999993" customHeight="1">
      <c r="A45" s="303"/>
      <c r="B45" s="1299"/>
      <c r="C45" s="962"/>
      <c r="D45" s="962"/>
      <c r="E45" s="962"/>
      <c r="F45" s="962"/>
      <c r="G45" s="962"/>
      <c r="H45" s="962"/>
      <c r="I45" s="962"/>
      <c r="J45" s="962"/>
      <c r="K45" s="962"/>
      <c r="L45" s="962"/>
      <c r="M45" s="962"/>
      <c r="N45" s="962"/>
      <c r="O45" s="962"/>
      <c r="P45" s="962"/>
      <c r="Q45" s="962"/>
      <c r="R45" s="962"/>
      <c r="S45" s="962"/>
      <c r="T45" s="962"/>
      <c r="U45" s="962"/>
      <c r="V45" s="962"/>
      <c r="W45" s="962"/>
      <c r="X45" s="962"/>
      <c r="Y45" s="962"/>
      <c r="Z45" s="962"/>
      <c r="AA45" s="13"/>
      <c r="AB45" s="472"/>
      <c r="AC45" s="1300"/>
      <c r="AD45" s="1300"/>
      <c r="AE45" s="1300"/>
      <c r="AF45" s="1300"/>
      <c r="AG45" s="1300"/>
      <c r="AH45" s="1300"/>
      <c r="AI45" s="1300"/>
      <c r="AJ45" s="1300"/>
      <c r="AK45" s="1300"/>
      <c r="AL45" s="1300"/>
      <c r="AM45" s="1300"/>
      <c r="AN45" s="17"/>
      <c r="AP45" s="968"/>
      <c r="AQ45" s="968"/>
      <c r="AR45" s="968"/>
      <c r="AS45" s="968"/>
      <c r="AT45" s="968"/>
      <c r="AU45" s="968"/>
    </row>
    <row r="46" spans="1:66" ht="14.1" customHeight="1">
      <c r="A46" s="303"/>
      <c r="B46" s="963"/>
      <c r="C46" s="964"/>
      <c r="D46" s="278" t="s">
        <v>629</v>
      </c>
      <c r="E46" s="2221" t="s">
        <v>1504</v>
      </c>
      <c r="F46" s="2221"/>
      <c r="G46" s="2221"/>
      <c r="H46" s="2221"/>
      <c r="I46" s="2221"/>
      <c r="J46" s="2221"/>
      <c r="K46" s="2221"/>
      <c r="L46" s="2221"/>
      <c r="M46" s="2221"/>
      <c r="N46" s="2221"/>
      <c r="O46" s="2221"/>
      <c r="P46" s="2221"/>
      <c r="Q46" s="2221"/>
      <c r="R46" s="2221"/>
      <c r="S46" s="2221"/>
      <c r="T46" s="2221"/>
      <c r="U46" s="2221"/>
      <c r="V46" s="2221"/>
      <c r="W46" s="2221"/>
      <c r="X46" s="2221"/>
      <c r="Y46" s="2221"/>
      <c r="Z46" s="2221"/>
      <c r="AA46" s="576"/>
      <c r="AB46" s="1301"/>
      <c r="AC46" s="677"/>
      <c r="AD46" s="677"/>
      <c r="AE46" s="677"/>
      <c r="AF46" s="677"/>
      <c r="AG46" s="677"/>
      <c r="AH46" s="677"/>
      <c r="AI46" s="677"/>
      <c r="AJ46" s="677"/>
      <c r="AK46" s="677"/>
      <c r="AL46" s="1300"/>
      <c r="AM46" s="1300"/>
      <c r="AN46" s="17"/>
      <c r="AP46" s="968"/>
      <c r="AQ46" s="968"/>
      <c r="AR46" s="968"/>
      <c r="AS46" s="968"/>
      <c r="AT46" s="968"/>
      <c r="AU46" s="968"/>
    </row>
    <row r="47" spans="1:66" ht="14.1" customHeight="1">
      <c r="A47" s="303"/>
      <c r="B47" s="963"/>
      <c r="C47" s="1237"/>
      <c r="D47" s="578" t="s">
        <v>1495</v>
      </c>
      <c r="E47" s="902"/>
      <c r="F47" s="902"/>
      <c r="G47" s="576"/>
      <c r="H47" s="576"/>
      <c r="I47" s="576"/>
      <c r="J47" s="576"/>
      <c r="K47" s="576"/>
      <c r="L47" s="576"/>
      <c r="M47" s="576"/>
      <c r="N47" s="541" t="s">
        <v>524</v>
      </c>
      <c r="O47" s="3122"/>
      <c r="P47" s="3122"/>
      <c r="Q47" s="3120"/>
      <c r="R47" s="3120"/>
      <c r="S47" s="541" t="s">
        <v>102</v>
      </c>
      <c r="T47" s="3120"/>
      <c r="U47" s="3120"/>
      <c r="V47" s="541" t="s">
        <v>30</v>
      </c>
      <c r="W47" s="3120"/>
      <c r="X47" s="3120"/>
      <c r="Y47" s="1987" t="s">
        <v>332</v>
      </c>
      <c r="Z47" s="1987"/>
      <c r="AA47" s="576"/>
      <c r="AB47" s="1302"/>
      <c r="AC47" s="584"/>
      <c r="AD47" s="584"/>
      <c r="AE47" s="584"/>
      <c r="AF47" s="584"/>
      <c r="AG47" s="584"/>
      <c r="AH47" s="584"/>
      <c r="AI47" s="584"/>
      <c r="AJ47" s="584"/>
      <c r="AK47" s="584"/>
      <c r="AL47" s="1300"/>
      <c r="AM47" s="1300"/>
      <c r="AN47" s="17"/>
      <c r="AO47" s="379"/>
      <c r="AP47" s="966"/>
      <c r="AQ47" s="230"/>
      <c r="AR47" s="230"/>
      <c r="AS47" s="230"/>
      <c r="AT47" s="230"/>
      <c r="AU47" s="230"/>
    </row>
    <row r="48" spans="1:66" ht="14.1" customHeight="1">
      <c r="A48" s="303"/>
      <c r="B48" s="1303"/>
      <c r="C48" s="965"/>
      <c r="D48" s="578"/>
      <c r="E48" s="902"/>
      <c r="F48" s="902"/>
      <c r="G48" s="576"/>
      <c r="H48" s="576"/>
      <c r="I48" s="576"/>
      <c r="J48" s="576"/>
      <c r="K48" s="576"/>
      <c r="L48" s="576"/>
      <c r="M48" s="576"/>
      <c r="N48" s="541"/>
      <c r="O48" s="558"/>
      <c r="P48" s="558"/>
      <c r="Q48" s="1304"/>
      <c r="R48" s="1304"/>
      <c r="S48" s="541"/>
      <c r="T48" s="1304"/>
      <c r="U48" s="1304"/>
      <c r="V48" s="541"/>
      <c r="W48" s="1304"/>
      <c r="X48" s="1304"/>
      <c r="Y48" s="543"/>
      <c r="Z48" s="543"/>
      <c r="AA48" s="576"/>
      <c r="AB48" s="1302"/>
      <c r="AC48" s="584"/>
      <c r="AD48" s="584"/>
      <c r="AE48" s="584"/>
      <c r="AF48" s="584"/>
      <c r="AG48" s="584"/>
      <c r="AH48" s="584"/>
      <c r="AI48" s="584"/>
      <c r="AJ48" s="584"/>
      <c r="AK48" s="584"/>
      <c r="AL48" s="4"/>
      <c r="AM48" s="4"/>
      <c r="AN48" s="17"/>
      <c r="AP48" s="232"/>
      <c r="AQ48" s="232"/>
      <c r="AR48" s="232"/>
      <c r="AS48" s="232"/>
      <c r="AT48" s="232"/>
      <c r="AU48" s="232"/>
    </row>
    <row r="49" spans="1:47" ht="14.1" customHeight="1">
      <c r="A49" s="303"/>
      <c r="B49" s="963"/>
      <c r="C49" s="1237"/>
      <c r="D49" s="902" t="s">
        <v>1496</v>
      </c>
      <c r="E49" s="576"/>
      <c r="F49" s="576"/>
      <c r="G49" s="576"/>
      <c r="H49" s="576"/>
      <c r="I49" s="576"/>
      <c r="J49" s="576"/>
      <c r="K49" s="576"/>
      <c r="L49" s="576"/>
      <c r="M49" s="576"/>
      <c r="N49" s="576"/>
      <c r="O49" s="576"/>
      <c r="P49" s="576"/>
      <c r="Q49" s="576"/>
      <c r="R49" s="576"/>
      <c r="S49" s="576"/>
      <c r="T49" s="578"/>
      <c r="U49" s="541"/>
      <c r="V49" s="541"/>
      <c r="W49" s="1305"/>
      <c r="X49" s="684"/>
      <c r="Y49" s="684"/>
      <c r="Z49" s="578"/>
      <c r="AA49" s="576"/>
      <c r="AB49" s="1301"/>
      <c r="AC49" s="584"/>
      <c r="AD49" s="584"/>
      <c r="AE49" s="584"/>
      <c r="AF49" s="584"/>
      <c r="AG49" s="584"/>
      <c r="AH49" s="584"/>
      <c r="AI49" s="584"/>
      <c r="AJ49" s="584"/>
      <c r="AK49" s="584"/>
      <c r="AL49" s="322"/>
      <c r="AM49" s="4"/>
      <c r="AN49" s="17"/>
      <c r="AP49" s="232"/>
      <c r="AQ49" s="232"/>
      <c r="AR49" s="232"/>
      <c r="AS49" s="232"/>
      <c r="AT49" s="232"/>
      <c r="AU49" s="232"/>
    </row>
    <row r="50" spans="1:47" ht="14.1" customHeight="1">
      <c r="A50" s="303"/>
      <c r="B50" s="963"/>
      <c r="C50" s="1237"/>
      <c r="D50" s="576"/>
      <c r="E50" s="1306"/>
      <c r="F50" s="278" t="s">
        <v>524</v>
      </c>
      <c r="G50" s="3122"/>
      <c r="H50" s="3122"/>
      <c r="I50" s="3120"/>
      <c r="J50" s="3120"/>
      <c r="K50" s="53" t="s">
        <v>102</v>
      </c>
      <c r="L50" s="3120"/>
      <c r="M50" s="3120"/>
      <c r="N50" s="53" t="s">
        <v>30</v>
      </c>
      <c r="O50" s="3120"/>
      <c r="P50" s="3120"/>
      <c r="Q50" s="1728" t="s">
        <v>1497</v>
      </c>
      <c r="R50" s="1728"/>
      <c r="S50" s="1728"/>
      <c r="T50" s="1728"/>
      <c r="U50" s="53" t="s">
        <v>131</v>
      </c>
      <c r="V50" s="1306"/>
      <c r="W50" s="1306"/>
      <c r="X50" s="1306"/>
      <c r="Y50" s="1306"/>
      <c r="Z50" s="1306"/>
      <c r="AA50" s="576"/>
      <c r="AB50" s="1301"/>
      <c r="AC50" s="677"/>
      <c r="AD50" s="677"/>
      <c r="AE50" s="677"/>
      <c r="AF50" s="677"/>
      <c r="AG50" s="677"/>
      <c r="AH50" s="677"/>
      <c r="AI50" s="677"/>
      <c r="AJ50" s="677"/>
      <c r="AK50" s="677"/>
      <c r="AL50" s="322"/>
      <c r="AM50" s="4"/>
      <c r="AN50" s="17"/>
      <c r="AP50" s="232"/>
      <c r="AQ50" s="232"/>
      <c r="AR50" s="232"/>
      <c r="AS50" s="232"/>
      <c r="AT50" s="232"/>
      <c r="AU50" s="232"/>
    </row>
    <row r="51" spans="1:47" ht="14.1" customHeight="1">
      <c r="A51" s="303"/>
      <c r="B51" s="15"/>
      <c r="C51" s="303"/>
      <c r="D51" s="1307"/>
      <c r="E51" s="1306"/>
      <c r="F51" s="13"/>
      <c r="G51" s="13"/>
      <c r="H51" s="13"/>
      <c r="I51" s="13"/>
      <c r="J51" s="13"/>
      <c r="K51" s="13"/>
      <c r="L51" s="13"/>
      <c r="M51" s="13"/>
      <c r="N51" s="13"/>
      <c r="O51" s="13"/>
      <c r="P51" s="13"/>
      <c r="Q51" s="13"/>
      <c r="R51" s="13"/>
      <c r="S51" s="13"/>
      <c r="T51" s="13"/>
      <c r="U51" s="13"/>
      <c r="V51" s="1306"/>
      <c r="W51" s="1306"/>
      <c r="X51" s="1306"/>
      <c r="Y51" s="1306"/>
      <c r="Z51" s="1306"/>
      <c r="AA51" s="576"/>
      <c r="AB51" s="1301"/>
      <c r="AC51" s="584"/>
      <c r="AD51" s="584"/>
      <c r="AE51" s="584"/>
      <c r="AF51" s="584"/>
      <c r="AG51" s="584"/>
      <c r="AH51" s="584"/>
      <c r="AI51" s="584"/>
      <c r="AJ51" s="584"/>
      <c r="AK51" s="584"/>
      <c r="AL51" s="303"/>
      <c r="AM51" s="303"/>
      <c r="AN51" s="759"/>
    </row>
    <row r="52" spans="1:47">
      <c r="A52" s="13"/>
      <c r="B52" s="18"/>
      <c r="C52" s="507"/>
      <c r="D52" s="303" t="s">
        <v>1498</v>
      </c>
      <c r="E52" s="53"/>
      <c r="F52" s="53"/>
      <c r="G52" s="53"/>
      <c r="H52" s="53"/>
      <c r="I52" s="53"/>
      <c r="J52" s="53"/>
      <c r="K52" s="303"/>
      <c r="L52" s="53"/>
      <c r="M52" s="53"/>
      <c r="N52" s="1306"/>
      <c r="O52" s="1306"/>
      <c r="P52" s="1306"/>
      <c r="Q52" s="1306"/>
      <c r="R52" s="1306"/>
      <c r="S52" s="1306"/>
      <c r="T52" s="1306"/>
      <c r="U52" s="1306"/>
      <c r="V52" s="1306"/>
      <c r="W52" s="1306"/>
      <c r="X52" s="1306"/>
      <c r="Y52" s="1306"/>
      <c r="Z52" s="1306"/>
      <c r="AA52" s="576"/>
      <c r="AB52" s="297" t="s">
        <v>17</v>
      </c>
      <c r="AC52" s="1871" t="s">
        <v>1778</v>
      </c>
      <c r="AD52" s="1871"/>
      <c r="AE52" s="1871"/>
      <c r="AF52" s="1871"/>
      <c r="AG52" s="1871"/>
      <c r="AH52" s="1871"/>
      <c r="AI52" s="1871"/>
      <c r="AJ52" s="1871"/>
      <c r="AK52" s="1871"/>
      <c r="AL52" s="1871"/>
      <c r="AM52" s="1871"/>
      <c r="AN52" s="17"/>
    </row>
    <row r="53" spans="1:47">
      <c r="A53" s="13"/>
      <c r="B53" s="1299"/>
      <c r="C53" s="962"/>
      <c r="D53" s="576"/>
      <c r="E53" s="621"/>
      <c r="F53" s="621"/>
      <c r="G53" s="621"/>
      <c r="H53" s="621"/>
      <c r="I53" s="621"/>
      <c r="J53" s="621"/>
      <c r="K53" s="621"/>
      <c r="L53" s="621"/>
      <c r="M53" s="621"/>
      <c r="N53" s="621"/>
      <c r="O53" s="621"/>
      <c r="P53" s="621"/>
      <c r="Q53" s="621"/>
      <c r="R53" s="621"/>
      <c r="S53" s="621"/>
      <c r="T53" s="621"/>
      <c r="U53" s="621"/>
      <c r="V53" s="621"/>
      <c r="W53" s="621"/>
      <c r="X53" s="621"/>
      <c r="Y53" s="621"/>
      <c r="Z53" s="621"/>
      <c r="AA53" s="576"/>
      <c r="AB53" s="302"/>
      <c r="AC53" s="1871"/>
      <c r="AD53" s="1871"/>
      <c r="AE53" s="1871"/>
      <c r="AF53" s="1871"/>
      <c r="AG53" s="1871"/>
      <c r="AH53" s="1871"/>
      <c r="AI53" s="1871"/>
      <c r="AJ53" s="1871"/>
      <c r="AK53" s="1871"/>
      <c r="AL53" s="1871"/>
      <c r="AM53" s="1871"/>
      <c r="AN53" s="17"/>
    </row>
    <row r="54" spans="1:47" ht="12" customHeight="1">
      <c r="A54" s="13"/>
      <c r="B54" s="18"/>
      <c r="C54" s="13"/>
      <c r="D54" s="13" t="s">
        <v>1499</v>
      </c>
      <c r="E54" s="13"/>
      <c r="F54" s="13"/>
      <c r="G54" s="621"/>
      <c r="H54" s="621"/>
      <c r="I54" s="621"/>
      <c r="J54" s="621"/>
      <c r="K54" s="621"/>
      <c r="L54" s="621"/>
      <c r="M54" s="621"/>
      <c r="N54" s="621"/>
      <c r="O54" s="621"/>
      <c r="P54" s="621"/>
      <c r="Q54" s="621"/>
      <c r="R54" s="621"/>
      <c r="S54" s="621"/>
      <c r="T54" s="621"/>
      <c r="U54" s="621"/>
      <c r="V54" s="621"/>
      <c r="W54" s="621"/>
      <c r="X54" s="621"/>
      <c r="Y54" s="621"/>
      <c r="Z54" s="621"/>
      <c r="AA54" s="576"/>
      <c r="AB54" s="166"/>
      <c r="AC54" s="1871"/>
      <c r="AD54" s="1871"/>
      <c r="AE54" s="1871"/>
      <c r="AF54" s="1871"/>
      <c r="AG54" s="1871"/>
      <c r="AH54" s="1871"/>
      <c r="AI54" s="1871"/>
      <c r="AJ54" s="1871"/>
      <c r="AK54" s="1871"/>
      <c r="AL54" s="1871"/>
      <c r="AM54" s="1871"/>
      <c r="AN54" s="17"/>
    </row>
    <row r="55" spans="1:47">
      <c r="A55" s="13"/>
      <c r="B55" s="18"/>
      <c r="C55" s="13"/>
      <c r="D55" s="621"/>
      <c r="E55" s="1306"/>
      <c r="F55" s="1306"/>
      <c r="G55" s="1306"/>
      <c r="H55" s="1306"/>
      <c r="I55" s="1306"/>
      <c r="J55" s="1306"/>
      <c r="K55" s="1306"/>
      <c r="L55" s="1306"/>
      <c r="M55" s="1306"/>
      <c r="N55" s="1306"/>
      <c r="O55" s="1306"/>
      <c r="P55" s="1306"/>
      <c r="Q55" s="1306"/>
      <c r="R55" s="1306"/>
      <c r="S55" s="1306"/>
      <c r="T55" s="1306"/>
      <c r="U55" s="1306"/>
      <c r="V55" s="1306"/>
      <c r="W55" s="1306"/>
      <c r="X55" s="1306"/>
      <c r="Y55" s="1306"/>
      <c r="Z55" s="1306"/>
      <c r="AA55" s="576"/>
      <c r="AB55" s="166"/>
      <c r="AC55" s="1871"/>
      <c r="AD55" s="1871"/>
      <c r="AE55" s="1871"/>
      <c r="AF55" s="1871"/>
      <c r="AG55" s="1871"/>
      <c r="AH55" s="1871"/>
      <c r="AI55" s="1871"/>
      <c r="AJ55" s="1871"/>
      <c r="AK55" s="1871"/>
      <c r="AL55" s="1871"/>
      <c r="AM55" s="1871"/>
      <c r="AN55" s="17"/>
    </row>
    <row r="56" spans="1:47" ht="9" customHeight="1">
      <c r="A56" s="13"/>
      <c r="B56" s="18"/>
      <c r="C56" s="13"/>
      <c r="D56" s="576"/>
      <c r="E56" s="1306"/>
      <c r="F56" s="1306"/>
      <c r="G56" s="1306"/>
      <c r="H56" s="1306"/>
      <c r="I56" s="1306"/>
      <c r="J56" s="1306"/>
      <c r="K56" s="1306"/>
      <c r="L56" s="1306"/>
      <c r="M56" s="1306"/>
      <c r="N56" s="1306"/>
      <c r="O56" s="1306"/>
      <c r="P56" s="1306"/>
      <c r="Q56" s="1306"/>
      <c r="R56" s="1306"/>
      <c r="S56" s="1306"/>
      <c r="T56" s="1306"/>
      <c r="U56" s="1306"/>
      <c r="V56" s="1306"/>
      <c r="W56" s="1306"/>
      <c r="X56" s="1306"/>
      <c r="Y56" s="1306"/>
      <c r="Z56" s="1306"/>
      <c r="AA56" s="576"/>
      <c r="AB56" s="1301"/>
      <c r="AC56" s="584"/>
      <c r="AD56" s="584"/>
      <c r="AE56" s="584"/>
      <c r="AF56" s="584"/>
      <c r="AG56" s="584"/>
      <c r="AH56" s="584"/>
      <c r="AI56" s="584"/>
      <c r="AJ56" s="584"/>
      <c r="AK56" s="584"/>
      <c r="AL56" s="13"/>
      <c r="AM56" s="13"/>
      <c r="AN56" s="17"/>
    </row>
    <row r="57" spans="1:47">
      <c r="A57" s="13"/>
      <c r="B57" s="18"/>
      <c r="C57" s="13"/>
      <c r="D57" s="13" t="s">
        <v>629</v>
      </c>
      <c r="E57" s="1710" t="s">
        <v>1505</v>
      </c>
      <c r="F57" s="1710"/>
      <c r="G57" s="1710"/>
      <c r="H57" s="1710"/>
      <c r="I57" s="1710"/>
      <c r="J57" s="1710"/>
      <c r="K57" s="1710"/>
      <c r="L57" s="1710"/>
      <c r="M57" s="1710"/>
      <c r="N57" s="1710"/>
      <c r="O57" s="1710"/>
      <c r="P57" s="1710"/>
      <c r="Q57" s="1710"/>
      <c r="R57" s="1710"/>
      <c r="S57" s="1710"/>
      <c r="T57" s="1710"/>
      <c r="U57" s="1710"/>
      <c r="V57" s="1710"/>
      <c r="W57" s="1710"/>
      <c r="X57" s="1710"/>
      <c r="Y57" s="1710"/>
      <c r="Z57" s="1710"/>
      <c r="AA57" s="576"/>
      <c r="AB57" s="1301"/>
      <c r="AC57" s="584"/>
      <c r="AD57" s="584"/>
      <c r="AE57" s="584"/>
      <c r="AF57" s="584"/>
      <c r="AG57" s="584"/>
      <c r="AH57" s="584"/>
      <c r="AI57" s="584"/>
      <c r="AJ57" s="584"/>
      <c r="AK57" s="584"/>
      <c r="AL57" s="13"/>
      <c r="AM57" s="13"/>
      <c r="AN57" s="17"/>
    </row>
    <row r="58" spans="1:47" ht="6" customHeight="1">
      <c r="A58" s="13"/>
      <c r="B58" s="18"/>
      <c r="C58" s="13"/>
      <c r="D58" s="13"/>
      <c r="E58" s="303"/>
      <c r="F58" s="303"/>
      <c r="G58" s="303"/>
      <c r="H58" s="303"/>
      <c r="I58" s="303"/>
      <c r="J58" s="303"/>
      <c r="K58" s="303"/>
      <c r="L58" s="303"/>
      <c r="M58" s="303"/>
      <c r="N58" s="303"/>
      <c r="O58" s="303"/>
      <c r="P58" s="303"/>
      <c r="Q58" s="303"/>
      <c r="R58" s="303"/>
      <c r="S58" s="303"/>
      <c r="T58" s="303"/>
      <c r="U58" s="303"/>
      <c r="V58" s="303"/>
      <c r="W58" s="303"/>
      <c r="X58" s="303"/>
      <c r="Y58" s="303"/>
      <c r="Z58" s="303"/>
      <c r="AA58" s="576"/>
      <c r="AB58" s="684"/>
      <c r="AC58" s="584"/>
      <c r="AD58" s="584"/>
      <c r="AE58" s="584"/>
      <c r="AF58" s="584"/>
      <c r="AG58" s="584"/>
      <c r="AH58" s="584"/>
      <c r="AI58" s="584"/>
      <c r="AJ58" s="584"/>
      <c r="AK58" s="584"/>
      <c r="AL58" s="13"/>
      <c r="AM58" s="13"/>
      <c r="AN58" s="17"/>
    </row>
    <row r="59" spans="1:47">
      <c r="A59" s="13"/>
      <c r="B59" s="18"/>
      <c r="C59" s="13"/>
      <c r="D59" s="1710" t="s">
        <v>1500</v>
      </c>
      <c r="E59" s="1710"/>
      <c r="F59" s="1710"/>
      <c r="G59" s="1710"/>
      <c r="H59" s="1710"/>
      <c r="I59" s="1710"/>
      <c r="J59" s="1709" t="s">
        <v>1501</v>
      </c>
      <c r="K59" s="1709"/>
      <c r="L59" s="1709"/>
      <c r="M59" s="1728" t="s">
        <v>888</v>
      </c>
      <c r="N59" s="1728"/>
      <c r="O59" s="3120"/>
      <c r="P59" s="3120"/>
      <c r="Q59" s="53" t="s">
        <v>102</v>
      </c>
      <c r="R59" s="3120"/>
      <c r="S59" s="3120"/>
      <c r="T59" s="53" t="s">
        <v>30</v>
      </c>
      <c r="U59" s="3120"/>
      <c r="V59" s="3120"/>
      <c r="W59" s="1710" t="s">
        <v>332</v>
      </c>
      <c r="X59" s="1710"/>
      <c r="Y59" s="53" t="s">
        <v>289</v>
      </c>
      <c r="Z59" s="1728" t="s">
        <v>888</v>
      </c>
      <c r="AA59" s="1728"/>
      <c r="AB59" s="3120"/>
      <c r="AC59" s="3120"/>
      <c r="AD59" s="53" t="s">
        <v>102</v>
      </c>
      <c r="AE59" s="3120"/>
      <c r="AF59" s="3120"/>
      <c r="AG59" s="53" t="s">
        <v>30</v>
      </c>
      <c r="AH59" s="3120"/>
      <c r="AI59" s="3120"/>
      <c r="AJ59" s="1710" t="s">
        <v>332</v>
      </c>
      <c r="AK59" s="1710"/>
      <c r="AL59" s="13"/>
      <c r="AM59" s="13"/>
      <c r="AN59" s="17"/>
    </row>
    <row r="60" spans="1:47">
      <c r="A60" s="13"/>
      <c r="B60" s="18"/>
      <c r="C60" s="13"/>
      <c r="D60" s="13"/>
      <c r="E60" s="3121"/>
      <c r="F60" s="3121"/>
      <c r="G60" s="3121"/>
      <c r="H60" s="3121"/>
      <c r="I60" s="3121"/>
      <c r="J60" s="3121"/>
      <c r="K60" s="3121"/>
      <c r="L60" s="3121"/>
      <c r="M60" s="3121"/>
      <c r="N60" s="3121"/>
      <c r="O60" s="3121"/>
      <c r="P60" s="3121"/>
      <c r="Q60" s="3121"/>
      <c r="R60" s="3121"/>
      <c r="S60" s="3121"/>
      <c r="T60" s="3121"/>
      <c r="U60" s="3121"/>
      <c r="V60" s="3121"/>
      <c r="W60" s="3121"/>
      <c r="X60" s="3121"/>
      <c r="Y60" s="3121"/>
      <c r="Z60" s="3121"/>
      <c r="AA60" s="3121"/>
      <c r="AB60" s="3121"/>
      <c r="AC60" s="3121"/>
      <c r="AD60" s="3121"/>
      <c r="AE60" s="3121"/>
      <c r="AF60" s="3121"/>
      <c r="AG60" s="3121"/>
      <c r="AH60" s="3121"/>
      <c r="AI60" s="3121"/>
      <c r="AJ60" s="3121"/>
      <c r="AK60" s="65"/>
      <c r="AL60" s="13"/>
      <c r="AM60" s="13"/>
      <c r="AN60" s="17"/>
    </row>
    <row r="61" spans="1:47">
      <c r="A61" s="13"/>
      <c r="B61" s="18"/>
      <c r="C61" s="13"/>
      <c r="D61" s="13"/>
      <c r="E61" s="3121"/>
      <c r="F61" s="3121"/>
      <c r="G61" s="3121"/>
      <c r="H61" s="3121"/>
      <c r="I61" s="3121"/>
      <c r="J61" s="3121"/>
      <c r="K61" s="3121"/>
      <c r="L61" s="3121"/>
      <c r="M61" s="3121"/>
      <c r="N61" s="3121"/>
      <c r="O61" s="3121"/>
      <c r="P61" s="3121"/>
      <c r="Q61" s="3121"/>
      <c r="R61" s="3121"/>
      <c r="S61" s="3121"/>
      <c r="T61" s="3121"/>
      <c r="U61" s="3121"/>
      <c r="V61" s="3121"/>
      <c r="W61" s="3121"/>
      <c r="X61" s="3121"/>
      <c r="Y61" s="3121"/>
      <c r="Z61" s="3121"/>
      <c r="AA61" s="3121"/>
      <c r="AB61" s="3121"/>
      <c r="AC61" s="3121"/>
      <c r="AD61" s="3121"/>
      <c r="AE61" s="3121"/>
      <c r="AF61" s="3121"/>
      <c r="AG61" s="3121"/>
      <c r="AH61" s="3121"/>
      <c r="AI61" s="3121"/>
      <c r="AJ61" s="3121"/>
      <c r="AK61" s="65"/>
      <c r="AL61" s="13"/>
      <c r="AM61" s="13"/>
      <c r="AN61" s="17"/>
    </row>
    <row r="62" spans="1:47">
      <c r="A62" s="13"/>
      <c r="B62" s="18"/>
      <c r="C62" s="13"/>
      <c r="D62" s="576"/>
      <c r="E62" s="621"/>
      <c r="F62" s="621"/>
      <c r="G62" s="621"/>
      <c r="H62" s="621"/>
      <c r="I62" s="621"/>
      <c r="J62" s="621"/>
      <c r="K62" s="621"/>
      <c r="L62" s="621"/>
      <c r="M62" s="621"/>
      <c r="N62" s="621"/>
      <c r="O62" s="621"/>
      <c r="P62" s="621"/>
      <c r="Q62" s="621"/>
      <c r="R62" s="621"/>
      <c r="S62" s="621"/>
      <c r="T62" s="621"/>
      <c r="U62" s="621"/>
      <c r="V62" s="621"/>
      <c r="W62" s="621"/>
      <c r="X62" s="621"/>
      <c r="Y62" s="621"/>
      <c r="Z62" s="621"/>
      <c r="AA62" s="576"/>
      <c r="AB62" s="1308"/>
      <c r="AC62" s="576"/>
      <c r="AD62" s="576"/>
      <c r="AE62" s="576"/>
      <c r="AF62" s="576"/>
      <c r="AG62" s="576"/>
      <c r="AH62" s="576"/>
      <c r="AI62" s="576"/>
      <c r="AJ62" s="576"/>
      <c r="AK62" s="576"/>
      <c r="AL62" s="13"/>
      <c r="AM62" s="13"/>
      <c r="AN62" s="17"/>
    </row>
    <row r="63" spans="1:47">
      <c r="A63" s="13"/>
      <c r="B63" s="18"/>
      <c r="C63" s="13"/>
      <c r="D63" s="1710" t="s">
        <v>1502</v>
      </c>
      <c r="E63" s="1710"/>
      <c r="F63" s="1710"/>
      <c r="G63" s="1710"/>
      <c r="H63" s="1710"/>
      <c r="I63" s="1710"/>
      <c r="J63" s="1710"/>
      <c r="K63" s="1710"/>
      <c r="L63" s="1710"/>
      <c r="M63" s="1710"/>
      <c r="N63" s="1710"/>
      <c r="O63" s="1710"/>
      <c r="P63" s="1710"/>
      <c r="Q63" s="1710"/>
      <c r="R63" s="1710"/>
      <c r="S63" s="1710"/>
      <c r="T63" s="1710"/>
      <c r="U63" s="1710"/>
      <c r="V63" s="1710"/>
      <c r="W63" s="1710"/>
      <c r="X63" s="1710"/>
      <c r="Y63" s="1710"/>
      <c r="Z63" s="1710"/>
      <c r="AA63" s="1710"/>
      <c r="AB63" s="813"/>
      <c r="AC63" s="13"/>
      <c r="AD63" s="65"/>
      <c r="AE63" s="65"/>
      <c r="AF63" s="65"/>
      <c r="AG63" s="65"/>
      <c r="AH63" s="65"/>
      <c r="AI63" s="65"/>
      <c r="AJ63" s="65"/>
      <c r="AK63" s="576"/>
      <c r="AL63" s="13"/>
      <c r="AM63" s="13"/>
      <c r="AN63" s="17"/>
    </row>
    <row r="64" spans="1:47">
      <c r="A64" s="13"/>
      <c r="B64" s="18"/>
      <c r="C64" s="13"/>
      <c r="D64" s="13"/>
      <c r="E64" s="2938"/>
      <c r="F64" s="2938"/>
      <c r="G64" s="2938"/>
      <c r="H64" s="2938"/>
      <c r="I64" s="2938"/>
      <c r="J64" s="2938"/>
      <c r="K64" s="2938"/>
      <c r="L64" s="2938"/>
      <c r="M64" s="2938"/>
      <c r="N64" s="2938"/>
      <c r="O64" s="2938"/>
      <c r="P64" s="2938"/>
      <c r="Q64" s="2938"/>
      <c r="R64" s="2938"/>
      <c r="S64" s="2938"/>
      <c r="T64" s="2938"/>
      <c r="U64" s="2938"/>
      <c r="V64" s="2938"/>
      <c r="W64" s="2938"/>
      <c r="X64" s="2938"/>
      <c r="Y64" s="2938"/>
      <c r="Z64" s="2938"/>
      <c r="AA64" s="2938"/>
      <c r="AB64" s="2938"/>
      <c r="AC64" s="2938"/>
      <c r="AD64" s="2938"/>
      <c r="AE64" s="2938"/>
      <c r="AF64" s="2938"/>
      <c r="AG64" s="2938"/>
      <c r="AH64" s="2938"/>
      <c r="AI64" s="2938"/>
      <c r="AJ64" s="2938"/>
      <c r="AK64" s="576"/>
      <c r="AL64" s="13"/>
      <c r="AM64" s="13"/>
      <c r="AN64" s="17"/>
    </row>
    <row r="65" spans="1:40">
      <c r="A65" s="13"/>
      <c r="B65" s="18"/>
      <c r="C65" s="13"/>
      <c r="D65" s="13"/>
      <c r="E65" s="2938"/>
      <c r="F65" s="2938"/>
      <c r="G65" s="2938"/>
      <c r="H65" s="2938"/>
      <c r="I65" s="2938"/>
      <c r="J65" s="2938"/>
      <c r="K65" s="2938"/>
      <c r="L65" s="2938"/>
      <c r="M65" s="2938"/>
      <c r="N65" s="2938"/>
      <c r="O65" s="2938"/>
      <c r="P65" s="2938"/>
      <c r="Q65" s="2938"/>
      <c r="R65" s="2938"/>
      <c r="S65" s="2938"/>
      <c r="T65" s="2938"/>
      <c r="U65" s="2938"/>
      <c r="V65" s="2938"/>
      <c r="W65" s="2938"/>
      <c r="X65" s="2938"/>
      <c r="Y65" s="2938"/>
      <c r="Z65" s="2938"/>
      <c r="AA65" s="2938"/>
      <c r="AB65" s="2938"/>
      <c r="AC65" s="2938"/>
      <c r="AD65" s="2938"/>
      <c r="AE65" s="2938"/>
      <c r="AF65" s="2938"/>
      <c r="AG65" s="2938"/>
      <c r="AH65" s="2938"/>
      <c r="AI65" s="2938"/>
      <c r="AJ65" s="2938"/>
      <c r="AK65" s="576"/>
      <c r="AL65" s="13"/>
      <c r="AM65" s="13"/>
      <c r="AN65" s="17"/>
    </row>
    <row r="66" spans="1:40" ht="6.95" customHeight="1" thickBot="1">
      <c r="A66" s="13"/>
      <c r="B66" s="170"/>
      <c r="C66" s="8"/>
      <c r="D66" s="8"/>
      <c r="E66" s="8"/>
      <c r="F66" s="8"/>
      <c r="G66" s="8"/>
      <c r="H66" s="8"/>
      <c r="I66" s="8"/>
      <c r="J66" s="8"/>
      <c r="K66" s="8"/>
      <c r="L66" s="8"/>
      <c r="M66" s="777"/>
      <c r="N66" s="8"/>
      <c r="O66" s="8"/>
      <c r="P66" s="8"/>
      <c r="Q66" s="8"/>
      <c r="R66" s="8"/>
      <c r="S66" s="8"/>
      <c r="T66" s="8"/>
      <c r="U66" s="8"/>
      <c r="V66" s="8"/>
      <c r="W66" s="8"/>
      <c r="X66" s="8"/>
      <c r="Y66" s="8"/>
      <c r="Z66" s="8"/>
      <c r="AA66" s="8"/>
      <c r="AB66" s="171"/>
      <c r="AC66" s="8"/>
      <c r="AD66" s="8"/>
      <c r="AE66" s="8"/>
      <c r="AF66" s="8"/>
      <c r="AG66" s="8"/>
      <c r="AH66" s="8"/>
      <c r="AI66" s="8"/>
      <c r="AJ66" s="8"/>
      <c r="AK66" s="8"/>
      <c r="AL66" s="8"/>
      <c r="AM66" s="8"/>
      <c r="AN66" s="158"/>
    </row>
  </sheetData>
  <sheetProtection algorithmName="SHA-512" hashValue="l9pz2RJoAxa+GW2XdS2cZk7nibh+xRym2DfP4rpR4ATBYHK2z8RcS6M5eVCDnddA8ahJjLaZJVryzwWy0aCgsg==" saltValue="wxP1OJiEvAKDCxwaWemoog==" spinCount="100000" sheet="1" formatCells="0" formatColumns="0" formatRows="0" insertColumns="0" insertRows="0" selectLockedCells="1"/>
  <mergeCells count="182">
    <mergeCell ref="A1:AN1"/>
    <mergeCell ref="B3:AA3"/>
    <mergeCell ref="AB3:AN3"/>
    <mergeCell ref="B4:C4"/>
    <mergeCell ref="D4:Z4"/>
    <mergeCell ref="AB9:AH9"/>
    <mergeCell ref="AI9:AM10"/>
    <mergeCell ref="AB10:AC10"/>
    <mergeCell ref="AD10:AH10"/>
    <mergeCell ref="AQ10:AW10"/>
    <mergeCell ref="D8:AM8"/>
    <mergeCell ref="D7:AM7"/>
    <mergeCell ref="AX10:BO10"/>
    <mergeCell ref="D5:Z5"/>
    <mergeCell ref="B7:C7"/>
    <mergeCell ref="C9:C16"/>
    <mergeCell ref="D9:F10"/>
    <mergeCell ref="G9:K10"/>
    <mergeCell ref="L9:N10"/>
    <mergeCell ref="O9:R10"/>
    <mergeCell ref="S9:AA10"/>
    <mergeCell ref="AB11:AC11"/>
    <mergeCell ref="AD11:AH11"/>
    <mergeCell ref="AI11:AM11"/>
    <mergeCell ref="AQ11:AW12"/>
    <mergeCell ref="AX11:BO12"/>
    <mergeCell ref="D12:F12"/>
    <mergeCell ref="G12:K12"/>
    <mergeCell ref="L12:N12"/>
    <mergeCell ref="O12:R12"/>
    <mergeCell ref="S12:V12"/>
    <mergeCell ref="D11:F11"/>
    <mergeCell ref="G11:K11"/>
    <mergeCell ref="L11:N11"/>
    <mergeCell ref="O11:R11"/>
    <mergeCell ref="S11:V11"/>
    <mergeCell ref="X11:AA11"/>
    <mergeCell ref="X12:AA12"/>
    <mergeCell ref="AB12:AC12"/>
    <mergeCell ref="AD12:AH12"/>
    <mergeCell ref="AI12:AM12"/>
    <mergeCell ref="D13:F13"/>
    <mergeCell ref="G13:K13"/>
    <mergeCell ref="L13:N13"/>
    <mergeCell ref="O13:R13"/>
    <mergeCell ref="S13:V13"/>
    <mergeCell ref="X13:AA13"/>
    <mergeCell ref="AB13:AC13"/>
    <mergeCell ref="AD13:AH13"/>
    <mergeCell ref="AI13:AM13"/>
    <mergeCell ref="AQ13:AW14"/>
    <mergeCell ref="AX13:BO14"/>
    <mergeCell ref="D14:F14"/>
    <mergeCell ref="G14:K14"/>
    <mergeCell ref="L14:N14"/>
    <mergeCell ref="O14:R14"/>
    <mergeCell ref="S14:V14"/>
    <mergeCell ref="X14:AA14"/>
    <mergeCell ref="AB14:AC14"/>
    <mergeCell ref="AD14:AH14"/>
    <mergeCell ref="AI14:AM14"/>
    <mergeCell ref="D15:F15"/>
    <mergeCell ref="G15:K15"/>
    <mergeCell ref="L15:N15"/>
    <mergeCell ref="O15:R15"/>
    <mergeCell ref="S15:V15"/>
    <mergeCell ref="X15:AA15"/>
    <mergeCell ref="AB15:AC15"/>
    <mergeCell ref="AD15:AH15"/>
    <mergeCell ref="AI15:AM15"/>
    <mergeCell ref="D16:F16"/>
    <mergeCell ref="G16:K16"/>
    <mergeCell ref="L16:N16"/>
    <mergeCell ref="O16:R16"/>
    <mergeCell ref="S16:V16"/>
    <mergeCell ref="X16:AA16"/>
    <mergeCell ref="AB16:AC16"/>
    <mergeCell ref="AD16:AH16"/>
    <mergeCell ref="AI16:AM16"/>
    <mergeCell ref="R19:U20"/>
    <mergeCell ref="V19:W20"/>
    <mergeCell ref="X19:AA20"/>
    <mergeCell ref="AB19:AM20"/>
    <mergeCell ref="D21:F22"/>
    <mergeCell ref="G21:J22"/>
    <mergeCell ref="K21:O22"/>
    <mergeCell ref="P21:Q22"/>
    <mergeCell ref="R21:U22"/>
    <mergeCell ref="V21:W22"/>
    <mergeCell ref="X21:AA22"/>
    <mergeCell ref="AB21:AM22"/>
    <mergeCell ref="R25:U26"/>
    <mergeCell ref="V25:W26"/>
    <mergeCell ref="X25:AA26"/>
    <mergeCell ref="AB25:AM26"/>
    <mergeCell ref="D23:F24"/>
    <mergeCell ref="G23:J24"/>
    <mergeCell ref="K23:O24"/>
    <mergeCell ref="P23:Q24"/>
    <mergeCell ref="R23:U24"/>
    <mergeCell ref="V23:W24"/>
    <mergeCell ref="X23:AA24"/>
    <mergeCell ref="AB23:AM24"/>
    <mergeCell ref="D25:F26"/>
    <mergeCell ref="G25:J26"/>
    <mergeCell ref="K25:O26"/>
    <mergeCell ref="P25:Q26"/>
    <mergeCell ref="B44:C44"/>
    <mergeCell ref="D44:Z44"/>
    <mergeCell ref="O47:P47"/>
    <mergeCell ref="Q47:R47"/>
    <mergeCell ref="T47:U47"/>
    <mergeCell ref="C19:C34"/>
    <mergeCell ref="D19:F20"/>
    <mergeCell ref="G19:J20"/>
    <mergeCell ref="K19:O20"/>
    <mergeCell ref="P19:Q20"/>
    <mergeCell ref="X31:AA32"/>
    <mergeCell ref="D31:F32"/>
    <mergeCell ref="G31:J32"/>
    <mergeCell ref="K31:O32"/>
    <mergeCell ref="P31:Q32"/>
    <mergeCell ref="R31:U32"/>
    <mergeCell ref="V31:W32"/>
    <mergeCell ref="X27:AA28"/>
    <mergeCell ref="D29:F30"/>
    <mergeCell ref="G29:J30"/>
    <mergeCell ref="K29:O30"/>
    <mergeCell ref="P29:Q30"/>
    <mergeCell ref="R29:U30"/>
    <mergeCell ref="V29:W30"/>
    <mergeCell ref="B37:C37"/>
    <mergeCell ref="D37:Z38"/>
    <mergeCell ref="E39:Z39"/>
    <mergeCell ref="D33:F34"/>
    <mergeCell ref="G33:J34"/>
    <mergeCell ref="K33:O34"/>
    <mergeCell ref="P33:Q34"/>
    <mergeCell ref="R33:U34"/>
    <mergeCell ref="V33:W34"/>
    <mergeCell ref="D18:AM18"/>
    <mergeCell ref="E46:Z46"/>
    <mergeCell ref="E57:Z57"/>
    <mergeCell ref="W47:X47"/>
    <mergeCell ref="Y47:Z47"/>
    <mergeCell ref="G50:H50"/>
    <mergeCell ref="I50:J50"/>
    <mergeCell ref="L50:M50"/>
    <mergeCell ref="O50:P50"/>
    <mergeCell ref="Q50:T50"/>
    <mergeCell ref="E40:Z42"/>
    <mergeCell ref="X33:AA34"/>
    <mergeCell ref="AB33:AM34"/>
    <mergeCell ref="D35:Z35"/>
    <mergeCell ref="AB31:AM32"/>
    <mergeCell ref="AB27:AM28"/>
    <mergeCell ref="X29:AA30"/>
    <mergeCell ref="AB29:AM30"/>
    <mergeCell ref="D27:F28"/>
    <mergeCell ref="G27:J28"/>
    <mergeCell ref="K27:O28"/>
    <mergeCell ref="P27:Q28"/>
    <mergeCell ref="R27:U28"/>
    <mergeCell ref="V27:W28"/>
    <mergeCell ref="E64:AJ65"/>
    <mergeCell ref="D59:I59"/>
    <mergeCell ref="J59:L59"/>
    <mergeCell ref="M59:N59"/>
    <mergeCell ref="O59:P59"/>
    <mergeCell ref="R59:S59"/>
    <mergeCell ref="U59:V59"/>
    <mergeCell ref="W59:X59"/>
    <mergeCell ref="Z59:AA59"/>
    <mergeCell ref="AC44:AN44"/>
    <mergeCell ref="AC52:AM53"/>
    <mergeCell ref="AC54:AM55"/>
    <mergeCell ref="AB59:AC59"/>
    <mergeCell ref="AE59:AF59"/>
    <mergeCell ref="AH59:AI59"/>
    <mergeCell ref="AJ59:AK59"/>
    <mergeCell ref="E60:AJ61"/>
    <mergeCell ref="D63:AA63"/>
  </mergeCells>
  <phoneticPr fontId="4"/>
  <conditionalFormatting sqref="D21 R21 X21 D23 X23">
    <cfRule type="containsBlanks" dxfId="242" priority="33">
      <formula>LEN(TRIM(D21))=0</formula>
    </cfRule>
  </conditionalFormatting>
  <conditionalFormatting sqref="D25 D27 D29 D31">
    <cfRule type="containsBlanks" dxfId="241" priority="27">
      <formula>LEN(TRIM(D25))=0</formula>
    </cfRule>
  </conditionalFormatting>
  <conditionalFormatting sqref="D33">
    <cfRule type="containsBlanks" dxfId="240" priority="18">
      <formula>LEN(TRIM(D33))=0</formula>
    </cfRule>
  </conditionalFormatting>
  <conditionalFormatting sqref="E60:AJ61 E64:AJ65">
    <cfRule type="containsBlanks" dxfId="239" priority="13">
      <formula>LEN(TRIM(E60))=0</formula>
    </cfRule>
  </conditionalFormatting>
  <conditionalFormatting sqref="G25 G27 G29 G31">
    <cfRule type="containsBlanks" dxfId="238" priority="26">
      <formula>LEN(TRIM(G25))=0</formula>
    </cfRule>
  </conditionalFormatting>
  <conditionalFormatting sqref="G33">
    <cfRule type="containsBlanks" dxfId="237" priority="17">
      <formula>LEN(TRIM(G33))=0</formula>
    </cfRule>
  </conditionalFormatting>
  <conditionalFormatting sqref="G50:H50">
    <cfRule type="containsBlanks" dxfId="236" priority="8">
      <formula>LEN(TRIM(G50))=0</formula>
    </cfRule>
  </conditionalFormatting>
  <conditionalFormatting sqref="G12:K16 S12:AA16 AD12:AM16 G21 K21 P21 V21 G23 K23 P23:Q23 V23 K25 P25:Q25 V25:W25 K27 P27:Q27 V27:W27 K29 P29:Q29 V29:W29 K31 P31:Q31 V31:W31 E40:Z42">
    <cfRule type="containsBlanks" dxfId="235" priority="35">
      <formula>LEN(TRIM(E12))=0</formula>
    </cfRule>
  </conditionalFormatting>
  <conditionalFormatting sqref="I50:J50 L50:M50 O50:P50">
    <cfRule type="containsBlanks" dxfId="234" priority="7">
      <formula>LEN(TRIM(I50))=0</formula>
    </cfRule>
  </conditionalFormatting>
  <conditionalFormatting sqref="K33">
    <cfRule type="containsBlanks" dxfId="233" priority="16">
      <formula>LEN(TRIM(K33))=0</formula>
    </cfRule>
  </conditionalFormatting>
  <conditionalFormatting sqref="L11:R16">
    <cfRule type="containsBlanks" dxfId="232" priority="3">
      <formula>LEN(TRIM(L11))=0</formula>
    </cfRule>
  </conditionalFormatting>
  <conditionalFormatting sqref="O47:P47">
    <cfRule type="containsBlanks" dxfId="231" priority="11">
      <formula>LEN(TRIM(O47))=0</formula>
    </cfRule>
  </conditionalFormatting>
  <conditionalFormatting sqref="O59:P59 AB59:AC59">
    <cfRule type="containsBlanks" dxfId="230" priority="10">
      <formula>LEN(TRIM(O59))=0</formula>
    </cfRule>
  </conditionalFormatting>
  <conditionalFormatting sqref="P33:Q33">
    <cfRule type="containsBlanks" dxfId="229" priority="15">
      <formula>LEN(TRIM(P33))=0</formula>
    </cfRule>
  </conditionalFormatting>
  <conditionalFormatting sqref="Q47:R47 T47:U47 W47:X47">
    <cfRule type="containsBlanks" dxfId="228" priority="12">
      <formula>LEN(TRIM(Q47))=0</formula>
    </cfRule>
  </conditionalFormatting>
  <conditionalFormatting sqref="R23 R25 R27 R29 R31 R33">
    <cfRule type="containsBlanks" dxfId="227" priority="1">
      <formula>LEN(TRIM(R23))=0</formula>
    </cfRule>
  </conditionalFormatting>
  <conditionalFormatting sqref="R59:S59 U59:V59 AE59:AF59 AH59:AI59">
    <cfRule type="containsBlanks" dxfId="226" priority="9">
      <formula>LEN(TRIM(R59))=0</formula>
    </cfRule>
  </conditionalFormatting>
  <conditionalFormatting sqref="V33:W33">
    <cfRule type="containsBlanks" dxfId="225" priority="21">
      <formula>LEN(TRIM(V33))=0</formula>
    </cfRule>
  </conditionalFormatting>
  <conditionalFormatting sqref="X25 X27 X29 X31">
    <cfRule type="containsBlanks" dxfId="224" priority="29">
      <formula>LEN(TRIM(X25))=0</formula>
    </cfRule>
  </conditionalFormatting>
  <conditionalFormatting sqref="X33">
    <cfRule type="containsBlanks" dxfId="223" priority="20">
      <formula>LEN(TRIM(X33))=0</formula>
    </cfRule>
  </conditionalFormatting>
  <conditionalFormatting sqref="AB11:AC16 D12:F16">
    <cfRule type="containsBlanks" dxfId="222" priority="34">
      <formula>LEN(TRIM(D11))=0</formula>
    </cfRule>
  </conditionalFormatting>
  <conditionalFormatting sqref="AB21:AM34">
    <cfRule type="containsBlanks" dxfId="221" priority="19">
      <formula>LEN(TRIM(AB21))=0</formula>
    </cfRule>
  </conditionalFormatting>
  <dataValidations count="8">
    <dataValidation type="list" allowBlank="1" showInputMessage="1" sqref="R21 L11:N11" xr:uid="{A4088CBC-5F44-4180-9CA5-2C8BED0E47D7}">
      <formula1>"　,保育士,看護師,准看護師,子育て支援員,調理員,栄養士,事務員,用務員,保育助手,副園長,園長"</formula1>
    </dataValidation>
    <dataValidation type="list" allowBlank="1" showInputMessage="1" showErrorMessage="1" sqref="D21 D23 D25 D27 D29 D31 D33" xr:uid="{89BB3CB5-B524-412B-818B-46E3248413AA}">
      <formula1>"退職,転出"</formula1>
    </dataValidation>
    <dataValidation type="list" allowBlank="1" showInputMessage="1" showErrorMessage="1" sqref="X21 X23 X25 X27 X29 X31 X33 O11:R16" xr:uid="{77351E92-F2FF-4F2A-9AFF-3B05E05163A6}">
      <formula1>"　,正規職員,常勤(非正規),非常勤(非正規)"</formula1>
    </dataValidation>
    <dataValidation type="list" allowBlank="1" showInputMessage="1" sqref="G50:H50 O47:P47" xr:uid="{2A7E62C2-71C6-4C33-B647-9A79A2413860}">
      <formula1>"　,平成,令和"</formula1>
    </dataValidation>
    <dataValidation type="list" allowBlank="1" showInputMessage="1" sqref="AB59:AC59 O59:P59" xr:uid="{1D855507-EFCE-4F1B-A286-5C2E1CC77D15}">
      <formula1>"3,4,5,6,7,8,9,10"</formula1>
    </dataValidation>
    <dataValidation type="list" allowBlank="1" showInputMessage="1" sqref="D11:F16" xr:uid="{98EC9E7F-DD69-4FAE-846A-98E394484BB0}">
      <formula1>"　,産休,育休,介護休,病休,その他"</formula1>
    </dataValidation>
    <dataValidation type="list" allowBlank="1" showInputMessage="1" showErrorMessage="1" sqref="AB11:AC16" xr:uid="{2DF69343-1D5E-477B-81DF-7B4D531AD232}">
      <formula1>"　,有,無"</formula1>
    </dataValidation>
    <dataValidation type="list" allowBlank="1" showInputMessage="1" sqref="L12:N16 R23:U34" xr:uid="{5BDB0845-F18A-4107-9E69-AC2FE1F9ACEF}">
      <formula1>",保育士,保健師,看護師,准看護師,子育て支援員,調理員,栄養士,事務員,用務員,保育助手,副園長,園長,幼稚園教諭,小学校教諭,養護教諭"</formula1>
    </dataValidation>
  </dataValidations>
  <printOptions horizontalCentered="1"/>
  <pageMargins left="0.70866141732283472" right="0.31496062992125984" top="0.39370078740157483" bottom="0.39370078740157483" header="0.51181102362204722" footer="0.51181102362204722"/>
  <pageSetup paperSize="9" scale="99" fitToHeight="0"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3927" r:id="rId4" name="Check Box 7">
              <controlPr defaultSize="0" autoFill="0" autoLine="0" autoPict="0">
                <anchor moveWithCells="1" sizeWithCells="1">
                  <from>
                    <xdr:col>19</xdr:col>
                    <xdr:colOff>152400</xdr:colOff>
                    <xdr:row>37</xdr:row>
                    <xdr:rowOff>9525</xdr:rowOff>
                  </from>
                  <to>
                    <xdr:col>22</xdr:col>
                    <xdr:colOff>161925</xdr:colOff>
                    <xdr:row>38</xdr:row>
                    <xdr:rowOff>38100</xdr:rowOff>
                  </to>
                </anchor>
              </controlPr>
            </control>
          </mc:Choice>
        </mc:AlternateContent>
        <mc:AlternateContent xmlns:mc="http://schemas.openxmlformats.org/markup-compatibility/2006">
          <mc:Choice Requires="x14">
            <control shapeId="1233928" r:id="rId5" name="Check Box 8">
              <controlPr defaultSize="0" autoFill="0" autoLine="0" autoPict="0">
                <anchor moveWithCells="1" sizeWithCells="1">
                  <from>
                    <xdr:col>23</xdr:col>
                    <xdr:colOff>28575</xdr:colOff>
                    <xdr:row>37</xdr:row>
                    <xdr:rowOff>9525</xdr:rowOff>
                  </from>
                  <to>
                    <xdr:col>26</xdr:col>
                    <xdr:colOff>47625</xdr:colOff>
                    <xdr:row>38</xdr:row>
                    <xdr:rowOff>28575</xdr:rowOff>
                  </to>
                </anchor>
              </controlPr>
            </control>
          </mc:Choice>
        </mc:AlternateContent>
        <mc:AlternateContent xmlns:mc="http://schemas.openxmlformats.org/markup-compatibility/2006">
          <mc:Choice Requires="x14">
            <control shapeId="1233921" r:id="rId6" name="Check Box 1">
              <controlPr defaultSize="0" autoFill="0" autoLine="0" autoPict="0">
                <anchor moveWithCells="1" sizeWithCells="1">
                  <from>
                    <xdr:col>19</xdr:col>
                    <xdr:colOff>152400</xdr:colOff>
                    <xdr:row>43</xdr:row>
                    <xdr:rowOff>0</xdr:rowOff>
                  </from>
                  <to>
                    <xdr:col>22</xdr:col>
                    <xdr:colOff>161925</xdr:colOff>
                    <xdr:row>44</xdr:row>
                    <xdr:rowOff>19050</xdr:rowOff>
                  </to>
                </anchor>
              </controlPr>
            </control>
          </mc:Choice>
        </mc:AlternateContent>
        <mc:AlternateContent xmlns:mc="http://schemas.openxmlformats.org/markup-compatibility/2006">
          <mc:Choice Requires="x14">
            <control shapeId="1233922" r:id="rId7" name="Check Box 95">
              <controlPr defaultSize="0" autoFill="0" autoLine="0" autoPict="0">
                <anchor moveWithCells="1" sizeWithCells="1">
                  <from>
                    <xdr:col>23</xdr:col>
                    <xdr:colOff>28575</xdr:colOff>
                    <xdr:row>43</xdr:row>
                    <xdr:rowOff>0</xdr:rowOff>
                  </from>
                  <to>
                    <xdr:col>26</xdr:col>
                    <xdr:colOff>47625</xdr:colOff>
                    <xdr:row>44</xdr:row>
                    <xdr:rowOff>9525</xdr:rowOff>
                  </to>
                </anchor>
              </controlPr>
            </control>
          </mc:Choice>
        </mc:AlternateContent>
        <mc:AlternateContent xmlns:mc="http://schemas.openxmlformats.org/markup-compatibility/2006">
          <mc:Choice Requires="x14">
            <control shapeId="1233947" r:id="rId8" name="Check Box 27">
              <controlPr defaultSize="0" autoFill="0" autoLine="0" autoPict="0">
                <anchor moveWithCells="1" sizeWithCells="1">
                  <from>
                    <xdr:col>2</xdr:col>
                    <xdr:colOff>161925</xdr:colOff>
                    <xdr:row>48</xdr:row>
                    <xdr:rowOff>161925</xdr:rowOff>
                  </from>
                  <to>
                    <xdr:col>5</xdr:col>
                    <xdr:colOff>57150</xdr:colOff>
                    <xdr:row>50</xdr:row>
                    <xdr:rowOff>38100</xdr:rowOff>
                  </to>
                </anchor>
              </controlPr>
            </control>
          </mc:Choice>
        </mc:AlternateContent>
        <mc:AlternateContent xmlns:mc="http://schemas.openxmlformats.org/markup-compatibility/2006">
          <mc:Choice Requires="x14">
            <control shapeId="6" r:id="rId9" name="Check Box 28">
              <controlPr defaultSize="0" autoFill="0" autoLine="0" autoPict="0">
                <anchor moveWithCells="1" sizeWithCells="1">
                  <from>
                    <xdr:col>21</xdr:col>
                    <xdr:colOff>28575</xdr:colOff>
                    <xdr:row>48</xdr:row>
                    <xdr:rowOff>161925</xdr:rowOff>
                  </from>
                  <to>
                    <xdr:col>24</xdr:col>
                    <xdr:colOff>47625</xdr:colOff>
                    <xdr:row>50</xdr:row>
                    <xdr:rowOff>9525</xdr:rowOff>
                  </to>
                </anchor>
              </controlPr>
            </control>
          </mc:Choice>
        </mc:AlternateContent>
        <mc:AlternateContent xmlns:mc="http://schemas.openxmlformats.org/markup-compatibility/2006">
          <mc:Choice Requires="x14">
            <control shapeId="1233949" r:id="rId10" name="Check Box 29">
              <controlPr defaultSize="0" autoFill="0" autoLine="0" autoPict="0">
                <anchor moveWithCells="1" sizeWithCells="1">
                  <from>
                    <xdr:col>19</xdr:col>
                    <xdr:colOff>152400</xdr:colOff>
                    <xdr:row>51</xdr:row>
                    <xdr:rowOff>0</xdr:rowOff>
                  </from>
                  <to>
                    <xdr:col>22</xdr:col>
                    <xdr:colOff>161925</xdr:colOff>
                    <xdr:row>52</xdr:row>
                    <xdr:rowOff>47625</xdr:rowOff>
                  </to>
                </anchor>
              </controlPr>
            </control>
          </mc:Choice>
        </mc:AlternateContent>
        <mc:AlternateContent xmlns:mc="http://schemas.openxmlformats.org/markup-compatibility/2006">
          <mc:Choice Requires="x14">
            <control shapeId="1233950" r:id="rId11" name="Check Box 30">
              <controlPr defaultSize="0" autoFill="0" autoLine="0" autoPict="0">
                <anchor moveWithCells="1" sizeWithCells="1">
                  <from>
                    <xdr:col>23</xdr:col>
                    <xdr:colOff>28575</xdr:colOff>
                    <xdr:row>51</xdr:row>
                    <xdr:rowOff>0</xdr:rowOff>
                  </from>
                  <to>
                    <xdr:col>26</xdr:col>
                    <xdr:colOff>47625</xdr:colOff>
                    <xdr:row>52</xdr:row>
                    <xdr:rowOff>38100</xdr:rowOff>
                  </to>
                </anchor>
              </controlPr>
            </control>
          </mc:Choice>
        </mc:AlternateContent>
        <mc:AlternateContent xmlns:mc="http://schemas.openxmlformats.org/markup-compatibility/2006">
          <mc:Choice Requires="x14">
            <control shapeId="1233951" r:id="rId12" name="Check Box 31">
              <controlPr defaultSize="0" autoFill="0" autoLine="0" autoPict="0">
                <anchor moveWithCells="1" sizeWithCells="1">
                  <from>
                    <xdr:col>19</xdr:col>
                    <xdr:colOff>152400</xdr:colOff>
                    <xdr:row>54</xdr:row>
                    <xdr:rowOff>0</xdr:rowOff>
                  </from>
                  <to>
                    <xdr:col>22</xdr:col>
                    <xdr:colOff>161925</xdr:colOff>
                    <xdr:row>55</xdr:row>
                    <xdr:rowOff>47625</xdr:rowOff>
                  </to>
                </anchor>
              </controlPr>
            </control>
          </mc:Choice>
        </mc:AlternateContent>
        <mc:AlternateContent xmlns:mc="http://schemas.openxmlformats.org/markup-compatibility/2006">
          <mc:Choice Requires="x14">
            <control shapeId="1233952" r:id="rId13" name="Check Box 32">
              <controlPr defaultSize="0" autoFill="0" autoLine="0" autoPict="0">
                <anchor moveWithCells="1" sizeWithCells="1">
                  <from>
                    <xdr:col>23</xdr:col>
                    <xdr:colOff>28575</xdr:colOff>
                    <xdr:row>54</xdr:row>
                    <xdr:rowOff>0</xdr:rowOff>
                  </from>
                  <to>
                    <xdr:col>26</xdr:col>
                    <xdr:colOff>47625</xdr:colOff>
                    <xdr:row>55</xdr:row>
                    <xdr:rowOff>38100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082D0-700A-4E3E-9987-64F76C5D1CB3}">
  <sheetPr>
    <tabColor rgb="FFFFCCFF"/>
  </sheetPr>
  <dimension ref="A1:BV84"/>
  <sheetViews>
    <sheetView showGridLines="0" view="pageBreakPreview" zoomScaleNormal="100" zoomScaleSheetLayoutView="100" workbookViewId="0">
      <selection activeCell="AC22" sqref="AC22:AD22"/>
    </sheetView>
  </sheetViews>
  <sheetFormatPr defaultColWidth="8" defaultRowHeight="12"/>
  <cols>
    <col min="1" max="1" width="2.375" style="576" customWidth="1"/>
    <col min="2" max="9" width="2" style="576" customWidth="1"/>
    <col min="10" max="12" width="2.625" style="576" customWidth="1"/>
    <col min="13" max="15" width="3.125" style="576" customWidth="1"/>
    <col min="16" max="18" width="1.875" style="576" customWidth="1"/>
    <col min="19" max="19" width="2.125" style="576" customWidth="1"/>
    <col min="20" max="20" width="1.625" style="576" customWidth="1"/>
    <col min="21" max="21" width="2.125" style="576" customWidth="1"/>
    <col min="22" max="26" width="2.625" style="576" customWidth="1"/>
    <col min="27" max="27" width="2.375" style="576" customWidth="1"/>
    <col min="28" max="29" width="1.875" style="576" customWidth="1"/>
    <col min="30" max="30" width="2.875" style="576" customWidth="1"/>
    <col min="31" max="33" width="1.875" style="576" customWidth="1"/>
    <col min="34" max="34" width="2.875" style="576" customWidth="1"/>
    <col min="35" max="35" width="1.875" style="576" customWidth="1"/>
    <col min="36" max="53" width="2" style="576" customWidth="1"/>
    <col min="54" max="59" width="2.125" style="576" customWidth="1"/>
    <col min="60" max="60" width="2.625" style="576" customWidth="1"/>
    <col min="61" max="68" width="1.875" style="576" customWidth="1"/>
    <col min="69" max="71" width="2.125" style="576" customWidth="1"/>
    <col min="72" max="73" width="8" style="576" hidden="1" customWidth="1"/>
    <col min="74" max="16384" width="8" style="576"/>
  </cols>
  <sheetData>
    <row r="1" spans="1:74" ht="14.1" customHeight="1">
      <c r="A1" s="2312" t="s">
        <v>1645</v>
      </c>
      <c r="B1" s="3591"/>
      <c r="C1" s="3591"/>
      <c r="D1" s="3591"/>
      <c r="E1" s="3591"/>
      <c r="F1" s="3591"/>
      <c r="G1" s="3591"/>
      <c r="H1" s="3591"/>
      <c r="I1" s="3591"/>
      <c r="J1" s="3591"/>
      <c r="K1" s="3591"/>
      <c r="L1" s="3591"/>
      <c r="M1" s="3591"/>
      <c r="N1" s="3591"/>
      <c r="O1" s="3591"/>
      <c r="P1" s="3591"/>
      <c r="Q1" s="3591"/>
      <c r="R1" s="3591"/>
      <c r="S1" s="3591"/>
      <c r="T1" s="3591"/>
      <c r="U1" s="3591"/>
      <c r="V1" s="3591"/>
      <c r="W1" s="3591"/>
      <c r="X1" s="3591"/>
      <c r="Y1" s="3591"/>
      <c r="Z1" s="3591"/>
      <c r="AA1" s="3591"/>
      <c r="AB1" s="3591"/>
      <c r="AC1" s="3591"/>
      <c r="AD1" s="3591"/>
      <c r="AE1" s="3591"/>
      <c r="AF1" s="3591"/>
      <c r="AG1" s="3591"/>
      <c r="AH1" s="3591"/>
      <c r="AI1" s="3591"/>
      <c r="AJ1" s="3591"/>
      <c r="AK1" s="3591"/>
      <c r="AL1" s="3591"/>
      <c r="AM1" s="3591"/>
      <c r="AN1" s="3591"/>
      <c r="AO1" s="3591"/>
      <c r="AP1" s="3591"/>
      <c r="AQ1" s="3591"/>
      <c r="AR1" s="3591"/>
      <c r="AS1" s="3591"/>
      <c r="AT1" s="3591"/>
      <c r="AU1" s="3591"/>
      <c r="AV1" s="3591"/>
      <c r="AW1" s="3591"/>
      <c r="AX1" s="3591"/>
      <c r="AY1" s="3591"/>
      <c r="AZ1" s="3591"/>
      <c r="BA1" s="3591"/>
      <c r="BB1" s="3591"/>
      <c r="BC1" s="3591"/>
      <c r="BD1" s="3591"/>
      <c r="BE1" s="3591"/>
      <c r="BF1" s="3591"/>
      <c r="BG1" s="3591"/>
      <c r="BH1" s="3591"/>
      <c r="BI1" s="3591"/>
      <c r="BJ1" s="3591"/>
      <c r="BK1" s="3591"/>
      <c r="BL1" s="3591"/>
      <c r="BM1" s="3591"/>
      <c r="BN1" s="3591"/>
      <c r="BO1" s="3591"/>
      <c r="BP1" s="3591"/>
      <c r="BR1" s="525"/>
      <c r="BS1" s="525"/>
      <c r="BT1" s="525"/>
      <c r="BU1" s="525"/>
      <c r="BV1" s="525"/>
    </row>
    <row r="2" spans="1:74" ht="5.0999999999999996" customHeight="1"/>
    <row r="3" spans="1:74" ht="14.1" customHeight="1">
      <c r="A3" s="3592" t="s">
        <v>1269</v>
      </c>
      <c r="B3" s="3592"/>
      <c r="C3" s="3592"/>
      <c r="D3" s="3094" t="s">
        <v>1126</v>
      </c>
      <c r="E3" s="3094"/>
      <c r="F3" s="3094"/>
      <c r="G3" s="3094"/>
      <c r="H3" s="3094"/>
      <c r="I3" s="3094"/>
      <c r="J3" s="3094"/>
      <c r="K3" s="3094"/>
      <c r="L3" s="3094"/>
      <c r="M3" s="3094"/>
      <c r="N3" s="3094"/>
      <c r="O3" s="3094"/>
      <c r="P3" s="3094"/>
      <c r="Q3" s="3094"/>
      <c r="R3" s="3094"/>
      <c r="S3" s="3094"/>
      <c r="T3" s="3094"/>
      <c r="U3" s="3094"/>
      <c r="V3" s="3094"/>
      <c r="W3" s="3094"/>
      <c r="X3" s="3094"/>
      <c r="Y3" s="3094"/>
      <c r="Z3" s="3094"/>
      <c r="AA3" s="3094"/>
      <c r="AB3" s="3094"/>
      <c r="AC3" s="3094"/>
      <c r="AD3" s="3094"/>
      <c r="AE3" s="3094"/>
      <c r="AF3" s="3094"/>
      <c r="AG3" s="3094"/>
      <c r="AH3" s="3094"/>
      <c r="AI3" s="3094"/>
      <c r="AJ3" s="3094"/>
      <c r="AK3" s="3094"/>
      <c r="AL3" s="3094"/>
      <c r="AM3" s="3094"/>
      <c r="AN3" s="3094"/>
      <c r="AO3" s="3094"/>
      <c r="AP3" s="3094"/>
      <c r="AQ3" s="3094"/>
      <c r="AR3" s="3094"/>
      <c r="AS3" s="3094"/>
      <c r="AT3" s="3094"/>
      <c r="AU3" s="3094"/>
      <c r="AV3" s="3094"/>
      <c r="AW3" s="3094"/>
      <c r="AX3" s="3094"/>
      <c r="AY3" s="3094"/>
      <c r="AZ3" s="3094"/>
      <c r="BA3" s="3094"/>
      <c r="BB3" s="3094"/>
      <c r="BC3" s="3094"/>
      <c r="BD3" s="3094"/>
      <c r="BE3" s="3094"/>
      <c r="BF3" s="3094"/>
      <c r="BG3" s="3094"/>
      <c r="BH3" s="3094"/>
      <c r="BI3" s="3094"/>
      <c r="BJ3" s="3094"/>
      <c r="BK3" s="3094"/>
      <c r="BL3" s="3094"/>
      <c r="BM3" s="3094"/>
      <c r="BN3" s="3094"/>
      <c r="BO3" s="3094"/>
      <c r="BP3" s="3094"/>
    </row>
    <row r="4" spans="1:74" ht="6.95" customHeight="1" thickBot="1">
      <c r="A4" s="969"/>
      <c r="B4" s="969"/>
      <c r="C4" s="580"/>
      <c r="D4" s="580"/>
      <c r="E4" s="580"/>
      <c r="F4" s="580"/>
      <c r="G4" s="580"/>
      <c r="H4" s="580"/>
      <c r="I4" s="580"/>
      <c r="J4" s="580"/>
      <c r="K4" s="580"/>
      <c r="L4" s="580"/>
      <c r="M4" s="580"/>
      <c r="N4" s="580"/>
      <c r="O4" s="580"/>
      <c r="P4" s="580"/>
      <c r="Q4" s="580"/>
      <c r="R4" s="580"/>
      <c r="S4" s="580"/>
      <c r="T4" s="580"/>
      <c r="U4" s="580"/>
      <c r="V4" s="580"/>
      <c r="W4" s="580"/>
      <c r="X4" s="580"/>
      <c r="Y4" s="580"/>
      <c r="Z4" s="580"/>
      <c r="AA4" s="580"/>
      <c r="AB4" s="580"/>
      <c r="AC4" s="580"/>
      <c r="AD4" s="580"/>
      <c r="AE4" s="580"/>
      <c r="AF4" s="580"/>
      <c r="AG4" s="580"/>
      <c r="AH4" s="580"/>
    </row>
    <row r="5" spans="1:74" s="677" customFormat="1" ht="12.95" customHeight="1">
      <c r="A5" s="3593" t="s">
        <v>59</v>
      </c>
      <c r="B5" s="3546" t="s">
        <v>60</v>
      </c>
      <c r="C5" s="3547"/>
      <c r="D5" s="3595"/>
      <c r="E5" s="3546" t="s">
        <v>55</v>
      </c>
      <c r="F5" s="3547"/>
      <c r="G5" s="3547"/>
      <c r="H5" s="3547"/>
      <c r="I5" s="3547"/>
      <c r="J5" s="3595"/>
      <c r="K5" s="3597" t="s">
        <v>56</v>
      </c>
      <c r="L5" s="3599" t="s">
        <v>1020</v>
      </c>
      <c r="M5" s="3543" t="s">
        <v>1021</v>
      </c>
      <c r="N5" s="3544"/>
      <c r="O5" s="3545"/>
      <c r="P5" s="3543" t="s">
        <v>99</v>
      </c>
      <c r="Q5" s="3544"/>
      <c r="R5" s="3545"/>
      <c r="S5" s="3546" t="s">
        <v>61</v>
      </c>
      <c r="T5" s="3547"/>
      <c r="U5" s="3547"/>
      <c r="V5" s="3547"/>
      <c r="W5" s="3547"/>
      <c r="X5" s="3547"/>
      <c r="Y5" s="3547"/>
      <c r="Z5" s="3547"/>
      <c r="AA5" s="3547"/>
      <c r="AB5" s="3549" t="s">
        <v>1416</v>
      </c>
      <c r="AC5" s="3550"/>
      <c r="AD5" s="3550"/>
      <c r="AE5" s="3550"/>
      <c r="AF5" s="3550"/>
      <c r="AG5" s="3550"/>
      <c r="AH5" s="3550"/>
      <c r="AI5" s="3551"/>
      <c r="AJ5" s="3552" t="s">
        <v>1367</v>
      </c>
      <c r="AK5" s="3553"/>
      <c r="AL5" s="3553"/>
      <c r="AM5" s="3553"/>
      <c r="AN5" s="3553"/>
      <c r="AO5" s="3553"/>
      <c r="AP5" s="3553"/>
      <c r="AQ5" s="3553"/>
      <c r="AR5" s="3553"/>
      <c r="AS5" s="3553"/>
      <c r="AT5" s="3553"/>
      <c r="AU5" s="3553"/>
      <c r="AV5" s="3553"/>
      <c r="AW5" s="3553"/>
      <c r="AX5" s="3553"/>
      <c r="AY5" s="3556" t="s">
        <v>1341</v>
      </c>
      <c r="AZ5" s="3557"/>
      <c r="BA5" s="3558"/>
      <c r="BB5" s="3565" t="s">
        <v>273</v>
      </c>
      <c r="BC5" s="3566"/>
      <c r="BD5" s="3567"/>
      <c r="BE5" s="3601" t="s">
        <v>1646</v>
      </c>
      <c r="BF5" s="3544"/>
      <c r="BG5" s="3544"/>
      <c r="BH5" s="3544"/>
      <c r="BI5" s="3544"/>
      <c r="BJ5" s="3544"/>
      <c r="BK5" s="3544"/>
      <c r="BL5" s="3544"/>
      <c r="BM5" s="3544"/>
      <c r="BN5" s="3544"/>
      <c r="BO5" s="3544"/>
      <c r="BP5" s="3602"/>
    </row>
    <row r="6" spans="1:74" s="677" customFormat="1" ht="12.95" customHeight="1">
      <c r="A6" s="3594"/>
      <c r="B6" s="3420"/>
      <c r="C6" s="3596"/>
      <c r="D6" s="3404"/>
      <c r="E6" s="3420"/>
      <c r="F6" s="3596"/>
      <c r="G6" s="3596"/>
      <c r="H6" s="3596"/>
      <c r="I6" s="3596"/>
      <c r="J6" s="3404"/>
      <c r="K6" s="3598"/>
      <c r="L6" s="3600"/>
      <c r="M6" s="3411"/>
      <c r="N6" s="3412"/>
      <c r="O6" s="3413"/>
      <c r="P6" s="3411"/>
      <c r="Q6" s="3412"/>
      <c r="R6" s="3413"/>
      <c r="S6" s="3421"/>
      <c r="T6" s="3548"/>
      <c r="U6" s="3548"/>
      <c r="V6" s="3548"/>
      <c r="W6" s="3548"/>
      <c r="X6" s="3548"/>
      <c r="Y6" s="3548"/>
      <c r="Z6" s="3548"/>
      <c r="AA6" s="3548"/>
      <c r="AB6" s="3605" t="s">
        <v>1128</v>
      </c>
      <c r="AC6" s="3606"/>
      <c r="AD6" s="3606"/>
      <c r="AE6" s="3606"/>
      <c r="AF6" s="3609" t="s">
        <v>1129</v>
      </c>
      <c r="AG6" s="3606"/>
      <c r="AH6" s="3606"/>
      <c r="AI6" s="3610"/>
      <c r="AJ6" s="3554"/>
      <c r="AK6" s="3555"/>
      <c r="AL6" s="3555"/>
      <c r="AM6" s="3555"/>
      <c r="AN6" s="3555"/>
      <c r="AO6" s="3555"/>
      <c r="AP6" s="3555"/>
      <c r="AQ6" s="3555"/>
      <c r="AR6" s="3555"/>
      <c r="AS6" s="3555"/>
      <c r="AT6" s="3555"/>
      <c r="AU6" s="3555"/>
      <c r="AV6" s="3555"/>
      <c r="AW6" s="3555"/>
      <c r="AX6" s="3555"/>
      <c r="AY6" s="3559"/>
      <c r="AZ6" s="3560"/>
      <c r="BA6" s="3561"/>
      <c r="BB6" s="3568"/>
      <c r="BC6" s="3569"/>
      <c r="BD6" s="3570"/>
      <c r="BE6" s="3603"/>
      <c r="BF6" s="2251"/>
      <c r="BG6" s="2251"/>
      <c r="BH6" s="2251"/>
      <c r="BI6" s="2251"/>
      <c r="BJ6" s="2251"/>
      <c r="BK6" s="2251"/>
      <c r="BL6" s="2251"/>
      <c r="BM6" s="2251"/>
      <c r="BN6" s="2251"/>
      <c r="BO6" s="2251"/>
      <c r="BP6" s="3604"/>
    </row>
    <row r="7" spans="1:74" s="677" customFormat="1" ht="15" customHeight="1">
      <c r="A7" s="3594"/>
      <c r="B7" s="3420"/>
      <c r="C7" s="3596"/>
      <c r="D7" s="3404"/>
      <c r="E7" s="3420"/>
      <c r="F7" s="3596"/>
      <c r="G7" s="3596"/>
      <c r="H7" s="3596"/>
      <c r="I7" s="3596"/>
      <c r="J7" s="3404"/>
      <c r="K7" s="3598"/>
      <c r="L7" s="3600"/>
      <c r="M7" s="3424"/>
      <c r="N7" s="3425"/>
      <c r="O7" s="3426"/>
      <c r="P7" s="3411"/>
      <c r="Q7" s="3412"/>
      <c r="R7" s="3413"/>
      <c r="S7" s="3613" t="s">
        <v>62</v>
      </c>
      <c r="T7" s="3614"/>
      <c r="U7" s="3614"/>
      <c r="V7" s="3614"/>
      <c r="W7" s="3614"/>
      <c r="X7" s="3609" t="s">
        <v>64</v>
      </c>
      <c r="Y7" s="3606"/>
      <c r="Z7" s="3495" t="s">
        <v>101</v>
      </c>
      <c r="AA7" s="3496"/>
      <c r="AB7" s="3607"/>
      <c r="AC7" s="3608"/>
      <c r="AD7" s="3608"/>
      <c r="AE7" s="3608"/>
      <c r="AF7" s="3611"/>
      <c r="AG7" s="3608"/>
      <c r="AH7" s="3608"/>
      <c r="AI7" s="3612"/>
      <c r="AJ7" s="3615" t="s">
        <v>1647</v>
      </c>
      <c r="AK7" s="3616"/>
      <c r="AL7" s="3616"/>
      <c r="AM7" s="3616"/>
      <c r="AN7" s="3616"/>
      <c r="AO7" s="3616"/>
      <c r="AP7" s="3616"/>
      <c r="AQ7" s="3616"/>
      <c r="AR7" s="3616"/>
      <c r="AS7" s="3616"/>
      <c r="AT7" s="3616"/>
      <c r="AU7" s="3616"/>
      <c r="AV7" s="3616"/>
      <c r="AW7" s="3616"/>
      <c r="AX7" s="3616"/>
      <c r="AY7" s="3559"/>
      <c r="AZ7" s="3560"/>
      <c r="BA7" s="3561"/>
      <c r="BB7" s="3617" t="s">
        <v>274</v>
      </c>
      <c r="BC7" s="3618"/>
      <c r="BD7" s="3619"/>
      <c r="BE7" s="3620" t="s">
        <v>1648</v>
      </c>
      <c r="BF7" s="2135"/>
      <c r="BG7" s="2135"/>
      <c r="BH7" s="2135"/>
      <c r="BI7" s="2135"/>
      <c r="BJ7" s="2135"/>
      <c r="BK7" s="2135"/>
      <c r="BL7" s="2135"/>
      <c r="BM7" s="2135"/>
      <c r="BN7" s="2135"/>
      <c r="BO7" s="2135"/>
      <c r="BP7" s="3621"/>
    </row>
    <row r="8" spans="1:74" s="677" customFormat="1" ht="15" customHeight="1">
      <c r="A8" s="3594"/>
      <c r="B8" s="3420"/>
      <c r="C8" s="3596"/>
      <c r="D8" s="3404"/>
      <c r="E8" s="3420"/>
      <c r="F8" s="3596"/>
      <c r="G8" s="3596"/>
      <c r="H8" s="3596"/>
      <c r="I8" s="3596"/>
      <c r="J8" s="3404"/>
      <c r="K8" s="3598"/>
      <c r="L8" s="3600"/>
      <c r="M8" s="3559" t="s">
        <v>918</v>
      </c>
      <c r="N8" s="3560"/>
      <c r="O8" s="3626"/>
      <c r="P8" s="3411"/>
      <c r="Q8" s="3412"/>
      <c r="R8" s="3413"/>
      <c r="S8" s="3539" t="s">
        <v>1654</v>
      </c>
      <c r="T8" s="3540"/>
      <c r="U8" s="3540"/>
      <c r="V8" s="3495" t="s">
        <v>100</v>
      </c>
      <c r="W8" s="3497"/>
      <c r="X8" s="3608"/>
      <c r="Y8" s="3608"/>
      <c r="Z8" s="3411"/>
      <c r="AA8" s="3412"/>
      <c r="AB8" s="3607"/>
      <c r="AC8" s="3608"/>
      <c r="AD8" s="3608"/>
      <c r="AE8" s="3608"/>
      <c r="AF8" s="3611"/>
      <c r="AG8" s="3608"/>
      <c r="AH8" s="3608"/>
      <c r="AI8" s="3612"/>
      <c r="AJ8" s="3582" t="s">
        <v>1325</v>
      </c>
      <c r="AK8" s="3583"/>
      <c r="AL8" s="3584"/>
      <c r="AM8" s="3585" t="s">
        <v>272</v>
      </c>
      <c r="AN8" s="3586"/>
      <c r="AO8" s="3587"/>
      <c r="AP8" s="3585" t="s">
        <v>1327</v>
      </c>
      <c r="AQ8" s="3586"/>
      <c r="AR8" s="3587"/>
      <c r="AS8" s="3624" t="s">
        <v>1342</v>
      </c>
      <c r="AT8" s="3625"/>
      <c r="AU8" s="3625"/>
      <c r="AV8" s="3625"/>
      <c r="AW8" s="3625"/>
      <c r="AX8" s="3625"/>
      <c r="AY8" s="3559"/>
      <c r="AZ8" s="3560"/>
      <c r="BA8" s="3561"/>
      <c r="BB8" s="3573"/>
      <c r="BC8" s="3574"/>
      <c r="BD8" s="3575"/>
      <c r="BE8" s="3620"/>
      <c r="BF8" s="2135"/>
      <c r="BG8" s="2135"/>
      <c r="BH8" s="2135"/>
      <c r="BI8" s="2135"/>
      <c r="BJ8" s="2135"/>
      <c r="BK8" s="2135"/>
      <c r="BL8" s="2135"/>
      <c r="BM8" s="2135"/>
      <c r="BN8" s="2135"/>
      <c r="BO8" s="2135"/>
      <c r="BP8" s="3621"/>
    </row>
    <row r="9" spans="1:74" s="677" customFormat="1" ht="15" customHeight="1">
      <c r="A9" s="3594"/>
      <c r="B9" s="3420"/>
      <c r="C9" s="3596"/>
      <c r="D9" s="3404"/>
      <c r="E9" s="3420"/>
      <c r="F9" s="3596"/>
      <c r="G9" s="3596"/>
      <c r="H9" s="3596"/>
      <c r="I9" s="3596"/>
      <c r="J9" s="3404"/>
      <c r="K9" s="3598"/>
      <c r="L9" s="3600"/>
      <c r="M9" s="3559"/>
      <c r="N9" s="3560"/>
      <c r="O9" s="3626"/>
      <c r="P9" s="3411"/>
      <c r="Q9" s="3412"/>
      <c r="R9" s="3413"/>
      <c r="S9" s="3541"/>
      <c r="T9" s="3542"/>
      <c r="U9" s="3542"/>
      <c r="V9" s="3411"/>
      <c r="W9" s="3413"/>
      <c r="X9" s="3608"/>
      <c r="Y9" s="3608"/>
      <c r="Z9" s="3411"/>
      <c r="AA9" s="3412"/>
      <c r="AB9" s="3607"/>
      <c r="AC9" s="3608"/>
      <c r="AD9" s="3608"/>
      <c r="AE9" s="3608"/>
      <c r="AF9" s="3611"/>
      <c r="AG9" s="3608"/>
      <c r="AH9" s="3608"/>
      <c r="AI9" s="3612"/>
      <c r="AJ9" s="3571" t="s">
        <v>1326</v>
      </c>
      <c r="AK9" s="3572"/>
      <c r="AL9" s="3588"/>
      <c r="AM9" s="3571" t="s">
        <v>1023</v>
      </c>
      <c r="AN9" s="3572"/>
      <c r="AO9" s="3588"/>
      <c r="AP9" s="3571" t="s">
        <v>1328</v>
      </c>
      <c r="AQ9" s="3572"/>
      <c r="AR9" s="3588"/>
      <c r="AS9" s="3571"/>
      <c r="AT9" s="3572"/>
      <c r="AU9" s="3572"/>
      <c r="AV9" s="3572"/>
      <c r="AW9" s="3572"/>
      <c r="AX9" s="3572"/>
      <c r="AY9" s="3559"/>
      <c r="AZ9" s="3560"/>
      <c r="BA9" s="3561"/>
      <c r="BB9" s="3573" t="s">
        <v>275</v>
      </c>
      <c r="BC9" s="3574"/>
      <c r="BD9" s="3575"/>
      <c r="BE9" s="3620"/>
      <c r="BF9" s="2135"/>
      <c r="BG9" s="2135"/>
      <c r="BH9" s="2135"/>
      <c r="BI9" s="2135"/>
      <c r="BJ9" s="2135"/>
      <c r="BK9" s="2135"/>
      <c r="BL9" s="2135"/>
      <c r="BM9" s="2135"/>
      <c r="BN9" s="2135"/>
      <c r="BO9" s="2135"/>
      <c r="BP9" s="3621"/>
    </row>
    <row r="10" spans="1:74" s="677" customFormat="1" ht="15" customHeight="1">
      <c r="A10" s="3594"/>
      <c r="B10" s="3420"/>
      <c r="C10" s="3596"/>
      <c r="D10" s="3404"/>
      <c r="E10" s="3420"/>
      <c r="F10" s="3596"/>
      <c r="G10" s="3596"/>
      <c r="H10" s="3596"/>
      <c r="I10" s="3596"/>
      <c r="J10" s="3404"/>
      <c r="K10" s="3598"/>
      <c r="L10" s="3600"/>
      <c r="M10" s="3559"/>
      <c r="N10" s="3560"/>
      <c r="O10" s="3626"/>
      <c r="P10" s="3411"/>
      <c r="Q10" s="3412"/>
      <c r="R10" s="3413"/>
      <c r="S10" s="3541"/>
      <c r="T10" s="3542"/>
      <c r="U10" s="3542"/>
      <c r="V10" s="3411"/>
      <c r="W10" s="3413"/>
      <c r="X10" s="3608"/>
      <c r="Y10" s="3608"/>
      <c r="Z10" s="3411"/>
      <c r="AA10" s="3412"/>
      <c r="AB10" s="970" t="s">
        <v>29</v>
      </c>
      <c r="AC10" s="3477" t="s">
        <v>284</v>
      </c>
      <c r="AD10" s="3477"/>
      <c r="AE10" s="971" t="s">
        <v>19</v>
      </c>
      <c r="AF10" s="972" t="s">
        <v>29</v>
      </c>
      <c r="AG10" s="3477" t="s">
        <v>284</v>
      </c>
      <c r="AH10" s="3477"/>
      <c r="AI10" s="973" t="s">
        <v>19</v>
      </c>
      <c r="AJ10" s="3457" t="s">
        <v>1409</v>
      </c>
      <c r="AK10" s="3458"/>
      <c r="AL10" s="3459"/>
      <c r="AM10" s="3579" t="s">
        <v>1418</v>
      </c>
      <c r="AN10" s="3580"/>
      <c r="AO10" s="3581"/>
      <c r="AP10" s="3457" t="s">
        <v>1329</v>
      </c>
      <c r="AQ10" s="3458"/>
      <c r="AR10" s="3459"/>
      <c r="AS10" s="3417"/>
      <c r="AT10" s="3418"/>
      <c r="AU10" s="3418"/>
      <c r="AV10" s="3418"/>
      <c r="AW10" s="3418"/>
      <c r="AX10" s="3418"/>
      <c r="AY10" s="3562"/>
      <c r="AZ10" s="3563"/>
      <c r="BA10" s="3564"/>
      <c r="BB10" s="3576"/>
      <c r="BC10" s="3577"/>
      <c r="BD10" s="3578"/>
      <c r="BE10" s="3622"/>
      <c r="BF10" s="2277"/>
      <c r="BG10" s="2277"/>
      <c r="BH10" s="2277"/>
      <c r="BI10" s="2277"/>
      <c r="BJ10" s="2277"/>
      <c r="BK10" s="2277"/>
      <c r="BL10" s="2277"/>
      <c r="BM10" s="2277"/>
      <c r="BN10" s="2277"/>
      <c r="BO10" s="2277"/>
      <c r="BP10" s="3623"/>
    </row>
    <row r="11" spans="1:74" s="677" customFormat="1" ht="15" customHeight="1">
      <c r="A11" s="3494">
        <v>1</v>
      </c>
      <c r="B11" s="3495" t="s">
        <v>1025</v>
      </c>
      <c r="C11" s="3496"/>
      <c r="D11" s="3497"/>
      <c r="E11" s="3498" t="s">
        <v>1024</v>
      </c>
      <c r="F11" s="3499"/>
      <c r="G11" s="3499"/>
      <c r="H11" s="3499"/>
      <c r="I11" s="3499"/>
      <c r="J11" s="3500"/>
      <c r="K11" s="3501">
        <v>58</v>
      </c>
      <c r="L11" s="3502" t="s">
        <v>271</v>
      </c>
      <c r="M11" s="3536" t="s">
        <v>271</v>
      </c>
      <c r="N11" s="3537"/>
      <c r="O11" s="3538"/>
      <c r="P11" s="3495" t="s">
        <v>281</v>
      </c>
      <c r="Q11" s="3496"/>
      <c r="R11" s="3497"/>
      <c r="S11" s="3526" t="s">
        <v>1035</v>
      </c>
      <c r="T11" s="3527"/>
      <c r="U11" s="3528"/>
      <c r="V11" s="3532">
        <v>6</v>
      </c>
      <c r="W11" s="3533" t="s">
        <v>102</v>
      </c>
      <c r="X11" s="3534">
        <v>28</v>
      </c>
      <c r="Y11" s="3533" t="s">
        <v>102</v>
      </c>
      <c r="Z11" s="3535">
        <f>IF((V13+X13)&gt;=12,V11+X11+1,V11+X11)</f>
        <v>35</v>
      </c>
      <c r="AA11" s="3515" t="s">
        <v>102</v>
      </c>
      <c r="AB11" s="3516">
        <v>325000</v>
      </c>
      <c r="AC11" s="3517"/>
      <c r="AD11" s="3517"/>
      <c r="AE11" s="3517"/>
      <c r="AF11" s="3518">
        <v>328500</v>
      </c>
      <c r="AG11" s="3517"/>
      <c r="AH11" s="3517"/>
      <c r="AI11" s="3519"/>
      <c r="AJ11" s="3520">
        <v>20000</v>
      </c>
      <c r="AK11" s="3521"/>
      <c r="AL11" s="3522"/>
      <c r="AM11" s="3520">
        <v>26280</v>
      </c>
      <c r="AN11" s="3521"/>
      <c r="AO11" s="3522"/>
      <c r="AP11" s="3523">
        <v>3000</v>
      </c>
      <c r="AQ11" s="3524"/>
      <c r="AR11" s="3525"/>
      <c r="AS11" s="3503"/>
      <c r="AT11" s="3504"/>
      <c r="AU11" s="3504"/>
      <c r="AV11" s="3504"/>
      <c r="AW11" s="3504"/>
      <c r="AX11" s="3505"/>
      <c r="AY11" s="3506">
        <f>AF11+SUM(AJ11:AX13)</f>
        <v>391880</v>
      </c>
      <c r="AZ11" s="3507"/>
      <c r="BA11" s="3508"/>
      <c r="BB11" s="3509">
        <v>8</v>
      </c>
      <c r="BC11" s="3510"/>
      <c r="BD11" s="3511"/>
      <c r="BE11" s="3512" t="s">
        <v>1343</v>
      </c>
      <c r="BF11" s="3513"/>
      <c r="BG11" s="3513"/>
      <c r="BH11" s="3513"/>
      <c r="BI11" s="3513"/>
      <c r="BJ11" s="3513"/>
      <c r="BK11" s="3513"/>
      <c r="BL11" s="3513"/>
      <c r="BM11" s="3513"/>
      <c r="BN11" s="3513"/>
      <c r="BO11" s="3513"/>
      <c r="BP11" s="3514"/>
    </row>
    <row r="12" spans="1:74" s="677" customFormat="1" ht="15" customHeight="1">
      <c r="A12" s="3409"/>
      <c r="B12" s="3411"/>
      <c r="C12" s="3412"/>
      <c r="D12" s="3413"/>
      <c r="E12" s="3414"/>
      <c r="F12" s="3415"/>
      <c r="G12" s="3415"/>
      <c r="H12" s="3415"/>
      <c r="I12" s="3415"/>
      <c r="J12" s="3416"/>
      <c r="K12" s="3420"/>
      <c r="L12" s="3422"/>
      <c r="M12" s="3359" t="s">
        <v>919</v>
      </c>
      <c r="N12" s="3360"/>
      <c r="O12" s="3361"/>
      <c r="P12" s="3411"/>
      <c r="Q12" s="3412"/>
      <c r="R12" s="3413"/>
      <c r="S12" s="3529"/>
      <c r="T12" s="3530"/>
      <c r="U12" s="3531"/>
      <c r="V12" s="3429"/>
      <c r="W12" s="3404"/>
      <c r="X12" s="3405"/>
      <c r="Y12" s="3404"/>
      <c r="Z12" s="3406"/>
      <c r="AA12" s="3407"/>
      <c r="AB12" s="3408"/>
      <c r="AC12" s="3375"/>
      <c r="AD12" s="3375"/>
      <c r="AE12" s="3375"/>
      <c r="AF12" s="3374"/>
      <c r="AG12" s="3375"/>
      <c r="AH12" s="3375"/>
      <c r="AI12" s="3376"/>
      <c r="AJ12" s="3362"/>
      <c r="AK12" s="3363"/>
      <c r="AL12" s="3364"/>
      <c r="AM12" s="3362"/>
      <c r="AN12" s="3363"/>
      <c r="AO12" s="3364"/>
      <c r="AP12" s="3368">
        <v>7100</v>
      </c>
      <c r="AQ12" s="3369"/>
      <c r="AR12" s="3370"/>
      <c r="AS12" s="3368"/>
      <c r="AT12" s="3369"/>
      <c r="AU12" s="3369"/>
      <c r="AV12" s="3369"/>
      <c r="AW12" s="3369"/>
      <c r="AX12" s="3370"/>
      <c r="AY12" s="3389"/>
      <c r="AZ12" s="3390"/>
      <c r="BA12" s="3391"/>
      <c r="BB12" s="3380"/>
      <c r="BC12" s="3381"/>
      <c r="BD12" s="3382"/>
      <c r="BE12" s="3486"/>
      <c r="BF12" s="3487"/>
      <c r="BG12" s="3487"/>
      <c r="BH12" s="3487"/>
      <c r="BI12" s="3487"/>
      <c r="BJ12" s="3487"/>
      <c r="BK12" s="3487"/>
      <c r="BL12" s="3487"/>
      <c r="BM12" s="3487"/>
      <c r="BN12" s="3487"/>
      <c r="BO12" s="3487"/>
      <c r="BP12" s="3488"/>
    </row>
    <row r="13" spans="1:74" s="677" customFormat="1" ht="15" customHeight="1">
      <c r="A13" s="3409"/>
      <c r="B13" s="3411"/>
      <c r="C13" s="3412"/>
      <c r="D13" s="3413"/>
      <c r="E13" s="3414"/>
      <c r="F13" s="3415"/>
      <c r="G13" s="3415"/>
      <c r="H13" s="3415"/>
      <c r="I13" s="3415"/>
      <c r="J13" s="3416"/>
      <c r="K13" s="3420"/>
      <c r="L13" s="3422"/>
      <c r="M13" s="3359"/>
      <c r="N13" s="3360"/>
      <c r="O13" s="3361"/>
      <c r="P13" s="3411"/>
      <c r="Q13" s="3412"/>
      <c r="R13" s="3413"/>
      <c r="S13" s="3475">
        <v>43922</v>
      </c>
      <c r="T13" s="3476"/>
      <c r="U13" s="3476"/>
      <c r="V13" s="974">
        <v>2</v>
      </c>
      <c r="W13" s="975" t="s">
        <v>30</v>
      </c>
      <c r="X13" s="713">
        <v>10</v>
      </c>
      <c r="Y13" s="975" t="s">
        <v>30</v>
      </c>
      <c r="Z13" s="976">
        <f>IF((V13+X13)&gt;=12,V13+X13-12,V13+X13)</f>
        <v>0</v>
      </c>
      <c r="AA13" s="975" t="s">
        <v>30</v>
      </c>
      <c r="AB13" s="977" t="s">
        <v>29</v>
      </c>
      <c r="AC13" s="3477" t="s">
        <v>1037</v>
      </c>
      <c r="AD13" s="3477"/>
      <c r="AE13" s="978" t="s">
        <v>19</v>
      </c>
      <c r="AF13" s="979" t="s">
        <v>29</v>
      </c>
      <c r="AG13" s="3477" t="s">
        <v>1038</v>
      </c>
      <c r="AH13" s="3477"/>
      <c r="AI13" s="980" t="s">
        <v>19</v>
      </c>
      <c r="AJ13" s="3478">
        <v>7000</v>
      </c>
      <c r="AK13" s="3479"/>
      <c r="AL13" s="3480"/>
      <c r="AM13" s="3478"/>
      <c r="AN13" s="3479"/>
      <c r="AO13" s="3480"/>
      <c r="AP13" s="3481"/>
      <c r="AQ13" s="3482"/>
      <c r="AR13" s="3483"/>
      <c r="AS13" s="3368"/>
      <c r="AT13" s="3369"/>
      <c r="AU13" s="3369"/>
      <c r="AV13" s="3369"/>
      <c r="AW13" s="3369"/>
      <c r="AX13" s="3370"/>
      <c r="AY13" s="3389"/>
      <c r="AZ13" s="3390"/>
      <c r="BA13" s="3391"/>
      <c r="BB13" s="3492">
        <v>20</v>
      </c>
      <c r="BC13" s="3412"/>
      <c r="BD13" s="3493"/>
      <c r="BE13" s="3489"/>
      <c r="BF13" s="3490"/>
      <c r="BG13" s="3490"/>
      <c r="BH13" s="3490"/>
      <c r="BI13" s="3490"/>
      <c r="BJ13" s="3490"/>
      <c r="BK13" s="3490"/>
      <c r="BL13" s="3490"/>
      <c r="BM13" s="3490"/>
      <c r="BN13" s="3490"/>
      <c r="BO13" s="3490"/>
      <c r="BP13" s="3491"/>
    </row>
    <row r="14" spans="1:74" s="677" customFormat="1" ht="15" customHeight="1">
      <c r="A14" s="3455">
        <v>2</v>
      </c>
      <c r="B14" s="2247" t="s">
        <v>1649</v>
      </c>
      <c r="C14" s="2248"/>
      <c r="D14" s="2249"/>
      <c r="E14" s="3457" t="s">
        <v>1026</v>
      </c>
      <c r="F14" s="3458"/>
      <c r="G14" s="3458"/>
      <c r="H14" s="3458"/>
      <c r="I14" s="3458"/>
      <c r="J14" s="3459"/>
      <c r="K14" s="3463">
        <v>39</v>
      </c>
      <c r="L14" s="3465" t="s">
        <v>271</v>
      </c>
      <c r="M14" s="3467" t="s">
        <v>271</v>
      </c>
      <c r="N14" s="3468"/>
      <c r="O14" s="3469"/>
      <c r="P14" s="2247" t="s">
        <v>281</v>
      </c>
      <c r="Q14" s="2248"/>
      <c r="R14" s="2249"/>
      <c r="S14" s="3470" t="s">
        <v>1035</v>
      </c>
      <c r="T14" s="3471"/>
      <c r="U14" s="3471"/>
      <c r="V14" s="3472">
        <v>6</v>
      </c>
      <c r="W14" s="3448" t="s">
        <v>102</v>
      </c>
      <c r="X14" s="3449">
        <v>12</v>
      </c>
      <c r="Y14" s="3448" t="s">
        <v>102</v>
      </c>
      <c r="Z14" s="3450">
        <f>IF((V16+X16)&gt;=12,V14+X14+1,V14+X14)</f>
        <v>18</v>
      </c>
      <c r="AA14" s="3451" t="s">
        <v>102</v>
      </c>
      <c r="AB14" s="3452">
        <v>197000</v>
      </c>
      <c r="AC14" s="3443"/>
      <c r="AD14" s="3443"/>
      <c r="AE14" s="3443"/>
      <c r="AF14" s="3442">
        <v>200000</v>
      </c>
      <c r="AG14" s="3443"/>
      <c r="AH14" s="3443"/>
      <c r="AI14" s="3444"/>
      <c r="AJ14" s="3362">
        <v>6000</v>
      </c>
      <c r="AK14" s="3363"/>
      <c r="AL14" s="3364"/>
      <c r="AM14" s="3362"/>
      <c r="AN14" s="3363"/>
      <c r="AO14" s="3364"/>
      <c r="AP14" s="3368"/>
      <c r="AQ14" s="3369"/>
      <c r="AR14" s="3370"/>
      <c r="AS14" s="3368">
        <v>5000</v>
      </c>
      <c r="AT14" s="3369"/>
      <c r="AU14" s="3369"/>
      <c r="AV14" s="3369"/>
      <c r="AW14" s="3369"/>
      <c r="AX14" s="3370"/>
      <c r="AY14" s="3445">
        <f t="shared" ref="AY14" si="0">AF14+SUM(AJ14:AX16)</f>
        <v>262200</v>
      </c>
      <c r="AZ14" s="3446"/>
      <c r="BA14" s="3447"/>
      <c r="BB14" s="3383">
        <v>10</v>
      </c>
      <c r="BC14" s="3384"/>
      <c r="BD14" s="3385"/>
      <c r="BE14" s="3351" t="s">
        <v>1027</v>
      </c>
      <c r="BF14" s="3484"/>
      <c r="BG14" s="3484"/>
      <c r="BH14" s="3484"/>
      <c r="BI14" s="3484"/>
      <c r="BJ14" s="3484"/>
      <c r="BK14" s="3484"/>
      <c r="BL14" s="3484"/>
      <c r="BM14" s="3484"/>
      <c r="BN14" s="3484"/>
      <c r="BO14" s="3484"/>
      <c r="BP14" s="3485"/>
    </row>
    <row r="15" spans="1:74" s="677" customFormat="1" ht="15" customHeight="1">
      <c r="A15" s="3409"/>
      <c r="B15" s="3411"/>
      <c r="C15" s="3412"/>
      <c r="D15" s="3413"/>
      <c r="E15" s="3414"/>
      <c r="F15" s="3415"/>
      <c r="G15" s="3415"/>
      <c r="H15" s="3415"/>
      <c r="I15" s="3415"/>
      <c r="J15" s="3416"/>
      <c r="K15" s="3420"/>
      <c r="L15" s="3422"/>
      <c r="M15" s="3433" t="s">
        <v>242</v>
      </c>
      <c r="N15" s="3434"/>
      <c r="O15" s="3435"/>
      <c r="P15" s="3411"/>
      <c r="Q15" s="3412"/>
      <c r="R15" s="3413"/>
      <c r="S15" s="3427"/>
      <c r="T15" s="3428"/>
      <c r="U15" s="3428"/>
      <c r="V15" s="3429"/>
      <c r="W15" s="3404"/>
      <c r="X15" s="3405"/>
      <c r="Y15" s="3404"/>
      <c r="Z15" s="3406"/>
      <c r="AA15" s="3407"/>
      <c r="AB15" s="3408"/>
      <c r="AC15" s="3375"/>
      <c r="AD15" s="3375"/>
      <c r="AE15" s="3375"/>
      <c r="AF15" s="3374"/>
      <c r="AG15" s="3375"/>
      <c r="AH15" s="3375"/>
      <c r="AI15" s="3376"/>
      <c r="AJ15" s="3362">
        <v>40000</v>
      </c>
      <c r="AK15" s="3363"/>
      <c r="AL15" s="3364"/>
      <c r="AM15" s="3362"/>
      <c r="AN15" s="3363"/>
      <c r="AO15" s="3364"/>
      <c r="AP15" s="3368">
        <v>4200</v>
      </c>
      <c r="AQ15" s="3369"/>
      <c r="AR15" s="3370"/>
      <c r="AS15" s="3368"/>
      <c r="AT15" s="3369"/>
      <c r="AU15" s="3369"/>
      <c r="AV15" s="3369"/>
      <c r="AW15" s="3369"/>
      <c r="AX15" s="3370"/>
      <c r="AY15" s="3445"/>
      <c r="AZ15" s="3446"/>
      <c r="BA15" s="3447"/>
      <c r="BB15" s="3383"/>
      <c r="BC15" s="3384"/>
      <c r="BD15" s="3385"/>
      <c r="BE15" s="3486"/>
      <c r="BF15" s="3487"/>
      <c r="BG15" s="3487"/>
      <c r="BH15" s="3487"/>
      <c r="BI15" s="3487"/>
      <c r="BJ15" s="3487"/>
      <c r="BK15" s="3487"/>
      <c r="BL15" s="3487"/>
      <c r="BM15" s="3487"/>
      <c r="BN15" s="3487"/>
      <c r="BO15" s="3487"/>
      <c r="BP15" s="3488"/>
    </row>
    <row r="16" spans="1:74" s="677" customFormat="1" ht="15" customHeight="1">
      <c r="A16" s="3456"/>
      <c r="B16" s="3424"/>
      <c r="C16" s="3425"/>
      <c r="D16" s="3426"/>
      <c r="E16" s="3460"/>
      <c r="F16" s="3461"/>
      <c r="G16" s="3461"/>
      <c r="H16" s="3461"/>
      <c r="I16" s="3461"/>
      <c r="J16" s="3462"/>
      <c r="K16" s="3464"/>
      <c r="L16" s="3466"/>
      <c r="M16" s="3436"/>
      <c r="N16" s="3437"/>
      <c r="O16" s="3438"/>
      <c r="P16" s="3424"/>
      <c r="Q16" s="3425"/>
      <c r="R16" s="3426"/>
      <c r="S16" s="3439">
        <v>43922</v>
      </c>
      <c r="T16" s="3440"/>
      <c r="U16" s="3440"/>
      <c r="V16" s="981">
        <v>2</v>
      </c>
      <c r="W16" s="982" t="s">
        <v>30</v>
      </c>
      <c r="X16" s="983"/>
      <c r="Y16" s="982" t="s">
        <v>30</v>
      </c>
      <c r="Z16" s="984">
        <f>IF((V16+X16)&gt;=12,V16+X16-12,V16+X16)</f>
        <v>2</v>
      </c>
      <c r="AA16" s="982" t="s">
        <v>30</v>
      </c>
      <c r="AB16" s="985" t="s">
        <v>29</v>
      </c>
      <c r="AC16" s="3441" t="s">
        <v>1029</v>
      </c>
      <c r="AD16" s="3441"/>
      <c r="AE16" s="986" t="s">
        <v>19</v>
      </c>
      <c r="AF16" s="987" t="s">
        <v>29</v>
      </c>
      <c r="AG16" s="3441" t="s">
        <v>1036</v>
      </c>
      <c r="AH16" s="3441"/>
      <c r="AI16" s="988" t="s">
        <v>19</v>
      </c>
      <c r="AJ16" s="3362">
        <v>7000</v>
      </c>
      <c r="AK16" s="3363"/>
      <c r="AL16" s="3364"/>
      <c r="AM16" s="3478"/>
      <c r="AN16" s="3479"/>
      <c r="AO16" s="3480"/>
      <c r="AP16" s="3368"/>
      <c r="AQ16" s="3369"/>
      <c r="AR16" s="3370"/>
      <c r="AS16" s="3368"/>
      <c r="AT16" s="3369"/>
      <c r="AU16" s="3369"/>
      <c r="AV16" s="3369"/>
      <c r="AW16" s="3369"/>
      <c r="AX16" s="3370"/>
      <c r="AY16" s="3445"/>
      <c r="AZ16" s="3446"/>
      <c r="BA16" s="3447"/>
      <c r="BB16" s="3473">
        <v>20</v>
      </c>
      <c r="BC16" s="3468"/>
      <c r="BD16" s="3474"/>
      <c r="BE16" s="3489"/>
      <c r="BF16" s="3490"/>
      <c r="BG16" s="3490"/>
      <c r="BH16" s="3490"/>
      <c r="BI16" s="3490"/>
      <c r="BJ16" s="3490"/>
      <c r="BK16" s="3490"/>
      <c r="BL16" s="3490"/>
      <c r="BM16" s="3490"/>
      <c r="BN16" s="3490"/>
      <c r="BO16" s="3490"/>
      <c r="BP16" s="3491"/>
    </row>
    <row r="17" spans="1:73" s="677" customFormat="1" ht="15" customHeight="1">
      <c r="A17" s="3409">
        <v>3</v>
      </c>
      <c r="B17" s="3411" t="s">
        <v>1531</v>
      </c>
      <c r="C17" s="3412"/>
      <c r="D17" s="3413"/>
      <c r="E17" s="3414" t="s">
        <v>1091</v>
      </c>
      <c r="F17" s="3415"/>
      <c r="G17" s="3415"/>
      <c r="H17" s="3415"/>
      <c r="I17" s="3415"/>
      <c r="J17" s="3416"/>
      <c r="K17" s="3420">
        <v>31</v>
      </c>
      <c r="L17" s="3422" t="s">
        <v>271</v>
      </c>
      <c r="M17" s="3424" t="s">
        <v>271</v>
      </c>
      <c r="N17" s="3425"/>
      <c r="O17" s="3426"/>
      <c r="P17" s="3411" t="s">
        <v>1028</v>
      </c>
      <c r="Q17" s="3412"/>
      <c r="R17" s="3413"/>
      <c r="S17" s="3427" t="s">
        <v>1035</v>
      </c>
      <c r="T17" s="3428"/>
      <c r="U17" s="3428"/>
      <c r="V17" s="3429">
        <v>5</v>
      </c>
      <c r="W17" s="3404" t="s">
        <v>102</v>
      </c>
      <c r="X17" s="3405">
        <v>3</v>
      </c>
      <c r="Y17" s="3404" t="s">
        <v>102</v>
      </c>
      <c r="Z17" s="3406">
        <f>IF((V19+X19)&gt;=12,V17+X17+1,V17+X17)</f>
        <v>8</v>
      </c>
      <c r="AA17" s="3407" t="s">
        <v>102</v>
      </c>
      <c r="AB17" s="3408">
        <v>164000</v>
      </c>
      <c r="AC17" s="3375"/>
      <c r="AD17" s="3375"/>
      <c r="AE17" s="3375"/>
      <c r="AF17" s="3374">
        <v>167000</v>
      </c>
      <c r="AG17" s="3375"/>
      <c r="AH17" s="3375"/>
      <c r="AI17" s="3376"/>
      <c r="AJ17" s="3377">
        <v>6000</v>
      </c>
      <c r="AK17" s="3378"/>
      <c r="AL17" s="3379"/>
      <c r="AM17" s="3362"/>
      <c r="AN17" s="3363"/>
      <c r="AO17" s="3364"/>
      <c r="AP17" s="3386"/>
      <c r="AQ17" s="3387"/>
      <c r="AR17" s="3388"/>
      <c r="AS17" s="3368">
        <v>5000</v>
      </c>
      <c r="AT17" s="3369"/>
      <c r="AU17" s="3369"/>
      <c r="AV17" s="3369"/>
      <c r="AW17" s="3369"/>
      <c r="AX17" s="3370"/>
      <c r="AY17" s="3445">
        <f t="shared" ref="AY17" si="1">AF17+SUM(AJ17:AX19)</f>
        <v>199200</v>
      </c>
      <c r="AZ17" s="3446"/>
      <c r="BA17" s="3447"/>
      <c r="BB17" s="3380">
        <v>12</v>
      </c>
      <c r="BC17" s="3381"/>
      <c r="BD17" s="3382"/>
      <c r="BE17" s="3351" t="s">
        <v>1344</v>
      </c>
      <c r="BF17" s="3484"/>
      <c r="BG17" s="3484"/>
      <c r="BH17" s="3484"/>
      <c r="BI17" s="3484"/>
      <c r="BJ17" s="3484"/>
      <c r="BK17" s="3484"/>
      <c r="BL17" s="3484"/>
      <c r="BM17" s="3484"/>
      <c r="BN17" s="3484"/>
      <c r="BO17" s="3484"/>
      <c r="BP17" s="3485"/>
    </row>
    <row r="18" spans="1:73" s="677" customFormat="1" ht="15" customHeight="1">
      <c r="A18" s="3409"/>
      <c r="B18" s="3411"/>
      <c r="C18" s="3412"/>
      <c r="D18" s="3413"/>
      <c r="E18" s="3414"/>
      <c r="F18" s="3415"/>
      <c r="G18" s="3415"/>
      <c r="H18" s="3415"/>
      <c r="I18" s="3415"/>
      <c r="J18" s="3416"/>
      <c r="K18" s="3420"/>
      <c r="L18" s="3422"/>
      <c r="M18" s="3359" t="s">
        <v>242</v>
      </c>
      <c r="N18" s="3360"/>
      <c r="O18" s="3361"/>
      <c r="P18" s="3411"/>
      <c r="Q18" s="3412"/>
      <c r="R18" s="3413"/>
      <c r="S18" s="3427"/>
      <c r="T18" s="3428"/>
      <c r="U18" s="3428"/>
      <c r="V18" s="3429"/>
      <c r="W18" s="3404"/>
      <c r="X18" s="3405"/>
      <c r="Y18" s="3404"/>
      <c r="Z18" s="3406"/>
      <c r="AA18" s="3407"/>
      <c r="AB18" s="3408"/>
      <c r="AC18" s="3375"/>
      <c r="AD18" s="3375"/>
      <c r="AE18" s="3375"/>
      <c r="AF18" s="3374"/>
      <c r="AG18" s="3375"/>
      <c r="AH18" s="3375"/>
      <c r="AI18" s="3376"/>
      <c r="AJ18" s="3362">
        <v>10000</v>
      </c>
      <c r="AK18" s="3363"/>
      <c r="AL18" s="3364"/>
      <c r="AM18" s="3362"/>
      <c r="AN18" s="3363"/>
      <c r="AO18" s="3364"/>
      <c r="AP18" s="3368">
        <v>4200</v>
      </c>
      <c r="AQ18" s="3369"/>
      <c r="AR18" s="3370"/>
      <c r="AS18" s="3368"/>
      <c r="AT18" s="3369"/>
      <c r="AU18" s="3369"/>
      <c r="AV18" s="3369"/>
      <c r="AW18" s="3369"/>
      <c r="AX18" s="3370"/>
      <c r="AY18" s="3445"/>
      <c r="AZ18" s="3446"/>
      <c r="BA18" s="3447"/>
      <c r="BB18" s="3383"/>
      <c r="BC18" s="3384"/>
      <c r="BD18" s="3385"/>
      <c r="BE18" s="3354"/>
      <c r="BF18" s="3114"/>
      <c r="BG18" s="3114"/>
      <c r="BH18" s="3114"/>
      <c r="BI18" s="3114"/>
      <c r="BJ18" s="3114"/>
      <c r="BK18" s="3114"/>
      <c r="BL18" s="3114"/>
      <c r="BM18" s="3114"/>
      <c r="BN18" s="3114"/>
      <c r="BO18" s="3114"/>
      <c r="BP18" s="3355"/>
    </row>
    <row r="19" spans="1:73" s="677" customFormat="1" ht="15" customHeight="1">
      <c r="A19" s="3409"/>
      <c r="B19" s="3411"/>
      <c r="C19" s="3412"/>
      <c r="D19" s="3413"/>
      <c r="E19" s="3414"/>
      <c r="F19" s="3415"/>
      <c r="G19" s="3415"/>
      <c r="H19" s="3415"/>
      <c r="I19" s="3415"/>
      <c r="J19" s="3416"/>
      <c r="K19" s="3420"/>
      <c r="L19" s="3422"/>
      <c r="M19" s="3359"/>
      <c r="N19" s="3360"/>
      <c r="O19" s="3361"/>
      <c r="P19" s="3411"/>
      <c r="Q19" s="3412"/>
      <c r="R19" s="3413"/>
      <c r="S19" s="3475">
        <v>44075</v>
      </c>
      <c r="T19" s="3476"/>
      <c r="U19" s="3476"/>
      <c r="V19" s="974">
        <v>9</v>
      </c>
      <c r="W19" s="975" t="s">
        <v>30</v>
      </c>
      <c r="X19" s="713"/>
      <c r="Y19" s="975" t="s">
        <v>30</v>
      </c>
      <c r="Z19" s="976">
        <f>IF((V19+X19)&gt;=12,V19+X19-12,V19+X19)</f>
        <v>9</v>
      </c>
      <c r="AA19" s="975" t="s">
        <v>30</v>
      </c>
      <c r="AB19" s="977" t="s">
        <v>29</v>
      </c>
      <c r="AC19" s="3477" t="s">
        <v>1041</v>
      </c>
      <c r="AD19" s="3477"/>
      <c r="AE19" s="978" t="s">
        <v>19</v>
      </c>
      <c r="AF19" s="979" t="s">
        <v>29</v>
      </c>
      <c r="AG19" s="3477" t="s">
        <v>1042</v>
      </c>
      <c r="AH19" s="3477"/>
      <c r="AI19" s="980" t="s">
        <v>19</v>
      </c>
      <c r="AJ19" s="3478">
        <v>7000</v>
      </c>
      <c r="AK19" s="3479"/>
      <c r="AL19" s="3480"/>
      <c r="AM19" s="3362"/>
      <c r="AN19" s="3363"/>
      <c r="AO19" s="3364"/>
      <c r="AP19" s="3481"/>
      <c r="AQ19" s="3482"/>
      <c r="AR19" s="3483"/>
      <c r="AS19" s="3368"/>
      <c r="AT19" s="3369"/>
      <c r="AU19" s="3369"/>
      <c r="AV19" s="3369"/>
      <c r="AW19" s="3369"/>
      <c r="AX19" s="3370"/>
      <c r="AY19" s="3445"/>
      <c r="AZ19" s="3446"/>
      <c r="BA19" s="3447"/>
      <c r="BB19" s="3453">
        <v>20</v>
      </c>
      <c r="BC19" s="2248"/>
      <c r="BD19" s="3454"/>
      <c r="BE19" s="3430"/>
      <c r="BF19" s="3431"/>
      <c r="BG19" s="3431"/>
      <c r="BH19" s="3431"/>
      <c r="BI19" s="3431"/>
      <c r="BJ19" s="3431"/>
      <c r="BK19" s="3431"/>
      <c r="BL19" s="3431"/>
      <c r="BM19" s="3431"/>
      <c r="BN19" s="3431"/>
      <c r="BO19" s="3431"/>
      <c r="BP19" s="3432"/>
    </row>
    <row r="20" spans="1:73" s="677" customFormat="1" ht="15" customHeight="1">
      <c r="A20" s="3455">
        <v>4</v>
      </c>
      <c r="B20" s="2247" t="s">
        <v>1531</v>
      </c>
      <c r="C20" s="2248"/>
      <c r="D20" s="2249"/>
      <c r="E20" s="3457" t="s">
        <v>1092</v>
      </c>
      <c r="F20" s="3458"/>
      <c r="G20" s="3458"/>
      <c r="H20" s="3458"/>
      <c r="I20" s="3458"/>
      <c r="J20" s="3459"/>
      <c r="K20" s="3463">
        <v>24</v>
      </c>
      <c r="L20" s="3465" t="s">
        <v>271</v>
      </c>
      <c r="M20" s="3467" t="s">
        <v>271</v>
      </c>
      <c r="N20" s="3468"/>
      <c r="O20" s="3469"/>
      <c r="P20" s="2247" t="s">
        <v>1030</v>
      </c>
      <c r="Q20" s="2248"/>
      <c r="R20" s="2249"/>
      <c r="S20" s="3470" t="s">
        <v>1262</v>
      </c>
      <c r="T20" s="3471"/>
      <c r="U20" s="3471"/>
      <c r="V20" s="3472">
        <v>1</v>
      </c>
      <c r="W20" s="3448" t="s">
        <v>102</v>
      </c>
      <c r="X20" s="3449">
        <v>2</v>
      </c>
      <c r="Y20" s="3448" t="s">
        <v>102</v>
      </c>
      <c r="Z20" s="3450">
        <f>IF((V22+X22)&gt;=12,V20+X20+1,V20+X20)</f>
        <v>3</v>
      </c>
      <c r="AA20" s="3451" t="s">
        <v>102</v>
      </c>
      <c r="AB20" s="3452"/>
      <c r="AC20" s="3443"/>
      <c r="AD20" s="3443"/>
      <c r="AE20" s="3443"/>
      <c r="AF20" s="3442">
        <v>170000</v>
      </c>
      <c r="AG20" s="3443"/>
      <c r="AH20" s="3443"/>
      <c r="AI20" s="3444"/>
      <c r="AJ20" s="3362">
        <v>6000</v>
      </c>
      <c r="AK20" s="3363"/>
      <c r="AL20" s="3364"/>
      <c r="AM20" s="3362"/>
      <c r="AN20" s="3363"/>
      <c r="AO20" s="3364"/>
      <c r="AP20" s="3368"/>
      <c r="AQ20" s="3369"/>
      <c r="AR20" s="3370"/>
      <c r="AS20" s="3368">
        <v>5000</v>
      </c>
      <c r="AT20" s="3369"/>
      <c r="AU20" s="3369"/>
      <c r="AV20" s="3369"/>
      <c r="AW20" s="3369"/>
      <c r="AX20" s="3370"/>
      <c r="AY20" s="3445">
        <f t="shared" ref="AY20" si="2">AF20+SUM(AJ20:AX22)</f>
        <v>192200</v>
      </c>
      <c r="AZ20" s="3446"/>
      <c r="BA20" s="3447"/>
      <c r="BB20" s="3383">
        <v>3</v>
      </c>
      <c r="BC20" s="3384"/>
      <c r="BD20" s="3385"/>
      <c r="BE20" s="3351" t="s">
        <v>1345</v>
      </c>
      <c r="BF20" s="3352"/>
      <c r="BG20" s="3352"/>
      <c r="BH20" s="3352"/>
      <c r="BI20" s="3352"/>
      <c r="BJ20" s="3352"/>
      <c r="BK20" s="3352"/>
      <c r="BL20" s="3352"/>
      <c r="BM20" s="3352"/>
      <c r="BN20" s="3352"/>
      <c r="BO20" s="3352"/>
      <c r="BP20" s="3353"/>
    </row>
    <row r="21" spans="1:73" s="677" customFormat="1" ht="15" customHeight="1">
      <c r="A21" s="3409"/>
      <c r="B21" s="3411"/>
      <c r="C21" s="3412"/>
      <c r="D21" s="3413"/>
      <c r="E21" s="3414"/>
      <c r="F21" s="3415"/>
      <c r="G21" s="3415"/>
      <c r="H21" s="3415"/>
      <c r="I21" s="3415"/>
      <c r="J21" s="3416"/>
      <c r="K21" s="3420"/>
      <c r="L21" s="3422"/>
      <c r="M21" s="3433" t="s">
        <v>242</v>
      </c>
      <c r="N21" s="3434"/>
      <c r="O21" s="3435"/>
      <c r="P21" s="3411"/>
      <c r="Q21" s="3412"/>
      <c r="R21" s="3413"/>
      <c r="S21" s="3427"/>
      <c r="T21" s="3428"/>
      <c r="U21" s="3428"/>
      <c r="V21" s="3429"/>
      <c r="W21" s="3404"/>
      <c r="X21" s="3405"/>
      <c r="Y21" s="3404"/>
      <c r="Z21" s="3406"/>
      <c r="AA21" s="3407"/>
      <c r="AB21" s="3408"/>
      <c r="AC21" s="3375"/>
      <c r="AD21" s="3375"/>
      <c r="AE21" s="3375"/>
      <c r="AF21" s="3374"/>
      <c r="AG21" s="3375"/>
      <c r="AH21" s="3375"/>
      <c r="AI21" s="3376"/>
      <c r="AJ21" s="3362"/>
      <c r="AK21" s="3363"/>
      <c r="AL21" s="3364"/>
      <c r="AM21" s="3362"/>
      <c r="AN21" s="3363"/>
      <c r="AO21" s="3364"/>
      <c r="AP21" s="3368">
        <v>4200</v>
      </c>
      <c r="AQ21" s="3369"/>
      <c r="AR21" s="3370"/>
      <c r="AS21" s="3368"/>
      <c r="AT21" s="3369"/>
      <c r="AU21" s="3369"/>
      <c r="AV21" s="3369"/>
      <c r="AW21" s="3369"/>
      <c r="AX21" s="3370"/>
      <c r="AY21" s="3445"/>
      <c r="AZ21" s="3446"/>
      <c r="BA21" s="3447"/>
      <c r="BB21" s="3383"/>
      <c r="BC21" s="3384"/>
      <c r="BD21" s="3385"/>
      <c r="BE21" s="3354"/>
      <c r="BF21" s="3114"/>
      <c r="BG21" s="3114"/>
      <c r="BH21" s="3114"/>
      <c r="BI21" s="3114"/>
      <c r="BJ21" s="3114"/>
      <c r="BK21" s="3114"/>
      <c r="BL21" s="3114"/>
      <c r="BM21" s="3114"/>
      <c r="BN21" s="3114"/>
      <c r="BO21" s="3114"/>
      <c r="BP21" s="3355"/>
    </row>
    <row r="22" spans="1:73" s="677" customFormat="1" ht="15" customHeight="1">
      <c r="A22" s="3456"/>
      <c r="B22" s="3424"/>
      <c r="C22" s="3425"/>
      <c r="D22" s="3426"/>
      <c r="E22" s="3460"/>
      <c r="F22" s="3461"/>
      <c r="G22" s="3461"/>
      <c r="H22" s="3461"/>
      <c r="I22" s="3461"/>
      <c r="J22" s="3462"/>
      <c r="K22" s="3464"/>
      <c r="L22" s="3466"/>
      <c r="M22" s="3436"/>
      <c r="N22" s="3437"/>
      <c r="O22" s="3438"/>
      <c r="P22" s="3424"/>
      <c r="Q22" s="3425"/>
      <c r="R22" s="3426"/>
      <c r="S22" s="3439">
        <v>43952</v>
      </c>
      <c r="T22" s="3440"/>
      <c r="U22" s="3440"/>
      <c r="V22" s="981">
        <v>1</v>
      </c>
      <c r="W22" s="982" t="s">
        <v>30</v>
      </c>
      <c r="X22" s="983"/>
      <c r="Y22" s="982" t="s">
        <v>30</v>
      </c>
      <c r="Z22" s="984">
        <f>IF((V22+X22)&gt;=12,V22+X22-12,V22+X22)</f>
        <v>1</v>
      </c>
      <c r="AA22" s="982" t="s">
        <v>30</v>
      </c>
      <c r="AB22" s="985" t="s">
        <v>29</v>
      </c>
      <c r="AC22" s="3441"/>
      <c r="AD22" s="3441"/>
      <c r="AE22" s="986" t="s">
        <v>19</v>
      </c>
      <c r="AF22" s="987" t="s">
        <v>29</v>
      </c>
      <c r="AG22" s="3441" t="s">
        <v>1040</v>
      </c>
      <c r="AH22" s="3441"/>
      <c r="AI22" s="988" t="s">
        <v>19</v>
      </c>
      <c r="AJ22" s="3362">
        <v>7000</v>
      </c>
      <c r="AK22" s="3363"/>
      <c r="AL22" s="3364"/>
      <c r="AM22" s="3362"/>
      <c r="AN22" s="3363"/>
      <c r="AO22" s="3364"/>
      <c r="AP22" s="3368"/>
      <c r="AQ22" s="3369"/>
      <c r="AR22" s="3370"/>
      <c r="AS22" s="3368"/>
      <c r="AT22" s="3369"/>
      <c r="AU22" s="3369"/>
      <c r="AV22" s="3369"/>
      <c r="AW22" s="3369"/>
      <c r="AX22" s="3370"/>
      <c r="AY22" s="3445"/>
      <c r="AZ22" s="3446"/>
      <c r="BA22" s="3447"/>
      <c r="BB22" s="3473">
        <v>10</v>
      </c>
      <c r="BC22" s="3468"/>
      <c r="BD22" s="3474"/>
      <c r="BE22" s="3430"/>
      <c r="BF22" s="3431"/>
      <c r="BG22" s="3431"/>
      <c r="BH22" s="3431"/>
      <c r="BI22" s="3431"/>
      <c r="BJ22" s="3431"/>
      <c r="BK22" s="3431"/>
      <c r="BL22" s="3431"/>
      <c r="BM22" s="3431"/>
      <c r="BN22" s="3431"/>
      <c r="BO22" s="3431"/>
      <c r="BP22" s="3432"/>
    </row>
    <row r="23" spans="1:73" s="677" customFormat="1" ht="15" customHeight="1">
      <c r="A23" s="3409">
        <v>5</v>
      </c>
      <c r="B23" s="3411" t="s">
        <v>1531</v>
      </c>
      <c r="C23" s="3412"/>
      <c r="D23" s="3413"/>
      <c r="E23" s="3414" t="s">
        <v>1093</v>
      </c>
      <c r="F23" s="3415"/>
      <c r="G23" s="3415"/>
      <c r="H23" s="3415"/>
      <c r="I23" s="3415"/>
      <c r="J23" s="3416"/>
      <c r="K23" s="3420">
        <v>28</v>
      </c>
      <c r="L23" s="3422" t="s">
        <v>271</v>
      </c>
      <c r="M23" s="3424" t="s">
        <v>271</v>
      </c>
      <c r="N23" s="3425"/>
      <c r="O23" s="3426"/>
      <c r="P23" s="3411" t="s">
        <v>1028</v>
      </c>
      <c r="Q23" s="3412"/>
      <c r="R23" s="3413"/>
      <c r="S23" s="3427" t="s">
        <v>1035</v>
      </c>
      <c r="T23" s="3428"/>
      <c r="U23" s="3428"/>
      <c r="V23" s="3429">
        <v>6</v>
      </c>
      <c r="W23" s="3404" t="s">
        <v>102</v>
      </c>
      <c r="X23" s="3405">
        <v>2</v>
      </c>
      <c r="Y23" s="3404" t="s">
        <v>102</v>
      </c>
      <c r="Z23" s="3406">
        <f>IF((V25+X25)&gt;=12,V23+X23+1,V23+X23)</f>
        <v>8</v>
      </c>
      <c r="AA23" s="3407" t="s">
        <v>102</v>
      </c>
      <c r="AB23" s="3408">
        <v>173000</v>
      </c>
      <c r="AC23" s="3375"/>
      <c r="AD23" s="3375"/>
      <c r="AE23" s="3375"/>
      <c r="AF23" s="3374">
        <v>176000</v>
      </c>
      <c r="AG23" s="3375"/>
      <c r="AH23" s="3375"/>
      <c r="AI23" s="3376"/>
      <c r="AJ23" s="3377">
        <v>6000</v>
      </c>
      <c r="AK23" s="3378"/>
      <c r="AL23" s="3379"/>
      <c r="AM23" s="3362"/>
      <c r="AN23" s="3363"/>
      <c r="AO23" s="3364"/>
      <c r="AP23" s="3386"/>
      <c r="AQ23" s="3387"/>
      <c r="AR23" s="3388"/>
      <c r="AS23" s="3368">
        <v>5000</v>
      </c>
      <c r="AT23" s="3369"/>
      <c r="AU23" s="3369"/>
      <c r="AV23" s="3369"/>
      <c r="AW23" s="3369"/>
      <c r="AX23" s="3370"/>
      <c r="AY23" s="3445">
        <f t="shared" ref="AY23" si="3">AF23+SUM(AJ23:AX25)</f>
        <v>208200</v>
      </c>
      <c r="AZ23" s="3446"/>
      <c r="BA23" s="3447"/>
      <c r="BB23" s="3380">
        <v>14</v>
      </c>
      <c r="BC23" s="3381"/>
      <c r="BD23" s="3382"/>
      <c r="BE23" s="3351" t="s">
        <v>1258</v>
      </c>
      <c r="BF23" s="3352"/>
      <c r="BG23" s="3352"/>
      <c r="BH23" s="3352"/>
      <c r="BI23" s="3352"/>
      <c r="BJ23" s="3352"/>
      <c r="BK23" s="3352"/>
      <c r="BL23" s="3352"/>
      <c r="BM23" s="3352"/>
      <c r="BN23" s="3352"/>
      <c r="BO23" s="3352"/>
      <c r="BP23" s="3353"/>
    </row>
    <row r="24" spans="1:73" s="677" customFormat="1" ht="15" customHeight="1">
      <c r="A24" s="3409"/>
      <c r="B24" s="3411"/>
      <c r="C24" s="3412"/>
      <c r="D24" s="3413"/>
      <c r="E24" s="3414"/>
      <c r="F24" s="3415"/>
      <c r="G24" s="3415"/>
      <c r="H24" s="3415"/>
      <c r="I24" s="3415"/>
      <c r="J24" s="3416"/>
      <c r="K24" s="3420"/>
      <c r="L24" s="3422"/>
      <c r="M24" s="3359" t="s">
        <v>242</v>
      </c>
      <c r="N24" s="3360"/>
      <c r="O24" s="3361"/>
      <c r="P24" s="3411"/>
      <c r="Q24" s="3412"/>
      <c r="R24" s="3413"/>
      <c r="S24" s="3427"/>
      <c r="T24" s="3428"/>
      <c r="U24" s="3428"/>
      <c r="V24" s="3429"/>
      <c r="W24" s="3404"/>
      <c r="X24" s="3405"/>
      <c r="Y24" s="3404"/>
      <c r="Z24" s="3406"/>
      <c r="AA24" s="3407"/>
      <c r="AB24" s="3408"/>
      <c r="AC24" s="3375"/>
      <c r="AD24" s="3375"/>
      <c r="AE24" s="3375"/>
      <c r="AF24" s="3374"/>
      <c r="AG24" s="3375"/>
      <c r="AH24" s="3375"/>
      <c r="AI24" s="3376"/>
      <c r="AJ24" s="3362">
        <v>10000</v>
      </c>
      <c r="AK24" s="3363"/>
      <c r="AL24" s="3364"/>
      <c r="AM24" s="3362"/>
      <c r="AN24" s="3363"/>
      <c r="AO24" s="3364"/>
      <c r="AP24" s="3368">
        <v>4200</v>
      </c>
      <c r="AQ24" s="3369"/>
      <c r="AR24" s="3370"/>
      <c r="AS24" s="3368"/>
      <c r="AT24" s="3369"/>
      <c r="AU24" s="3369"/>
      <c r="AV24" s="3369"/>
      <c r="AW24" s="3369"/>
      <c r="AX24" s="3370"/>
      <c r="AY24" s="3445"/>
      <c r="AZ24" s="3446"/>
      <c r="BA24" s="3447"/>
      <c r="BB24" s="3383"/>
      <c r="BC24" s="3384"/>
      <c r="BD24" s="3385"/>
      <c r="BE24" s="3354"/>
      <c r="BF24" s="3114"/>
      <c r="BG24" s="3114"/>
      <c r="BH24" s="3114"/>
      <c r="BI24" s="3114"/>
      <c r="BJ24" s="3114"/>
      <c r="BK24" s="3114"/>
      <c r="BL24" s="3114"/>
      <c r="BM24" s="3114"/>
      <c r="BN24" s="3114"/>
      <c r="BO24" s="3114"/>
      <c r="BP24" s="3355"/>
    </row>
    <row r="25" spans="1:73" s="677" customFormat="1" ht="15" customHeight="1">
      <c r="A25" s="3409"/>
      <c r="B25" s="3411"/>
      <c r="C25" s="3412"/>
      <c r="D25" s="3413"/>
      <c r="E25" s="3414"/>
      <c r="F25" s="3415"/>
      <c r="G25" s="3415"/>
      <c r="H25" s="3415"/>
      <c r="I25" s="3415"/>
      <c r="J25" s="3416"/>
      <c r="K25" s="3420"/>
      <c r="L25" s="3422"/>
      <c r="M25" s="3359"/>
      <c r="N25" s="3360"/>
      <c r="O25" s="3361"/>
      <c r="P25" s="3411"/>
      <c r="Q25" s="3412"/>
      <c r="R25" s="3413"/>
      <c r="S25" s="3475">
        <v>43922</v>
      </c>
      <c r="T25" s="3476"/>
      <c r="U25" s="3476"/>
      <c r="V25" s="974">
        <v>2</v>
      </c>
      <c r="W25" s="975" t="s">
        <v>30</v>
      </c>
      <c r="X25" s="713">
        <v>9</v>
      </c>
      <c r="Y25" s="975" t="s">
        <v>30</v>
      </c>
      <c r="Z25" s="976">
        <f>IF((V25+X25)&gt;=12,V25+X25-12,V25+X25)</f>
        <v>11</v>
      </c>
      <c r="AA25" s="975" t="s">
        <v>30</v>
      </c>
      <c r="AB25" s="977" t="s">
        <v>29</v>
      </c>
      <c r="AC25" s="3477" t="s">
        <v>1039</v>
      </c>
      <c r="AD25" s="3477"/>
      <c r="AE25" s="978" t="s">
        <v>19</v>
      </c>
      <c r="AF25" s="979" t="s">
        <v>29</v>
      </c>
      <c r="AG25" s="3477" t="s">
        <v>1032</v>
      </c>
      <c r="AH25" s="3477"/>
      <c r="AI25" s="980" t="s">
        <v>19</v>
      </c>
      <c r="AJ25" s="3478">
        <v>7000</v>
      </c>
      <c r="AK25" s="3479"/>
      <c r="AL25" s="3480"/>
      <c r="AM25" s="3362"/>
      <c r="AN25" s="3363"/>
      <c r="AO25" s="3364"/>
      <c r="AP25" s="3481"/>
      <c r="AQ25" s="3482"/>
      <c r="AR25" s="3483"/>
      <c r="AS25" s="3368"/>
      <c r="AT25" s="3369"/>
      <c r="AU25" s="3369"/>
      <c r="AV25" s="3369"/>
      <c r="AW25" s="3369"/>
      <c r="AX25" s="3370"/>
      <c r="AY25" s="3445"/>
      <c r="AZ25" s="3446"/>
      <c r="BA25" s="3447"/>
      <c r="BB25" s="3453">
        <v>20</v>
      </c>
      <c r="BC25" s="2248"/>
      <c r="BD25" s="3454"/>
      <c r="BE25" s="3430"/>
      <c r="BF25" s="3431"/>
      <c r="BG25" s="3431"/>
      <c r="BH25" s="3431"/>
      <c r="BI25" s="3431"/>
      <c r="BJ25" s="3431"/>
      <c r="BK25" s="3431"/>
      <c r="BL25" s="3431"/>
      <c r="BM25" s="3431"/>
      <c r="BN25" s="3431"/>
      <c r="BO25" s="3431"/>
      <c r="BP25" s="3432"/>
    </row>
    <row r="26" spans="1:73" s="677" customFormat="1" ht="15" customHeight="1">
      <c r="A26" s="3455">
        <v>6</v>
      </c>
      <c r="B26" s="2247" t="s">
        <v>1033</v>
      </c>
      <c r="C26" s="2248"/>
      <c r="D26" s="2249"/>
      <c r="E26" s="3457" t="s">
        <v>1095</v>
      </c>
      <c r="F26" s="3458"/>
      <c r="G26" s="3458"/>
      <c r="H26" s="3458"/>
      <c r="I26" s="3458"/>
      <c r="J26" s="3459"/>
      <c r="K26" s="3463">
        <v>40</v>
      </c>
      <c r="L26" s="3465" t="s">
        <v>1034</v>
      </c>
      <c r="M26" s="3467" t="s">
        <v>271</v>
      </c>
      <c r="N26" s="3468"/>
      <c r="O26" s="3469"/>
      <c r="P26" s="2247" t="s">
        <v>1028</v>
      </c>
      <c r="Q26" s="2248"/>
      <c r="R26" s="2249"/>
      <c r="S26" s="3470" t="s">
        <v>1035</v>
      </c>
      <c r="T26" s="3471"/>
      <c r="U26" s="3471"/>
      <c r="V26" s="3472">
        <v>6</v>
      </c>
      <c r="W26" s="3448" t="s">
        <v>102</v>
      </c>
      <c r="X26" s="3449">
        <v>5</v>
      </c>
      <c r="Y26" s="3448" t="s">
        <v>102</v>
      </c>
      <c r="Z26" s="3450">
        <f>IF((V28+X28)&gt;=12,V26+X26+1,V26+X26)</f>
        <v>11</v>
      </c>
      <c r="AA26" s="3451" t="s">
        <v>102</v>
      </c>
      <c r="AB26" s="3452">
        <v>161000</v>
      </c>
      <c r="AC26" s="3443"/>
      <c r="AD26" s="3443"/>
      <c r="AE26" s="3443"/>
      <c r="AF26" s="3442">
        <v>163000</v>
      </c>
      <c r="AG26" s="3443"/>
      <c r="AH26" s="3443"/>
      <c r="AI26" s="3444"/>
      <c r="AJ26" s="3362">
        <v>6000</v>
      </c>
      <c r="AK26" s="3363"/>
      <c r="AL26" s="3364"/>
      <c r="AM26" s="3362"/>
      <c r="AN26" s="3363"/>
      <c r="AO26" s="3364"/>
      <c r="AP26" s="3368"/>
      <c r="AQ26" s="3369"/>
      <c r="AR26" s="3370"/>
      <c r="AS26" s="3368">
        <v>5000</v>
      </c>
      <c r="AT26" s="3369"/>
      <c r="AU26" s="3369"/>
      <c r="AV26" s="3369"/>
      <c r="AW26" s="3369"/>
      <c r="AX26" s="3370"/>
      <c r="AY26" s="3445">
        <f t="shared" ref="AY26" si="4">AF26+SUM(AJ26:AX28)</f>
        <v>195200</v>
      </c>
      <c r="AZ26" s="3446"/>
      <c r="BA26" s="3447"/>
      <c r="BB26" s="3383">
        <v>9</v>
      </c>
      <c r="BC26" s="3384"/>
      <c r="BD26" s="3385"/>
      <c r="BE26" s="3351"/>
      <c r="BF26" s="3352"/>
      <c r="BG26" s="3352"/>
      <c r="BH26" s="3352"/>
      <c r="BI26" s="3352"/>
      <c r="BJ26" s="3352"/>
      <c r="BK26" s="3352"/>
      <c r="BL26" s="3352"/>
      <c r="BM26" s="3352"/>
      <c r="BN26" s="3352"/>
      <c r="BO26" s="3352"/>
      <c r="BP26" s="3353"/>
    </row>
    <row r="27" spans="1:73" s="677" customFormat="1" ht="15" customHeight="1">
      <c r="A27" s="3409"/>
      <c r="B27" s="3411"/>
      <c r="C27" s="3412"/>
      <c r="D27" s="3413"/>
      <c r="E27" s="3414"/>
      <c r="F27" s="3415"/>
      <c r="G27" s="3415"/>
      <c r="H27" s="3415"/>
      <c r="I27" s="3415"/>
      <c r="J27" s="3416"/>
      <c r="K27" s="3420"/>
      <c r="L27" s="3422"/>
      <c r="M27" s="3433" t="s">
        <v>1031</v>
      </c>
      <c r="N27" s="3434"/>
      <c r="O27" s="3435"/>
      <c r="P27" s="3411"/>
      <c r="Q27" s="3412"/>
      <c r="R27" s="3413"/>
      <c r="S27" s="3427"/>
      <c r="T27" s="3428"/>
      <c r="U27" s="3428"/>
      <c r="V27" s="3429"/>
      <c r="W27" s="3404"/>
      <c r="X27" s="3405"/>
      <c r="Y27" s="3404"/>
      <c r="Z27" s="3406"/>
      <c r="AA27" s="3407"/>
      <c r="AB27" s="3408"/>
      <c r="AC27" s="3375"/>
      <c r="AD27" s="3375"/>
      <c r="AE27" s="3375"/>
      <c r="AF27" s="3374"/>
      <c r="AG27" s="3375"/>
      <c r="AH27" s="3375"/>
      <c r="AI27" s="3376"/>
      <c r="AJ27" s="3362">
        <v>10000</v>
      </c>
      <c r="AK27" s="3363"/>
      <c r="AL27" s="3364"/>
      <c r="AM27" s="3362"/>
      <c r="AN27" s="3363"/>
      <c r="AO27" s="3364"/>
      <c r="AP27" s="3368">
        <v>4200</v>
      </c>
      <c r="AQ27" s="3369"/>
      <c r="AR27" s="3370"/>
      <c r="AS27" s="3368"/>
      <c r="AT27" s="3369"/>
      <c r="AU27" s="3369"/>
      <c r="AV27" s="3369"/>
      <c r="AW27" s="3369"/>
      <c r="AX27" s="3370"/>
      <c r="AY27" s="3445"/>
      <c r="AZ27" s="3446"/>
      <c r="BA27" s="3447"/>
      <c r="BB27" s="3383"/>
      <c r="BC27" s="3384"/>
      <c r="BD27" s="3385"/>
      <c r="BE27" s="3354"/>
      <c r="BF27" s="3114"/>
      <c r="BG27" s="3114"/>
      <c r="BH27" s="3114"/>
      <c r="BI27" s="3114"/>
      <c r="BJ27" s="3114"/>
      <c r="BK27" s="3114"/>
      <c r="BL27" s="3114"/>
      <c r="BM27" s="3114"/>
      <c r="BN27" s="3114"/>
      <c r="BO27" s="3114"/>
      <c r="BP27" s="3355"/>
    </row>
    <row r="28" spans="1:73" s="677" customFormat="1" ht="15" customHeight="1">
      <c r="A28" s="3456"/>
      <c r="B28" s="3424"/>
      <c r="C28" s="3425"/>
      <c r="D28" s="3426"/>
      <c r="E28" s="3460"/>
      <c r="F28" s="3461"/>
      <c r="G28" s="3461"/>
      <c r="H28" s="3461"/>
      <c r="I28" s="3461"/>
      <c r="J28" s="3462"/>
      <c r="K28" s="3464"/>
      <c r="L28" s="3466"/>
      <c r="M28" s="3436"/>
      <c r="N28" s="3437"/>
      <c r="O28" s="3438"/>
      <c r="P28" s="3424"/>
      <c r="Q28" s="3425"/>
      <c r="R28" s="3426"/>
      <c r="S28" s="3439">
        <v>43922</v>
      </c>
      <c r="T28" s="3440"/>
      <c r="U28" s="3440"/>
      <c r="V28" s="981">
        <v>2</v>
      </c>
      <c r="W28" s="982" t="s">
        <v>30</v>
      </c>
      <c r="X28" s="983">
        <v>3</v>
      </c>
      <c r="Y28" s="982" t="s">
        <v>30</v>
      </c>
      <c r="Z28" s="984">
        <f>IF((V28+X28)&gt;=12,V28+X28-12,V28+X28)</f>
        <v>5</v>
      </c>
      <c r="AA28" s="982" t="s">
        <v>30</v>
      </c>
      <c r="AB28" s="985" t="s">
        <v>29</v>
      </c>
      <c r="AC28" s="3441" t="s">
        <v>1043</v>
      </c>
      <c r="AD28" s="3441"/>
      <c r="AE28" s="986" t="s">
        <v>19</v>
      </c>
      <c r="AF28" s="987" t="s">
        <v>29</v>
      </c>
      <c r="AG28" s="3441" t="s">
        <v>1044</v>
      </c>
      <c r="AH28" s="3441"/>
      <c r="AI28" s="988" t="s">
        <v>19</v>
      </c>
      <c r="AJ28" s="3362">
        <v>7000</v>
      </c>
      <c r="AK28" s="3363"/>
      <c r="AL28" s="3364"/>
      <c r="AM28" s="3362"/>
      <c r="AN28" s="3363"/>
      <c r="AO28" s="3364"/>
      <c r="AP28" s="3368"/>
      <c r="AQ28" s="3369"/>
      <c r="AR28" s="3370"/>
      <c r="AS28" s="3368"/>
      <c r="AT28" s="3369"/>
      <c r="AU28" s="3369"/>
      <c r="AV28" s="3369"/>
      <c r="AW28" s="3369"/>
      <c r="AX28" s="3370"/>
      <c r="AY28" s="3445"/>
      <c r="AZ28" s="3446"/>
      <c r="BA28" s="3447"/>
      <c r="BB28" s="3473">
        <v>20</v>
      </c>
      <c r="BC28" s="3468"/>
      <c r="BD28" s="3474"/>
      <c r="BE28" s="3430"/>
      <c r="BF28" s="3431"/>
      <c r="BG28" s="3431"/>
      <c r="BH28" s="3431"/>
      <c r="BI28" s="3431"/>
      <c r="BJ28" s="3431"/>
      <c r="BK28" s="3431"/>
      <c r="BL28" s="3431"/>
      <c r="BM28" s="3431"/>
      <c r="BN28" s="3431"/>
      <c r="BO28" s="3431"/>
      <c r="BP28" s="3432"/>
    </row>
    <row r="29" spans="1:73" s="677" customFormat="1" ht="15" customHeight="1">
      <c r="A29" s="3409">
        <v>7</v>
      </c>
      <c r="B29" s="3411" t="s">
        <v>1531</v>
      </c>
      <c r="C29" s="3412"/>
      <c r="D29" s="3413"/>
      <c r="E29" s="3414" t="s">
        <v>1094</v>
      </c>
      <c r="F29" s="3415"/>
      <c r="G29" s="3415"/>
      <c r="H29" s="3415"/>
      <c r="I29" s="3415"/>
      <c r="J29" s="3416"/>
      <c r="K29" s="3420">
        <v>30</v>
      </c>
      <c r="L29" s="3422" t="s">
        <v>271</v>
      </c>
      <c r="M29" s="3424" t="s">
        <v>271</v>
      </c>
      <c r="N29" s="3425"/>
      <c r="O29" s="3426"/>
      <c r="P29" s="3411" t="s">
        <v>1028</v>
      </c>
      <c r="Q29" s="3412"/>
      <c r="R29" s="3413"/>
      <c r="S29" s="3427" t="s">
        <v>1035</v>
      </c>
      <c r="T29" s="3428"/>
      <c r="U29" s="3428"/>
      <c r="V29" s="3429">
        <v>6</v>
      </c>
      <c r="W29" s="3404" t="s">
        <v>102</v>
      </c>
      <c r="X29" s="3405">
        <v>5</v>
      </c>
      <c r="Y29" s="3404" t="s">
        <v>102</v>
      </c>
      <c r="Z29" s="3406">
        <f>IF((V31+X31)&gt;=12,V29+X29+1,V29+X29)</f>
        <v>11</v>
      </c>
      <c r="AA29" s="3407" t="s">
        <v>102</v>
      </c>
      <c r="AB29" s="3408">
        <v>182000</v>
      </c>
      <c r="AC29" s="3375"/>
      <c r="AD29" s="3375"/>
      <c r="AE29" s="3375"/>
      <c r="AF29" s="3374">
        <v>185000</v>
      </c>
      <c r="AG29" s="3375"/>
      <c r="AH29" s="3375"/>
      <c r="AI29" s="3376"/>
      <c r="AJ29" s="3377">
        <v>6000</v>
      </c>
      <c r="AK29" s="3378"/>
      <c r="AL29" s="3379"/>
      <c r="AM29" s="3362"/>
      <c r="AN29" s="3363"/>
      <c r="AO29" s="3364"/>
      <c r="AP29" s="3386"/>
      <c r="AQ29" s="3387"/>
      <c r="AR29" s="3388"/>
      <c r="AS29" s="3368">
        <v>5000</v>
      </c>
      <c r="AT29" s="3369"/>
      <c r="AU29" s="3369"/>
      <c r="AV29" s="3369"/>
      <c r="AW29" s="3369"/>
      <c r="AX29" s="3370"/>
      <c r="AY29" s="3389">
        <f t="shared" ref="AY29" si="5">AF29+SUM(AJ29:AX31)</f>
        <v>217200</v>
      </c>
      <c r="AZ29" s="3390"/>
      <c r="BA29" s="3391"/>
      <c r="BB29" s="3380">
        <v>14</v>
      </c>
      <c r="BC29" s="3381"/>
      <c r="BD29" s="3382"/>
      <c r="BE29" s="3351" t="s">
        <v>1346</v>
      </c>
      <c r="BF29" s="3352"/>
      <c r="BG29" s="3352"/>
      <c r="BH29" s="3352"/>
      <c r="BI29" s="3352"/>
      <c r="BJ29" s="3352"/>
      <c r="BK29" s="3352"/>
      <c r="BL29" s="3352"/>
      <c r="BM29" s="3352"/>
      <c r="BN29" s="3352"/>
      <c r="BO29" s="3352"/>
      <c r="BP29" s="3353"/>
    </row>
    <row r="30" spans="1:73" s="677" customFormat="1" ht="15" customHeight="1">
      <c r="A30" s="3409"/>
      <c r="B30" s="3411"/>
      <c r="C30" s="3412"/>
      <c r="D30" s="3413"/>
      <c r="E30" s="3414"/>
      <c r="F30" s="3415"/>
      <c r="G30" s="3415"/>
      <c r="H30" s="3415"/>
      <c r="I30" s="3415"/>
      <c r="J30" s="3416"/>
      <c r="K30" s="3420"/>
      <c r="L30" s="3422"/>
      <c r="M30" s="3359" t="s">
        <v>242</v>
      </c>
      <c r="N30" s="3360"/>
      <c r="O30" s="3361"/>
      <c r="P30" s="3411"/>
      <c r="Q30" s="3412"/>
      <c r="R30" s="3413"/>
      <c r="S30" s="3427"/>
      <c r="T30" s="3428"/>
      <c r="U30" s="3428"/>
      <c r="V30" s="3429"/>
      <c r="W30" s="3404"/>
      <c r="X30" s="3405"/>
      <c r="Y30" s="3404"/>
      <c r="Z30" s="3406"/>
      <c r="AA30" s="3407"/>
      <c r="AB30" s="3408"/>
      <c r="AC30" s="3375"/>
      <c r="AD30" s="3375"/>
      <c r="AE30" s="3375"/>
      <c r="AF30" s="3374"/>
      <c r="AG30" s="3375"/>
      <c r="AH30" s="3375"/>
      <c r="AI30" s="3376"/>
      <c r="AJ30" s="3362">
        <v>10000</v>
      </c>
      <c r="AK30" s="3363"/>
      <c r="AL30" s="3364"/>
      <c r="AM30" s="3362"/>
      <c r="AN30" s="3363"/>
      <c r="AO30" s="3364"/>
      <c r="AP30" s="3365">
        <v>4200</v>
      </c>
      <c r="AQ30" s="3366"/>
      <c r="AR30" s="3367"/>
      <c r="AS30" s="3368"/>
      <c r="AT30" s="3369"/>
      <c r="AU30" s="3369"/>
      <c r="AV30" s="3369"/>
      <c r="AW30" s="3369"/>
      <c r="AX30" s="3370"/>
      <c r="AY30" s="3389"/>
      <c r="AZ30" s="3390"/>
      <c r="BA30" s="3391"/>
      <c r="BB30" s="3383"/>
      <c r="BC30" s="3384"/>
      <c r="BD30" s="3385"/>
      <c r="BE30" s="3354"/>
      <c r="BF30" s="3114"/>
      <c r="BG30" s="3114"/>
      <c r="BH30" s="3114"/>
      <c r="BI30" s="3114"/>
      <c r="BJ30" s="3114"/>
      <c r="BK30" s="3114"/>
      <c r="BL30" s="3114"/>
      <c r="BM30" s="3114"/>
      <c r="BN30" s="3114"/>
      <c r="BO30" s="3114"/>
      <c r="BP30" s="3355"/>
    </row>
    <row r="31" spans="1:73" s="677" customFormat="1" ht="15" customHeight="1" thickBot="1">
      <c r="A31" s="3410"/>
      <c r="B31" s="3411"/>
      <c r="C31" s="3412"/>
      <c r="D31" s="3413"/>
      <c r="E31" s="3417"/>
      <c r="F31" s="3418"/>
      <c r="G31" s="3418"/>
      <c r="H31" s="3418"/>
      <c r="I31" s="3418"/>
      <c r="J31" s="3419"/>
      <c r="K31" s="3421"/>
      <c r="L31" s="3423"/>
      <c r="M31" s="3359"/>
      <c r="N31" s="3360"/>
      <c r="O31" s="3361"/>
      <c r="P31" s="2250"/>
      <c r="Q31" s="2251"/>
      <c r="R31" s="2252"/>
      <c r="S31" s="3371">
        <v>43922</v>
      </c>
      <c r="T31" s="3372"/>
      <c r="U31" s="3372"/>
      <c r="V31" s="989">
        <v>2</v>
      </c>
      <c r="W31" s="990" t="s">
        <v>30</v>
      </c>
      <c r="X31" s="991">
        <v>2</v>
      </c>
      <c r="Y31" s="990" t="s">
        <v>30</v>
      </c>
      <c r="Z31" s="992">
        <f>IF((V31+X31)&gt;=12,V31+X31-12,V31+X31)</f>
        <v>4</v>
      </c>
      <c r="AA31" s="993" t="s">
        <v>30</v>
      </c>
      <c r="AB31" s="994" t="s">
        <v>29</v>
      </c>
      <c r="AC31" s="3373" t="s">
        <v>1047</v>
      </c>
      <c r="AD31" s="3373"/>
      <c r="AE31" s="995" t="s">
        <v>19</v>
      </c>
      <c r="AF31" s="996" t="s">
        <v>29</v>
      </c>
      <c r="AG31" s="3373" t="s">
        <v>1048</v>
      </c>
      <c r="AH31" s="3373"/>
      <c r="AI31" s="997" t="s">
        <v>19</v>
      </c>
      <c r="AJ31" s="3392">
        <v>7000</v>
      </c>
      <c r="AK31" s="3393"/>
      <c r="AL31" s="3394"/>
      <c r="AM31" s="3401"/>
      <c r="AN31" s="3402"/>
      <c r="AO31" s="3403"/>
      <c r="AP31" s="3395"/>
      <c r="AQ31" s="3396"/>
      <c r="AR31" s="3397"/>
      <c r="AS31" s="3398"/>
      <c r="AT31" s="3399"/>
      <c r="AU31" s="3399"/>
      <c r="AV31" s="3399"/>
      <c r="AW31" s="3399"/>
      <c r="AX31" s="3400"/>
      <c r="AY31" s="3389"/>
      <c r="AZ31" s="3390"/>
      <c r="BA31" s="3391"/>
      <c r="BB31" s="3318">
        <v>20</v>
      </c>
      <c r="BC31" s="3319"/>
      <c r="BD31" s="3320"/>
      <c r="BE31" s="3356"/>
      <c r="BF31" s="3357"/>
      <c r="BG31" s="3357"/>
      <c r="BH31" s="3357"/>
      <c r="BI31" s="3357"/>
      <c r="BJ31" s="3357"/>
      <c r="BK31" s="3357"/>
      <c r="BL31" s="3357"/>
      <c r="BM31" s="3357"/>
      <c r="BN31" s="3357"/>
      <c r="BO31" s="3357"/>
      <c r="BP31" s="3358"/>
    </row>
    <row r="32" spans="1:73" s="677" customFormat="1" ht="14.1" customHeight="1">
      <c r="A32" s="3321" t="s">
        <v>1022</v>
      </c>
      <c r="B32" s="3322"/>
      <c r="C32" s="3322"/>
      <c r="D32" s="3322"/>
      <c r="E32" s="3322"/>
      <c r="F32" s="3322"/>
      <c r="G32" s="3322"/>
      <c r="H32" s="3322"/>
      <c r="I32" s="3322"/>
      <c r="J32" s="3322"/>
      <c r="K32" s="3322"/>
      <c r="L32" s="3322"/>
      <c r="M32" s="3322"/>
      <c r="N32" s="3322"/>
      <c r="O32" s="3322"/>
      <c r="P32" s="3322"/>
      <c r="Q32" s="3322"/>
      <c r="R32" s="3322"/>
      <c r="S32" s="3322"/>
      <c r="T32" s="3322"/>
      <c r="U32" s="3323"/>
      <c r="V32" s="998">
        <f>IFERROR((V11+V14+V17+V20+V23+V26+V29)/COUNTA(E11:J31),"")</f>
        <v>5.1428571428571432</v>
      </c>
      <c r="W32" s="999" t="s">
        <v>102</v>
      </c>
      <c r="X32" s="1000">
        <f>IFERROR((X11+X14+X17+X20+X23+X26+X29)/COUNTA(E11:J31),"")</f>
        <v>8.1428571428571423</v>
      </c>
      <c r="Y32" s="1001" t="s">
        <v>102</v>
      </c>
      <c r="Z32" s="1000">
        <f>BU33</f>
        <v>13.428571428571429</v>
      </c>
      <c r="AA32" s="999" t="s">
        <v>102</v>
      </c>
      <c r="AB32" s="3327">
        <f>IFERROR(AVERAGE(AB11,AB14,AB17,AB20,AB23,AB26,AB29),"")</f>
        <v>200333.33333333334</v>
      </c>
      <c r="AC32" s="3328"/>
      <c r="AD32" s="3328"/>
      <c r="AE32" s="3329"/>
      <c r="AF32" s="3327">
        <f>IFERROR(AVERAGE(AF11,AF14,AF17,AF20,AF23,AF26,AF29),"")</f>
        <v>198500</v>
      </c>
      <c r="AG32" s="3328"/>
      <c r="AH32" s="3328"/>
      <c r="AI32" s="3329"/>
      <c r="AJ32" s="3333"/>
      <c r="AK32" s="3334"/>
      <c r="AL32" s="3334"/>
      <c r="AM32" s="3334"/>
      <c r="AN32" s="3334"/>
      <c r="AO32" s="3334"/>
      <c r="AP32" s="3334"/>
      <c r="AQ32" s="3334"/>
      <c r="AR32" s="3334"/>
      <c r="AS32" s="3334"/>
      <c r="AT32" s="3334"/>
      <c r="AU32" s="3334"/>
      <c r="AV32" s="3334"/>
      <c r="AW32" s="3334"/>
      <c r="AX32" s="3335"/>
      <c r="AY32" s="3339">
        <f>IFERROR(SUM(AY11:BA31)/COUNTA(E11:J31),"")</f>
        <v>238011.42857142858</v>
      </c>
      <c r="AZ32" s="3340"/>
      <c r="BA32" s="3341"/>
      <c r="BB32" s="3345">
        <f>IFERROR(AVERAGE(BB11,BB14,BB17,BB20,BB23,BB26,BB29),"")</f>
        <v>10</v>
      </c>
      <c r="BC32" s="3346"/>
      <c r="BD32" s="3347"/>
      <c r="BE32" s="3310"/>
      <c r="BF32" s="3311"/>
      <c r="BG32" s="3311"/>
      <c r="BH32" s="3311"/>
      <c r="BI32" s="3311"/>
      <c r="BJ32" s="3311"/>
      <c r="BK32" s="3311"/>
      <c r="BL32" s="3311"/>
      <c r="BM32" s="3311"/>
      <c r="BN32" s="3311"/>
      <c r="BO32" s="3311"/>
      <c r="BP32" s="3312"/>
      <c r="BT32" s="1002">
        <f>INT(BT33/12)</f>
        <v>0</v>
      </c>
      <c r="BU32" s="1002">
        <f>MOD(BT33,12)</f>
        <v>4.5714285714285712</v>
      </c>
    </row>
    <row r="33" spans="1:73" s="677" customFormat="1" ht="14.1" customHeight="1" thickBot="1">
      <c r="A33" s="3324"/>
      <c r="B33" s="3325"/>
      <c r="C33" s="3325"/>
      <c r="D33" s="3325"/>
      <c r="E33" s="3325"/>
      <c r="F33" s="3325"/>
      <c r="G33" s="3325"/>
      <c r="H33" s="3325"/>
      <c r="I33" s="3325"/>
      <c r="J33" s="3325"/>
      <c r="K33" s="3325"/>
      <c r="L33" s="3325"/>
      <c r="M33" s="3325"/>
      <c r="N33" s="3325"/>
      <c r="O33" s="3325"/>
      <c r="P33" s="3325"/>
      <c r="Q33" s="3325"/>
      <c r="R33" s="3325"/>
      <c r="S33" s="3325"/>
      <c r="T33" s="3325"/>
      <c r="U33" s="3326"/>
      <c r="V33" s="1003">
        <f>IFERROR((V13+V16+V19+V22+V25+V28+V31)/COUNTA(E11:J31),"")</f>
        <v>2.8571428571428572</v>
      </c>
      <c r="W33" s="1004" t="s">
        <v>30</v>
      </c>
      <c r="X33" s="1005">
        <f>IFERROR((X13+X16+X19+X22+X25+X28+X31)/COUNTA(E11:J31),"")</f>
        <v>3.4285714285714284</v>
      </c>
      <c r="Y33" s="1004" t="s">
        <v>30</v>
      </c>
      <c r="Z33" s="1005">
        <f>BU32</f>
        <v>4.5714285714285712</v>
      </c>
      <c r="AA33" s="1004" t="s">
        <v>30</v>
      </c>
      <c r="AB33" s="3330"/>
      <c r="AC33" s="3331"/>
      <c r="AD33" s="3331"/>
      <c r="AE33" s="3332"/>
      <c r="AF33" s="3330"/>
      <c r="AG33" s="3331"/>
      <c r="AH33" s="3331"/>
      <c r="AI33" s="3332"/>
      <c r="AJ33" s="3336"/>
      <c r="AK33" s="3337"/>
      <c r="AL33" s="3337"/>
      <c r="AM33" s="3337"/>
      <c r="AN33" s="3337"/>
      <c r="AO33" s="3337"/>
      <c r="AP33" s="3337"/>
      <c r="AQ33" s="3337"/>
      <c r="AR33" s="3337"/>
      <c r="AS33" s="3337"/>
      <c r="AT33" s="3337"/>
      <c r="AU33" s="3337"/>
      <c r="AV33" s="3337"/>
      <c r="AW33" s="3337"/>
      <c r="AX33" s="3338"/>
      <c r="AY33" s="3342"/>
      <c r="AZ33" s="3343"/>
      <c r="BA33" s="3344"/>
      <c r="BB33" s="3348"/>
      <c r="BC33" s="3349"/>
      <c r="BD33" s="3350"/>
      <c r="BE33" s="3313"/>
      <c r="BF33" s="3314"/>
      <c r="BG33" s="3314"/>
      <c r="BH33" s="3314"/>
      <c r="BI33" s="3314"/>
      <c r="BJ33" s="3314"/>
      <c r="BK33" s="3314"/>
      <c r="BL33" s="3314"/>
      <c r="BM33" s="3314"/>
      <c r="BN33" s="3314"/>
      <c r="BO33" s="3314"/>
      <c r="BP33" s="3315"/>
      <c r="BT33" s="1002">
        <f>IFERROR(SUM(Z13,Z16,Z19,Z22,Z25,Z28,Z31)/COUNTA(E11:J31),0)</f>
        <v>4.5714285714285712</v>
      </c>
      <c r="BU33" s="1002">
        <f>IFERROR(SUM(Z11,Z14,Z17,Z20,Z23,Z26,Z29)/COUNTA(E11:J31),0)</f>
        <v>13.428571428571429</v>
      </c>
    </row>
    <row r="34" spans="1:73" s="677" customFormat="1" ht="14.1" customHeight="1">
      <c r="A34" s="3316" t="s">
        <v>95</v>
      </c>
      <c r="B34" s="3316"/>
      <c r="C34" s="1006" t="s">
        <v>96</v>
      </c>
      <c r="D34" s="3317" t="s">
        <v>1650</v>
      </c>
      <c r="E34" s="3317"/>
      <c r="F34" s="3317"/>
      <c r="G34" s="3317"/>
      <c r="H34" s="3317"/>
      <c r="I34" s="3317"/>
      <c r="J34" s="3317"/>
      <c r="K34" s="3317"/>
      <c r="L34" s="3317"/>
      <c r="M34" s="3317"/>
      <c r="N34" s="3317"/>
      <c r="O34" s="3317"/>
      <c r="P34" s="3317"/>
      <c r="Q34" s="3317"/>
      <c r="R34" s="3317"/>
      <c r="S34" s="3317"/>
      <c r="T34" s="3317"/>
      <c r="U34" s="3317"/>
      <c r="V34" s="3317"/>
      <c r="W34" s="3317"/>
      <c r="X34" s="3317"/>
      <c r="Y34" s="3317"/>
      <c r="Z34" s="3317"/>
      <c r="AA34" s="3317"/>
      <c r="AB34" s="3317"/>
      <c r="AC34" s="3317"/>
      <c r="AD34" s="3317"/>
      <c r="AE34" s="3317"/>
      <c r="AF34" s="3317"/>
      <c r="AG34" s="3317"/>
      <c r="AH34" s="3317"/>
      <c r="AI34" s="3317"/>
      <c r="AJ34" s="3317"/>
      <c r="AK34" s="3317"/>
      <c r="AL34" s="3317"/>
      <c r="AM34" s="3317"/>
      <c r="AN34" s="3317"/>
      <c r="AO34" s="3317"/>
      <c r="AP34" s="3317"/>
      <c r="AQ34" s="3317"/>
      <c r="AR34" s="3317"/>
      <c r="AS34" s="3317"/>
      <c r="AT34" s="3317"/>
      <c r="AU34" s="3317"/>
      <c r="AV34" s="3317"/>
      <c r="AW34" s="3317"/>
      <c r="AX34" s="3317"/>
      <c r="AY34" s="3317"/>
      <c r="AZ34" s="3317"/>
      <c r="BA34" s="3317"/>
      <c r="BB34" s="3317"/>
      <c r="BC34" s="3317"/>
      <c r="BD34" s="3317"/>
      <c r="BE34" s="3317"/>
      <c r="BF34" s="3317"/>
      <c r="BG34" s="3317"/>
      <c r="BH34" s="3317"/>
      <c r="BI34" s="3317"/>
      <c r="BJ34" s="3317"/>
      <c r="BK34" s="3317"/>
      <c r="BL34" s="3317"/>
      <c r="BM34" s="3317"/>
      <c r="BN34" s="3317"/>
      <c r="BO34" s="3317"/>
      <c r="BP34" s="1007"/>
    </row>
    <row r="35" spans="1:73" s="677" customFormat="1" ht="14.1" customHeight="1">
      <c r="A35" s="1008"/>
      <c r="B35" s="1008"/>
      <c r="C35" s="1006"/>
      <c r="D35" s="1771"/>
      <c r="E35" s="1771"/>
      <c r="F35" s="1771"/>
      <c r="G35" s="1771"/>
      <c r="H35" s="1771"/>
      <c r="I35" s="1771"/>
      <c r="J35" s="1771"/>
      <c r="K35" s="1771"/>
      <c r="L35" s="1771"/>
      <c r="M35" s="1771"/>
      <c r="N35" s="1771"/>
      <c r="O35" s="1771"/>
      <c r="P35" s="1771"/>
      <c r="Q35" s="1771"/>
      <c r="R35" s="1771"/>
      <c r="S35" s="1771"/>
      <c r="T35" s="1771"/>
      <c r="U35" s="1771"/>
      <c r="V35" s="1771"/>
      <c r="W35" s="1771"/>
      <c r="X35" s="1771"/>
      <c r="Y35" s="1771"/>
      <c r="Z35" s="1771"/>
      <c r="AA35" s="1771"/>
      <c r="AB35" s="1771"/>
      <c r="AC35" s="1771"/>
      <c r="AD35" s="1771"/>
      <c r="AE35" s="1771"/>
      <c r="AF35" s="1771"/>
      <c r="AG35" s="1771"/>
      <c r="AH35" s="1771"/>
      <c r="AI35" s="1771"/>
      <c r="AJ35" s="1771"/>
      <c r="AK35" s="1771"/>
      <c r="AL35" s="1771"/>
      <c r="AM35" s="1771"/>
      <c r="AN35" s="1771"/>
      <c r="AO35" s="1771"/>
      <c r="AP35" s="1771"/>
      <c r="AQ35" s="1771"/>
      <c r="AR35" s="1771"/>
      <c r="AS35" s="1771"/>
      <c r="AT35" s="1771"/>
      <c r="AU35" s="1771"/>
      <c r="AV35" s="1771"/>
      <c r="AW35" s="1771"/>
      <c r="AX35" s="1771"/>
      <c r="AY35" s="1771"/>
      <c r="AZ35" s="1771"/>
      <c r="BA35" s="1771"/>
      <c r="BB35" s="1771"/>
      <c r="BC35" s="1771"/>
      <c r="BD35" s="1771"/>
      <c r="BE35" s="1771"/>
      <c r="BF35" s="1771"/>
      <c r="BG35" s="1771"/>
      <c r="BH35" s="1771"/>
      <c r="BI35" s="1771"/>
      <c r="BJ35" s="1771"/>
      <c r="BK35" s="1771"/>
      <c r="BL35" s="1771"/>
      <c r="BM35" s="1771"/>
      <c r="BN35" s="1771"/>
      <c r="BO35" s="1771"/>
      <c r="BP35" s="1007"/>
    </row>
    <row r="36" spans="1:73" s="677" customFormat="1" ht="12" customHeight="1">
      <c r="B36" s="921"/>
      <c r="C36" s="1006" t="s">
        <v>920</v>
      </c>
      <c r="D36" s="3589" t="s">
        <v>1651</v>
      </c>
      <c r="E36" s="3589"/>
      <c r="F36" s="3589"/>
      <c r="G36" s="3589"/>
      <c r="H36" s="3589"/>
      <c r="I36" s="3589"/>
      <c r="J36" s="3589"/>
      <c r="K36" s="3589"/>
      <c r="L36" s="3589"/>
      <c r="M36" s="3589"/>
      <c r="N36" s="3589"/>
      <c r="O36" s="3589"/>
      <c r="P36" s="3589"/>
      <c r="Q36" s="3589"/>
      <c r="R36" s="3589"/>
      <c r="S36" s="3589"/>
      <c r="T36" s="3589"/>
      <c r="U36" s="3589"/>
      <c r="V36" s="3589"/>
      <c r="W36" s="3589"/>
      <c r="X36" s="3589"/>
      <c r="Y36" s="3589"/>
      <c r="Z36" s="3589"/>
      <c r="AA36" s="3589"/>
      <c r="AB36" s="3589"/>
      <c r="AC36" s="3589"/>
      <c r="AD36" s="3589"/>
      <c r="AE36" s="3589"/>
      <c r="AF36" s="3589"/>
      <c r="AG36" s="3589"/>
      <c r="AH36" s="3589"/>
      <c r="AI36" s="3589"/>
      <c r="AJ36" s="3589"/>
      <c r="AK36" s="3589"/>
      <c r="AL36" s="3589"/>
      <c r="AM36" s="3589"/>
      <c r="AN36" s="3589"/>
      <c r="AO36" s="3589"/>
      <c r="AP36" s="3589"/>
      <c r="AQ36" s="3589"/>
      <c r="AR36" s="3589"/>
      <c r="AS36" s="3589"/>
      <c r="AT36" s="3589"/>
      <c r="AU36" s="3589"/>
      <c r="AV36" s="3589"/>
      <c r="AW36" s="3589"/>
      <c r="AX36" s="3589"/>
      <c r="AY36" s="3589"/>
      <c r="AZ36" s="3589"/>
      <c r="BA36" s="3589"/>
      <c r="BB36" s="3589"/>
      <c r="BC36" s="3589"/>
      <c r="BD36" s="3589"/>
      <c r="BE36" s="3589"/>
      <c r="BF36" s="3589"/>
      <c r="BG36" s="3589"/>
      <c r="BH36" s="3589"/>
      <c r="BI36" s="3589"/>
      <c r="BJ36" s="3589"/>
      <c r="BK36" s="3589"/>
      <c r="BL36" s="3589"/>
      <c r="BM36" s="3589"/>
      <c r="BN36" s="3589"/>
      <c r="BO36" s="3589"/>
      <c r="BP36" s="1009"/>
    </row>
    <row r="37" spans="1:73" s="677" customFormat="1" ht="12" customHeight="1">
      <c r="C37" s="1006" t="s">
        <v>921</v>
      </c>
      <c r="D37" s="2080" t="s">
        <v>1130</v>
      </c>
      <c r="E37" s="2080"/>
      <c r="F37" s="2080"/>
      <c r="G37" s="2080"/>
      <c r="H37" s="2080"/>
      <c r="I37" s="2080"/>
      <c r="J37" s="2080"/>
      <c r="K37" s="2080"/>
      <c r="L37" s="2080"/>
      <c r="M37" s="2080"/>
      <c r="N37" s="2080"/>
      <c r="O37" s="2080"/>
      <c r="P37" s="2080"/>
      <c r="Q37" s="2080"/>
      <c r="R37" s="2080"/>
      <c r="S37" s="2080"/>
      <c r="T37" s="2080"/>
      <c r="U37" s="2080"/>
      <c r="V37" s="2080"/>
      <c r="W37" s="2080"/>
      <c r="X37" s="2080"/>
      <c r="Y37" s="2080"/>
      <c r="Z37" s="2080"/>
      <c r="AA37" s="2080"/>
      <c r="AB37" s="2080"/>
      <c r="AC37" s="2080"/>
      <c r="AD37" s="2080"/>
      <c r="AE37" s="2080"/>
      <c r="AF37" s="2080"/>
      <c r="AG37" s="2080"/>
      <c r="AH37" s="2080"/>
      <c r="AI37" s="2080"/>
      <c r="AJ37" s="2080"/>
      <c r="AK37" s="2080"/>
      <c r="AL37" s="2080"/>
      <c r="AM37" s="2080"/>
      <c r="AN37" s="2080"/>
      <c r="AO37" s="2080"/>
      <c r="AP37" s="2080"/>
      <c r="AQ37" s="2080"/>
      <c r="AR37" s="2080"/>
      <c r="AS37" s="2080"/>
      <c r="AT37" s="2080"/>
      <c r="AU37" s="2080"/>
      <c r="AV37" s="2080"/>
      <c r="AW37" s="2080"/>
      <c r="AX37" s="2080"/>
      <c r="AY37" s="2080"/>
      <c r="AZ37" s="2080"/>
      <c r="BA37" s="2080"/>
      <c r="BB37" s="2080"/>
      <c r="BC37" s="2080"/>
      <c r="BD37" s="2080"/>
      <c r="BE37" s="2080"/>
      <c r="BF37" s="2080"/>
      <c r="BG37" s="2080"/>
      <c r="BH37" s="2080"/>
      <c r="BI37" s="2080"/>
      <c r="BJ37" s="2080"/>
      <c r="BK37" s="2080"/>
      <c r="BL37" s="2080"/>
      <c r="BM37" s="2080"/>
      <c r="BN37" s="2080"/>
      <c r="BO37" s="2080"/>
      <c r="BP37" s="605"/>
    </row>
    <row r="38" spans="1:73" s="677" customFormat="1" ht="12" customHeight="1">
      <c r="D38" s="2080"/>
      <c r="E38" s="2080"/>
      <c r="F38" s="2080"/>
      <c r="G38" s="2080"/>
      <c r="H38" s="2080"/>
      <c r="I38" s="2080"/>
      <c r="J38" s="2080"/>
      <c r="K38" s="2080"/>
      <c r="L38" s="2080"/>
      <c r="M38" s="2080"/>
      <c r="N38" s="2080"/>
      <c r="O38" s="2080"/>
      <c r="P38" s="2080"/>
      <c r="Q38" s="2080"/>
      <c r="R38" s="2080"/>
      <c r="S38" s="2080"/>
      <c r="T38" s="2080"/>
      <c r="U38" s="2080"/>
      <c r="V38" s="2080"/>
      <c r="W38" s="2080"/>
      <c r="X38" s="2080"/>
      <c r="Y38" s="2080"/>
      <c r="Z38" s="2080"/>
      <c r="AA38" s="2080"/>
      <c r="AB38" s="2080"/>
      <c r="AC38" s="2080"/>
      <c r="AD38" s="2080"/>
      <c r="AE38" s="2080"/>
      <c r="AF38" s="2080"/>
      <c r="AG38" s="2080"/>
      <c r="AH38" s="2080"/>
      <c r="AI38" s="2080"/>
      <c r="AJ38" s="2080"/>
      <c r="AK38" s="2080"/>
      <c r="AL38" s="2080"/>
      <c r="AM38" s="2080"/>
      <c r="AN38" s="2080"/>
      <c r="AO38" s="2080"/>
      <c r="AP38" s="2080"/>
      <c r="AQ38" s="2080"/>
      <c r="AR38" s="2080"/>
      <c r="AS38" s="2080"/>
      <c r="AT38" s="2080"/>
      <c r="AU38" s="2080"/>
      <c r="AV38" s="2080"/>
      <c r="AW38" s="2080"/>
      <c r="AX38" s="2080"/>
      <c r="AY38" s="2080"/>
      <c r="AZ38" s="2080"/>
      <c r="BA38" s="2080"/>
      <c r="BB38" s="2080"/>
      <c r="BC38" s="2080"/>
      <c r="BD38" s="2080"/>
      <c r="BE38" s="2080"/>
      <c r="BF38" s="2080"/>
      <c r="BG38" s="2080"/>
      <c r="BH38" s="2080"/>
      <c r="BI38" s="2080"/>
      <c r="BJ38" s="2080"/>
      <c r="BK38" s="2080"/>
      <c r="BL38" s="2080"/>
      <c r="BM38" s="2080"/>
      <c r="BN38" s="2080"/>
      <c r="BO38" s="2080"/>
      <c r="BP38" s="605"/>
    </row>
    <row r="39" spans="1:73" s="677" customFormat="1" ht="12" customHeight="1">
      <c r="C39" s="1006" t="s">
        <v>922</v>
      </c>
      <c r="D39" s="2080" t="s">
        <v>1419</v>
      </c>
      <c r="E39" s="2080"/>
      <c r="F39" s="2080"/>
      <c r="G39" s="2080"/>
      <c r="H39" s="2080"/>
      <c r="I39" s="2080"/>
      <c r="J39" s="2080"/>
      <c r="K39" s="2080"/>
      <c r="L39" s="2080"/>
      <c r="M39" s="2080"/>
      <c r="N39" s="2080"/>
      <c r="O39" s="2080"/>
      <c r="P39" s="2080"/>
      <c r="Q39" s="2080"/>
      <c r="R39" s="2080"/>
      <c r="S39" s="2080"/>
      <c r="T39" s="2080"/>
      <c r="U39" s="2080"/>
      <c r="V39" s="2080"/>
      <c r="W39" s="2080"/>
      <c r="X39" s="2080"/>
      <c r="Y39" s="2080"/>
      <c r="Z39" s="2080"/>
      <c r="AA39" s="2080"/>
      <c r="AB39" s="2080"/>
      <c r="AC39" s="2080"/>
      <c r="AD39" s="2080"/>
      <c r="AE39" s="2080"/>
      <c r="AF39" s="2080"/>
      <c r="AG39" s="2080"/>
      <c r="AH39" s="2080"/>
      <c r="AI39" s="2080"/>
      <c r="AJ39" s="2080"/>
      <c r="AK39" s="2080"/>
      <c r="AL39" s="2080"/>
      <c r="AM39" s="2080"/>
      <c r="AN39" s="2080"/>
      <c r="AO39" s="2080"/>
      <c r="AP39" s="2080"/>
      <c r="AQ39" s="2080"/>
      <c r="AR39" s="2080"/>
      <c r="AS39" s="2080"/>
      <c r="AT39" s="2080"/>
      <c r="AU39" s="2080"/>
      <c r="AV39" s="2080"/>
      <c r="AW39" s="2080"/>
      <c r="AX39" s="2080"/>
      <c r="AY39" s="2080"/>
      <c r="AZ39" s="2080"/>
      <c r="BA39" s="2080"/>
      <c r="BB39" s="2080"/>
      <c r="BC39" s="2080"/>
      <c r="BD39" s="2080"/>
      <c r="BE39" s="2080"/>
      <c r="BF39" s="2080"/>
      <c r="BG39" s="2080"/>
      <c r="BH39" s="2080"/>
      <c r="BI39" s="2080"/>
      <c r="BJ39" s="2080"/>
      <c r="BK39" s="2080"/>
      <c r="BL39" s="2080"/>
      <c r="BM39" s="2080"/>
      <c r="BN39" s="2080"/>
      <c r="BO39" s="2080"/>
      <c r="BP39" s="605"/>
    </row>
    <row r="40" spans="1:73" s="677" customFormat="1" ht="12" customHeight="1">
      <c r="D40" s="2080"/>
      <c r="E40" s="2080"/>
      <c r="F40" s="2080"/>
      <c r="G40" s="2080"/>
      <c r="H40" s="2080"/>
      <c r="I40" s="2080"/>
      <c r="J40" s="2080"/>
      <c r="K40" s="2080"/>
      <c r="L40" s="2080"/>
      <c r="M40" s="2080"/>
      <c r="N40" s="2080"/>
      <c r="O40" s="2080"/>
      <c r="P40" s="2080"/>
      <c r="Q40" s="2080"/>
      <c r="R40" s="2080"/>
      <c r="S40" s="2080"/>
      <c r="T40" s="2080"/>
      <c r="U40" s="2080"/>
      <c r="V40" s="2080"/>
      <c r="W40" s="2080"/>
      <c r="X40" s="2080"/>
      <c r="Y40" s="2080"/>
      <c r="Z40" s="2080"/>
      <c r="AA40" s="2080"/>
      <c r="AB40" s="2080"/>
      <c r="AC40" s="2080"/>
      <c r="AD40" s="2080"/>
      <c r="AE40" s="2080"/>
      <c r="AF40" s="2080"/>
      <c r="AG40" s="2080"/>
      <c r="AH40" s="2080"/>
      <c r="AI40" s="2080"/>
      <c r="AJ40" s="2080"/>
      <c r="AK40" s="2080"/>
      <c r="AL40" s="2080"/>
      <c r="AM40" s="2080"/>
      <c r="AN40" s="2080"/>
      <c r="AO40" s="2080"/>
      <c r="AP40" s="2080"/>
      <c r="AQ40" s="2080"/>
      <c r="AR40" s="2080"/>
      <c r="AS40" s="2080"/>
      <c r="AT40" s="2080"/>
      <c r="AU40" s="2080"/>
      <c r="AV40" s="2080"/>
      <c r="AW40" s="2080"/>
      <c r="AX40" s="2080"/>
      <c r="AY40" s="2080"/>
      <c r="AZ40" s="2080"/>
      <c r="BA40" s="2080"/>
      <c r="BB40" s="2080"/>
      <c r="BC40" s="2080"/>
      <c r="BD40" s="2080"/>
      <c r="BE40" s="2080"/>
      <c r="BF40" s="2080"/>
      <c r="BG40" s="2080"/>
      <c r="BH40" s="2080"/>
      <c r="BI40" s="2080"/>
      <c r="BJ40" s="2080"/>
      <c r="BK40" s="2080"/>
      <c r="BL40" s="2080"/>
      <c r="BM40" s="2080"/>
      <c r="BN40" s="2080"/>
      <c r="BO40" s="2080"/>
      <c r="BP40" s="605"/>
    </row>
    <row r="41" spans="1:73" s="677" customFormat="1" ht="12" customHeight="1">
      <c r="C41" s="1010" t="s">
        <v>923</v>
      </c>
      <c r="D41" s="3590" t="s">
        <v>1652</v>
      </c>
      <c r="E41" s="3590"/>
      <c r="F41" s="3590"/>
      <c r="G41" s="3590"/>
      <c r="H41" s="3590"/>
      <c r="I41" s="3590"/>
      <c r="J41" s="3590"/>
      <c r="K41" s="3590"/>
      <c r="L41" s="3590"/>
      <c r="M41" s="3590"/>
      <c r="N41" s="3590"/>
      <c r="O41" s="3590"/>
      <c r="P41" s="3590"/>
      <c r="Q41" s="3590"/>
      <c r="R41" s="3590"/>
      <c r="S41" s="3590"/>
      <c r="T41" s="3590"/>
      <c r="U41" s="3590"/>
      <c r="V41" s="3590"/>
      <c r="W41" s="3590"/>
      <c r="X41" s="3590"/>
      <c r="Y41" s="3590"/>
      <c r="Z41" s="3590"/>
      <c r="AA41" s="3590"/>
      <c r="AB41" s="3590"/>
      <c r="AC41" s="3590"/>
      <c r="AD41" s="3590"/>
      <c r="AE41" s="3590"/>
      <c r="AF41" s="3590"/>
      <c r="AG41" s="3590"/>
      <c r="AH41" s="3590"/>
      <c r="AI41" s="3590"/>
      <c r="AJ41" s="3590"/>
      <c r="AK41" s="3590"/>
      <c r="AL41" s="3590"/>
      <c r="AM41" s="3590"/>
      <c r="AN41" s="3590"/>
      <c r="AO41" s="3590"/>
      <c r="AP41" s="3590"/>
      <c r="AQ41" s="3590"/>
      <c r="AR41" s="3590"/>
      <c r="AS41" s="3590"/>
      <c r="AT41" s="3590"/>
      <c r="AU41" s="3590"/>
      <c r="AV41" s="3590"/>
      <c r="AW41" s="3590"/>
      <c r="AX41" s="3590"/>
      <c r="AY41" s="3590"/>
      <c r="AZ41" s="3590"/>
      <c r="BA41" s="3590"/>
      <c r="BB41" s="3590"/>
      <c r="BC41" s="3590"/>
      <c r="BD41" s="3590"/>
      <c r="BE41" s="3590"/>
      <c r="BF41" s="3590"/>
      <c r="BG41" s="3590"/>
      <c r="BH41" s="3590"/>
      <c r="BI41" s="3590"/>
      <c r="BJ41" s="3590"/>
      <c r="BK41" s="3590"/>
      <c r="BL41" s="3590"/>
      <c r="BM41" s="3590"/>
      <c r="BN41" s="3590"/>
      <c r="BO41" s="3590"/>
      <c r="BP41" s="605"/>
    </row>
    <row r="42" spans="1:73">
      <c r="C42" s="1010"/>
      <c r="D42" s="677"/>
      <c r="E42" s="677"/>
      <c r="F42" s="677"/>
      <c r="G42" s="677"/>
      <c r="H42" s="677"/>
      <c r="I42" s="677"/>
      <c r="J42" s="677"/>
      <c r="K42" s="677"/>
      <c r="L42" s="677"/>
      <c r="M42" s="677"/>
      <c r="N42" s="677"/>
      <c r="O42" s="677"/>
      <c r="P42" s="677"/>
      <c r="Q42" s="677"/>
      <c r="R42" s="677"/>
      <c r="S42" s="677"/>
      <c r="T42" s="677"/>
      <c r="U42" s="677"/>
      <c r="V42" s="677"/>
      <c r="W42" s="677"/>
      <c r="X42" s="677"/>
      <c r="Y42" s="677"/>
      <c r="Z42" s="677"/>
      <c r="AA42" s="677"/>
      <c r="AB42" s="677"/>
      <c r="AC42" s="677"/>
      <c r="AD42" s="677"/>
      <c r="AE42" s="677"/>
      <c r="AF42" s="677"/>
      <c r="AG42" s="677"/>
      <c r="AH42" s="677"/>
      <c r="AI42" s="677"/>
      <c r="AJ42" s="677"/>
      <c r="AK42" s="677"/>
      <c r="AL42" s="677"/>
      <c r="AM42" s="677"/>
      <c r="AN42" s="677"/>
      <c r="AO42" s="677"/>
      <c r="AP42" s="677"/>
      <c r="AQ42" s="677"/>
      <c r="AR42" s="677"/>
      <c r="AS42" s="677"/>
      <c r="AT42" s="677"/>
      <c r="AU42" s="677"/>
      <c r="AV42" s="677"/>
      <c r="AW42" s="677"/>
      <c r="AX42" s="677"/>
      <c r="AY42" s="677"/>
      <c r="AZ42" s="677"/>
      <c r="BA42" s="677"/>
      <c r="BB42" s="677"/>
      <c r="BC42" s="677"/>
      <c r="BD42" s="677"/>
      <c r="BE42" s="677"/>
      <c r="BF42" s="677"/>
      <c r="BG42" s="677"/>
      <c r="BH42" s="677"/>
      <c r="BI42" s="677"/>
      <c r="BJ42" s="677"/>
      <c r="BK42" s="677"/>
      <c r="BL42" s="677"/>
      <c r="BM42" s="677"/>
      <c r="BN42" s="677"/>
      <c r="BO42" s="677"/>
    </row>
    <row r="43" spans="1:73">
      <c r="A43" s="1011"/>
      <c r="B43" s="1012"/>
      <c r="C43" s="1012"/>
      <c r="D43" s="1012"/>
      <c r="E43" s="1012"/>
      <c r="F43" s="1012"/>
      <c r="G43" s="1012"/>
      <c r="H43" s="1012"/>
      <c r="I43" s="1012"/>
      <c r="J43" s="1012"/>
      <c r="K43" s="1012"/>
      <c r="L43" s="1012"/>
      <c r="M43" s="1012"/>
      <c r="N43" s="1012"/>
      <c r="O43" s="1012"/>
      <c r="P43" s="1012"/>
      <c r="Q43" s="1012"/>
      <c r="R43" s="1012"/>
      <c r="S43" s="1012"/>
      <c r="T43" s="1012"/>
      <c r="U43" s="1012"/>
      <c r="V43" s="1012"/>
      <c r="W43" s="1012"/>
      <c r="X43" s="1012"/>
      <c r="Y43" s="1012"/>
      <c r="Z43" s="1012"/>
      <c r="AA43" s="1012"/>
      <c r="AB43" s="1012"/>
      <c r="AC43" s="1012"/>
      <c r="AD43" s="1012"/>
      <c r="AE43" s="1012"/>
      <c r="AF43" s="1012"/>
      <c r="AG43" s="1012"/>
      <c r="AH43" s="1012"/>
      <c r="AI43" s="1012"/>
      <c r="AJ43" s="1012"/>
      <c r="AK43" s="1012"/>
      <c r="AL43" s="1012"/>
      <c r="AM43" s="1012"/>
      <c r="AN43" s="1012"/>
      <c r="AO43" s="1012"/>
      <c r="AP43" s="1012"/>
      <c r="AQ43" s="1012"/>
      <c r="AR43" s="1012"/>
      <c r="AS43" s="1012"/>
      <c r="AT43" s="1012"/>
      <c r="AU43" s="1012"/>
      <c r="AV43" s="1012"/>
      <c r="AW43" s="1012"/>
      <c r="AX43" s="1012"/>
      <c r="AY43" s="1012"/>
      <c r="AZ43" s="1012"/>
      <c r="BA43" s="1012"/>
      <c r="BB43" s="1012"/>
      <c r="BC43" s="1012"/>
      <c r="BD43" s="1012"/>
      <c r="BE43" s="1012"/>
      <c r="BF43" s="1012"/>
      <c r="BG43" s="1012"/>
      <c r="BH43" s="1012"/>
      <c r="BI43" s="1012"/>
      <c r="BJ43" s="1012"/>
      <c r="BK43" s="1012"/>
      <c r="BL43" s="1012"/>
      <c r="BM43" s="1012"/>
      <c r="BN43" s="1012"/>
      <c r="BO43" s="1012"/>
      <c r="BP43" s="1012"/>
    </row>
    <row r="44" spans="1:73" ht="5.0999999999999996" customHeight="1"/>
    <row r="45" spans="1:73" ht="14.1" customHeight="1">
      <c r="A45" s="1013"/>
      <c r="B45" s="1013"/>
      <c r="C45" s="1013"/>
      <c r="D45" s="1014"/>
      <c r="E45" s="1014"/>
      <c r="F45" s="1014"/>
      <c r="G45" s="1014"/>
      <c r="H45" s="1014"/>
      <c r="I45" s="1014"/>
      <c r="J45" s="1014"/>
      <c r="K45" s="1014"/>
      <c r="L45" s="1014"/>
      <c r="M45" s="1014"/>
      <c r="N45" s="1014"/>
      <c r="O45" s="1014"/>
      <c r="P45" s="1014"/>
      <c r="Q45" s="1014"/>
      <c r="R45" s="1014"/>
      <c r="S45" s="1014"/>
      <c r="T45" s="1014"/>
      <c r="U45" s="1014"/>
      <c r="V45" s="1014"/>
      <c r="W45" s="1014"/>
      <c r="X45" s="1014"/>
      <c r="Y45" s="1014"/>
      <c r="Z45" s="1014"/>
      <c r="AA45" s="1014"/>
      <c r="AB45" s="1014"/>
      <c r="AC45" s="1014"/>
      <c r="AD45" s="1014"/>
      <c r="AE45" s="1014"/>
      <c r="AF45" s="1014"/>
      <c r="AG45" s="1014"/>
      <c r="AH45" s="1014"/>
      <c r="AI45" s="1014"/>
      <c r="AJ45" s="1014"/>
      <c r="AK45" s="1014"/>
      <c r="AL45" s="1014"/>
      <c r="AM45" s="1014"/>
      <c r="AN45" s="1014"/>
      <c r="AO45" s="1014"/>
      <c r="AP45" s="1014"/>
      <c r="AQ45" s="1014"/>
      <c r="AR45" s="1014"/>
      <c r="AS45" s="1014"/>
      <c r="AT45" s="1014"/>
      <c r="AU45" s="1014"/>
      <c r="AV45" s="1014"/>
      <c r="AW45" s="1014"/>
      <c r="AX45" s="1014"/>
      <c r="AY45" s="1014"/>
      <c r="AZ45" s="1014"/>
      <c r="BA45" s="1014"/>
      <c r="BB45" s="1014"/>
      <c r="BC45" s="1014"/>
      <c r="BD45" s="1014"/>
      <c r="BE45" s="1014"/>
      <c r="BF45" s="1014"/>
      <c r="BG45" s="1014"/>
      <c r="BH45" s="1014"/>
      <c r="BI45" s="1014"/>
      <c r="BJ45" s="1014"/>
      <c r="BK45" s="1014"/>
      <c r="BL45" s="1014"/>
      <c r="BM45" s="1014"/>
      <c r="BN45" s="1014"/>
      <c r="BO45" s="1014"/>
      <c r="BP45" s="1014"/>
    </row>
    <row r="46" spans="1:73" ht="6.95" customHeight="1">
      <c r="A46" s="1014"/>
      <c r="B46" s="1014"/>
    </row>
    <row r="47" spans="1:73" ht="12.95" customHeight="1">
      <c r="A47" s="1015"/>
      <c r="B47" s="1007"/>
      <c r="C47" s="1007"/>
      <c r="D47" s="1007"/>
      <c r="E47" s="1007"/>
      <c r="F47" s="1007"/>
      <c r="G47" s="1007"/>
      <c r="H47" s="1007"/>
      <c r="I47" s="1007"/>
      <c r="J47" s="1007"/>
      <c r="K47" s="1015"/>
      <c r="L47" s="1016"/>
      <c r="M47" s="1017"/>
      <c r="N47" s="1017"/>
      <c r="O47" s="1017"/>
      <c r="P47" s="1017"/>
      <c r="Q47" s="1017"/>
      <c r="R47" s="1017"/>
      <c r="S47" s="1007"/>
      <c r="T47" s="1007"/>
      <c r="U47" s="1007"/>
      <c r="V47" s="1007"/>
      <c r="W47" s="1007"/>
      <c r="X47" s="1007"/>
      <c r="Y47" s="1007"/>
      <c r="Z47" s="1007"/>
      <c r="AA47" s="1007"/>
      <c r="AB47" s="1007"/>
      <c r="AC47" s="1007"/>
      <c r="AD47" s="1007"/>
      <c r="AE47" s="1007"/>
      <c r="AF47" s="1007"/>
      <c r="AG47" s="1007"/>
      <c r="AH47" s="1007"/>
      <c r="AI47" s="1007"/>
      <c r="AJ47" s="657"/>
      <c r="AK47" s="657"/>
      <c r="AL47" s="657"/>
      <c r="AM47" s="657"/>
      <c r="AN47" s="657"/>
      <c r="AO47" s="657"/>
      <c r="AP47" s="657"/>
      <c r="AQ47" s="657"/>
      <c r="AR47" s="657"/>
      <c r="AS47" s="657"/>
      <c r="AT47" s="657"/>
      <c r="AU47" s="657"/>
      <c r="AV47" s="657"/>
      <c r="AW47" s="657"/>
      <c r="AX47" s="657"/>
      <c r="AY47" s="422"/>
      <c r="AZ47" s="422"/>
      <c r="BA47" s="422"/>
      <c r="BB47" s="1018"/>
      <c r="BC47" s="1018"/>
      <c r="BD47" s="1018"/>
      <c r="BE47" s="1017"/>
      <c r="BF47" s="1017"/>
      <c r="BG47" s="1017"/>
      <c r="BH47" s="1017"/>
      <c r="BI47" s="1017"/>
      <c r="BJ47" s="1017"/>
      <c r="BK47" s="1017"/>
      <c r="BL47" s="1017"/>
      <c r="BM47" s="1017"/>
      <c r="BN47" s="1017"/>
      <c r="BO47" s="1017"/>
      <c r="BP47" s="1017"/>
    </row>
    <row r="48" spans="1:73" ht="12.95" customHeight="1">
      <c r="A48" s="1015"/>
      <c r="B48" s="1007"/>
      <c r="C48" s="1007"/>
      <c r="D48" s="1007"/>
      <c r="E48" s="1007"/>
      <c r="F48" s="1007"/>
      <c r="G48" s="1007"/>
      <c r="H48" s="1007"/>
      <c r="I48" s="1007"/>
      <c r="J48" s="1007"/>
      <c r="K48" s="1015"/>
      <c r="L48" s="1016"/>
      <c r="M48" s="1017"/>
      <c r="N48" s="1017"/>
      <c r="O48" s="1017"/>
      <c r="P48" s="1017"/>
      <c r="Q48" s="1017"/>
      <c r="R48" s="1017"/>
      <c r="S48" s="1007"/>
      <c r="T48" s="1007"/>
      <c r="U48" s="1007"/>
      <c r="V48" s="1007"/>
      <c r="W48" s="1007"/>
      <c r="X48" s="1007"/>
      <c r="Y48" s="1007"/>
      <c r="Z48" s="1007"/>
      <c r="AA48" s="1007"/>
      <c r="AB48" s="1019"/>
      <c r="AC48" s="1019"/>
      <c r="AD48" s="1019"/>
      <c r="AE48" s="1019"/>
      <c r="AF48" s="1019"/>
      <c r="AG48" s="1019"/>
      <c r="AH48" s="1019"/>
      <c r="AI48" s="1019"/>
      <c r="AJ48" s="657"/>
      <c r="AK48" s="657"/>
      <c r="AL48" s="657"/>
      <c r="AM48" s="657"/>
      <c r="AN48" s="657"/>
      <c r="AO48" s="657"/>
      <c r="AP48" s="657"/>
      <c r="AQ48" s="657"/>
      <c r="AR48" s="657"/>
      <c r="AS48" s="657"/>
      <c r="AT48" s="657"/>
      <c r="AU48" s="657"/>
      <c r="AV48" s="657"/>
      <c r="AW48" s="657"/>
      <c r="AX48" s="657"/>
      <c r="AY48" s="422"/>
      <c r="AZ48" s="422"/>
      <c r="BA48" s="422"/>
      <c r="BB48" s="1018"/>
      <c r="BC48" s="1018"/>
      <c r="BD48" s="1018"/>
      <c r="BE48" s="1017"/>
      <c r="BF48" s="1017"/>
      <c r="BG48" s="1017"/>
      <c r="BH48" s="1017"/>
      <c r="BI48" s="1017"/>
      <c r="BJ48" s="1017"/>
      <c r="BK48" s="1017"/>
      <c r="BL48" s="1017"/>
      <c r="BM48" s="1017"/>
      <c r="BN48" s="1017"/>
      <c r="BO48" s="1017"/>
      <c r="BP48" s="1017"/>
    </row>
    <row r="49" spans="1:68" ht="15" customHeight="1">
      <c r="A49" s="1015"/>
      <c r="B49" s="1007"/>
      <c r="C49" s="1007"/>
      <c r="D49" s="1007"/>
      <c r="E49" s="1007"/>
      <c r="F49" s="1007"/>
      <c r="G49" s="1007"/>
      <c r="H49" s="1007"/>
      <c r="I49" s="1007"/>
      <c r="J49" s="1007"/>
      <c r="K49" s="1015"/>
      <c r="L49" s="1016"/>
      <c r="M49" s="1017"/>
      <c r="N49" s="1017"/>
      <c r="O49" s="1017"/>
      <c r="P49" s="1017"/>
      <c r="Q49" s="1017"/>
      <c r="R49" s="1017"/>
      <c r="S49" s="677"/>
      <c r="T49" s="677"/>
      <c r="U49" s="677"/>
      <c r="V49" s="677"/>
      <c r="W49" s="677"/>
      <c r="X49" s="1019"/>
      <c r="Y49" s="1019"/>
      <c r="Z49" s="1017"/>
      <c r="AA49" s="1017"/>
      <c r="AB49" s="1019"/>
      <c r="AC49" s="1019"/>
      <c r="AD49" s="1019"/>
      <c r="AE49" s="1019"/>
      <c r="AF49" s="1019"/>
      <c r="AG49" s="1019"/>
      <c r="AH49" s="1019"/>
      <c r="AI49" s="1019"/>
      <c r="AJ49" s="1007"/>
      <c r="AK49" s="1007"/>
      <c r="AL49" s="1007"/>
      <c r="AM49" s="1007"/>
      <c r="AN49" s="1007"/>
      <c r="AO49" s="1007"/>
      <c r="AP49" s="1007"/>
      <c r="AQ49" s="1007"/>
      <c r="AR49" s="1007"/>
      <c r="AS49" s="1007"/>
      <c r="AT49" s="1007"/>
      <c r="AU49" s="1007"/>
      <c r="AV49" s="1007"/>
      <c r="AW49" s="1007"/>
      <c r="AX49" s="1007"/>
      <c r="AY49" s="422"/>
      <c r="AZ49" s="422"/>
      <c r="BA49" s="422"/>
      <c r="BB49" s="1020"/>
      <c r="BC49" s="1020"/>
      <c r="BD49" s="1020"/>
      <c r="BE49" s="1017"/>
      <c r="BF49" s="1017"/>
      <c r="BG49" s="1017"/>
      <c r="BH49" s="1017"/>
      <c r="BI49" s="1017"/>
      <c r="BJ49" s="1017"/>
      <c r="BK49" s="1017"/>
      <c r="BL49" s="1017"/>
      <c r="BM49" s="1017"/>
      <c r="BN49" s="1017"/>
      <c r="BO49" s="1017"/>
      <c r="BP49" s="1017"/>
    </row>
    <row r="50" spans="1:68" ht="15" customHeight="1">
      <c r="A50" s="1015"/>
      <c r="B50" s="1007"/>
      <c r="C50" s="1007"/>
      <c r="D50" s="1007"/>
      <c r="E50" s="1007"/>
      <c r="F50" s="1007"/>
      <c r="G50" s="1007"/>
      <c r="H50" s="1007"/>
      <c r="I50" s="1007"/>
      <c r="J50" s="1007"/>
      <c r="K50" s="1015"/>
      <c r="L50" s="1016"/>
      <c r="M50" s="422"/>
      <c r="N50" s="422"/>
      <c r="O50" s="422"/>
      <c r="P50" s="1017"/>
      <c r="Q50" s="1017"/>
      <c r="R50" s="1017"/>
      <c r="S50" s="1017"/>
      <c r="T50" s="1017"/>
      <c r="U50" s="1017"/>
      <c r="V50" s="1017"/>
      <c r="W50" s="1017"/>
      <c r="X50" s="1019"/>
      <c r="Y50" s="1019"/>
      <c r="Z50" s="1017"/>
      <c r="AA50" s="1017"/>
      <c r="AB50" s="1019"/>
      <c r="AC50" s="1019"/>
      <c r="AD50" s="1019"/>
      <c r="AE50" s="1019"/>
      <c r="AF50" s="1019"/>
      <c r="AG50" s="1019"/>
      <c r="AH50" s="1019"/>
      <c r="AI50" s="1019"/>
      <c r="AJ50" s="713"/>
      <c r="AK50" s="713"/>
      <c r="AL50" s="713"/>
      <c r="AM50" s="1007"/>
      <c r="AN50" s="1007"/>
      <c r="AO50" s="1007"/>
      <c r="AP50" s="1007"/>
      <c r="AQ50" s="1007"/>
      <c r="AR50" s="1007"/>
      <c r="AS50" s="713"/>
      <c r="AT50" s="713"/>
      <c r="AU50" s="713"/>
      <c r="AV50" s="713"/>
      <c r="AW50" s="713"/>
      <c r="AX50" s="713"/>
      <c r="AY50" s="422"/>
      <c r="AZ50" s="422"/>
      <c r="BA50" s="422"/>
      <c r="BB50" s="1020"/>
      <c r="BC50" s="1020"/>
      <c r="BD50" s="1020"/>
      <c r="BE50" s="1017"/>
      <c r="BF50" s="1017"/>
      <c r="BG50" s="1017"/>
      <c r="BH50" s="1017"/>
      <c r="BI50" s="1017"/>
      <c r="BJ50" s="1017"/>
      <c r="BK50" s="1017"/>
      <c r="BL50" s="1017"/>
      <c r="BM50" s="1017"/>
      <c r="BN50" s="1017"/>
      <c r="BO50" s="1017"/>
      <c r="BP50" s="1017"/>
    </row>
    <row r="51" spans="1:68" ht="15" customHeight="1">
      <c r="A51" s="1015"/>
      <c r="B51" s="1007"/>
      <c r="C51" s="1007"/>
      <c r="D51" s="1007"/>
      <c r="E51" s="1007"/>
      <c r="F51" s="1007"/>
      <c r="G51" s="1007"/>
      <c r="H51" s="1007"/>
      <c r="I51" s="1007"/>
      <c r="J51" s="1007"/>
      <c r="K51" s="1015"/>
      <c r="L51" s="1016"/>
      <c r="M51" s="422"/>
      <c r="N51" s="422"/>
      <c r="O51" s="422"/>
      <c r="P51" s="1017"/>
      <c r="Q51" s="1017"/>
      <c r="R51" s="1017"/>
      <c r="S51" s="1017"/>
      <c r="T51" s="1017"/>
      <c r="U51" s="1017"/>
      <c r="V51" s="1017"/>
      <c r="W51" s="1017"/>
      <c r="X51" s="1019"/>
      <c r="Y51" s="1019"/>
      <c r="Z51" s="1017"/>
      <c r="AA51" s="1017"/>
      <c r="AB51" s="1019"/>
      <c r="AC51" s="1019"/>
      <c r="AD51" s="1019"/>
      <c r="AE51" s="1019"/>
      <c r="AF51" s="1019"/>
      <c r="AG51" s="1019"/>
      <c r="AH51" s="1019"/>
      <c r="AI51" s="1019"/>
      <c r="AJ51" s="713"/>
      <c r="AK51" s="713"/>
      <c r="AL51" s="713"/>
      <c r="AM51" s="713"/>
      <c r="AN51" s="713"/>
      <c r="AO51" s="713"/>
      <c r="AP51" s="713"/>
      <c r="AQ51" s="713"/>
      <c r="AR51" s="713"/>
      <c r="AS51" s="713"/>
      <c r="AT51" s="713"/>
      <c r="AU51" s="713"/>
      <c r="AV51" s="713"/>
      <c r="AW51" s="713"/>
      <c r="AX51" s="713"/>
      <c r="AY51" s="422"/>
      <c r="AZ51" s="422"/>
      <c r="BA51" s="422"/>
      <c r="BB51" s="1020"/>
      <c r="BC51" s="1020"/>
      <c r="BD51" s="1020"/>
      <c r="BE51" s="1017"/>
      <c r="BF51" s="1017"/>
      <c r="BG51" s="1017"/>
      <c r="BH51" s="1017"/>
      <c r="BI51" s="1017"/>
      <c r="BJ51" s="1017"/>
      <c r="BK51" s="1017"/>
      <c r="BL51" s="1017"/>
      <c r="BM51" s="1017"/>
      <c r="BN51" s="1017"/>
      <c r="BO51" s="1017"/>
      <c r="BP51" s="1017"/>
    </row>
    <row r="52" spans="1:68" ht="15" customHeight="1">
      <c r="A52" s="1015"/>
      <c r="B52" s="1007"/>
      <c r="C52" s="1007"/>
      <c r="D52" s="1007"/>
      <c r="E52" s="1007"/>
      <c r="F52" s="1007"/>
      <c r="G52" s="1007"/>
      <c r="H52" s="1007"/>
      <c r="I52" s="1007"/>
      <c r="J52" s="1007"/>
      <c r="K52" s="1015"/>
      <c r="L52" s="1016"/>
      <c r="M52" s="422"/>
      <c r="N52" s="422"/>
      <c r="O52" s="422"/>
      <c r="P52" s="1017"/>
      <c r="Q52" s="1017"/>
      <c r="R52" s="1017"/>
      <c r="S52" s="1017"/>
      <c r="T52" s="1017"/>
      <c r="U52" s="1017"/>
      <c r="V52" s="1017"/>
      <c r="W52" s="1017"/>
      <c r="X52" s="1019"/>
      <c r="Y52" s="1019"/>
      <c r="Z52" s="1017"/>
      <c r="AA52" s="1017"/>
      <c r="AB52" s="1021"/>
      <c r="AC52" s="1022"/>
      <c r="AD52" s="1022"/>
      <c r="AE52" s="971"/>
      <c r="AF52" s="1021"/>
      <c r="AG52" s="1022"/>
      <c r="AH52" s="1022"/>
      <c r="AI52" s="971"/>
      <c r="AJ52" s="713"/>
      <c r="AK52" s="713"/>
      <c r="AL52" s="713"/>
      <c r="AM52" s="1007"/>
      <c r="AN52" s="1007"/>
      <c r="AO52" s="1007"/>
      <c r="AP52" s="713"/>
      <c r="AQ52" s="713"/>
      <c r="AR52" s="713"/>
      <c r="AS52" s="713"/>
      <c r="AT52" s="713"/>
      <c r="AU52" s="713"/>
      <c r="AV52" s="713"/>
      <c r="AW52" s="713"/>
      <c r="AX52" s="713"/>
      <c r="AY52" s="422"/>
      <c r="AZ52" s="422"/>
      <c r="BA52" s="422"/>
      <c r="BB52" s="1020"/>
      <c r="BC52" s="1020"/>
      <c r="BD52" s="1020"/>
      <c r="BE52" s="1017"/>
      <c r="BF52" s="1017"/>
      <c r="BG52" s="1017"/>
      <c r="BH52" s="1017"/>
      <c r="BI52" s="1017"/>
      <c r="BJ52" s="1017"/>
      <c r="BK52" s="1017"/>
      <c r="BL52" s="1017"/>
      <c r="BM52" s="1017"/>
      <c r="BN52" s="1017"/>
      <c r="BO52" s="1017"/>
      <c r="BP52" s="1017"/>
    </row>
    <row r="53" spans="1:68" ht="15" customHeight="1">
      <c r="A53" s="1007"/>
      <c r="B53" s="1017"/>
      <c r="C53" s="1017"/>
      <c r="D53" s="1017"/>
      <c r="E53" s="713"/>
      <c r="F53" s="713"/>
      <c r="G53" s="713"/>
      <c r="H53" s="713"/>
      <c r="I53" s="713"/>
      <c r="J53" s="713"/>
      <c r="K53" s="1007"/>
      <c r="L53" s="1007"/>
      <c r="M53" s="1017"/>
      <c r="N53" s="1017"/>
      <c r="O53" s="1017"/>
      <c r="P53" s="1017"/>
      <c r="Q53" s="1017"/>
      <c r="R53" s="1017"/>
      <c r="S53" s="1023"/>
      <c r="T53" s="1023"/>
      <c r="U53" s="1023"/>
      <c r="V53" s="1023"/>
      <c r="W53" s="1007"/>
      <c r="X53" s="713"/>
      <c r="Y53" s="1007"/>
      <c r="Z53" s="976"/>
      <c r="AA53" s="1007"/>
      <c r="AB53" s="1024"/>
      <c r="AC53" s="1024"/>
      <c r="AD53" s="1024"/>
      <c r="AE53" s="1024"/>
      <c r="AF53" s="1024"/>
      <c r="AG53" s="1024"/>
      <c r="AH53" s="1024"/>
      <c r="AI53" s="1024"/>
      <c r="AJ53" s="1025"/>
      <c r="AK53" s="1025"/>
      <c r="AL53" s="1025"/>
      <c r="AM53" s="1025"/>
      <c r="AN53" s="1025"/>
      <c r="AO53" s="1025"/>
      <c r="AP53" s="1025"/>
      <c r="AQ53" s="1025"/>
      <c r="AR53" s="1025"/>
      <c r="AS53" s="1025"/>
      <c r="AT53" s="1025"/>
      <c r="AU53" s="1025"/>
      <c r="AV53" s="1025"/>
      <c r="AW53" s="1025"/>
      <c r="AX53" s="1025"/>
      <c r="AY53" s="456"/>
      <c r="AZ53" s="456"/>
      <c r="BA53" s="456"/>
      <c r="BB53" s="1026"/>
      <c r="BC53" s="1026"/>
      <c r="BD53" s="1026"/>
      <c r="BE53" s="657"/>
      <c r="BF53" s="657"/>
      <c r="BG53" s="657"/>
      <c r="BH53" s="657"/>
      <c r="BI53" s="657"/>
      <c r="BJ53" s="657"/>
      <c r="BK53" s="657"/>
      <c r="BL53" s="657"/>
      <c r="BM53" s="657"/>
      <c r="BN53" s="657"/>
      <c r="BO53" s="657"/>
      <c r="BP53" s="657"/>
    </row>
    <row r="54" spans="1:68" ht="15" customHeight="1">
      <c r="A54" s="1007"/>
      <c r="B54" s="1017"/>
      <c r="C54" s="1017"/>
      <c r="D54" s="1017"/>
      <c r="E54" s="713"/>
      <c r="F54" s="713"/>
      <c r="G54" s="713"/>
      <c r="H54" s="713"/>
      <c r="I54" s="713"/>
      <c r="J54" s="713"/>
      <c r="K54" s="1007"/>
      <c r="L54" s="1007"/>
      <c r="M54" s="1027"/>
      <c r="N54" s="1027"/>
      <c r="O54" s="1027"/>
      <c r="P54" s="1017"/>
      <c r="Q54" s="1017"/>
      <c r="R54" s="1017"/>
      <c r="S54" s="1023"/>
      <c r="T54" s="1023"/>
      <c r="U54" s="1023"/>
      <c r="V54" s="1023"/>
      <c r="W54" s="1007"/>
      <c r="X54" s="713"/>
      <c r="Y54" s="1007"/>
      <c r="Z54" s="976"/>
      <c r="AA54" s="1007"/>
      <c r="AB54" s="1024"/>
      <c r="AC54" s="1024"/>
      <c r="AD54" s="1024"/>
      <c r="AE54" s="1024"/>
      <c r="AF54" s="1024"/>
      <c r="AG54" s="1024"/>
      <c r="AH54" s="1024"/>
      <c r="AI54" s="1024"/>
      <c r="AJ54" s="1025"/>
      <c r="AK54" s="1025"/>
      <c r="AL54" s="1025"/>
      <c r="AM54" s="1025"/>
      <c r="AN54" s="1025"/>
      <c r="AO54" s="1025"/>
      <c r="AP54" s="1025"/>
      <c r="AQ54" s="1025"/>
      <c r="AR54" s="1025"/>
      <c r="AS54" s="1025"/>
      <c r="AT54" s="1025"/>
      <c r="AU54" s="1025"/>
      <c r="AV54" s="1025"/>
      <c r="AW54" s="1025"/>
      <c r="AX54" s="1025"/>
      <c r="AY54" s="456"/>
      <c r="AZ54" s="456"/>
      <c r="BA54" s="456"/>
      <c r="BB54" s="1026"/>
      <c r="BC54" s="1026"/>
      <c r="BD54" s="1026"/>
      <c r="BE54" s="657"/>
      <c r="BF54" s="657"/>
      <c r="BG54" s="657"/>
      <c r="BH54" s="657"/>
      <c r="BI54" s="657"/>
      <c r="BJ54" s="657"/>
      <c r="BK54" s="657"/>
      <c r="BL54" s="657"/>
      <c r="BM54" s="657"/>
      <c r="BN54" s="657"/>
      <c r="BO54" s="657"/>
      <c r="BP54" s="657"/>
    </row>
    <row r="55" spans="1:68" ht="15" customHeight="1">
      <c r="A55" s="1007"/>
      <c r="B55" s="1017"/>
      <c r="C55" s="1017"/>
      <c r="D55" s="1017"/>
      <c r="E55" s="713"/>
      <c r="F55" s="713"/>
      <c r="G55" s="713"/>
      <c r="H55" s="713"/>
      <c r="I55" s="713"/>
      <c r="J55" s="713"/>
      <c r="K55" s="1007"/>
      <c r="L55" s="1007"/>
      <c r="M55" s="1027"/>
      <c r="N55" s="1027"/>
      <c r="O55" s="1027"/>
      <c r="P55" s="1017"/>
      <c r="Q55" s="1017"/>
      <c r="R55" s="1017"/>
      <c r="S55" s="1028"/>
      <c r="T55" s="1028"/>
      <c r="U55" s="1028"/>
      <c r="V55" s="713"/>
      <c r="W55" s="1029"/>
      <c r="X55" s="713"/>
      <c r="Y55" s="1029"/>
      <c r="Z55" s="976"/>
      <c r="AA55" s="1029"/>
      <c r="AB55" s="978"/>
      <c r="AC55" s="1022"/>
      <c r="AD55" s="1022"/>
      <c r="AE55" s="978"/>
      <c r="AF55" s="978"/>
      <c r="AG55" s="1022"/>
      <c r="AH55" s="1022"/>
      <c r="AI55" s="978"/>
      <c r="AJ55" s="1025"/>
      <c r="AK55" s="1025"/>
      <c r="AL55" s="1025"/>
      <c r="AM55" s="1025"/>
      <c r="AN55" s="1025"/>
      <c r="AO55" s="1025"/>
      <c r="AP55" s="1025"/>
      <c r="AQ55" s="1025"/>
      <c r="AR55" s="1025"/>
      <c r="AS55" s="1025"/>
      <c r="AT55" s="1025"/>
      <c r="AU55" s="1025"/>
      <c r="AV55" s="1025"/>
      <c r="AW55" s="1025"/>
      <c r="AX55" s="1025"/>
      <c r="AY55" s="456"/>
      <c r="AZ55" s="456"/>
      <c r="BA55" s="456"/>
      <c r="BB55" s="1017"/>
      <c r="BC55" s="1017"/>
      <c r="BD55" s="1017"/>
      <c r="BE55" s="657"/>
      <c r="BF55" s="657"/>
      <c r="BG55" s="657"/>
      <c r="BH55" s="657"/>
      <c r="BI55" s="657"/>
      <c r="BJ55" s="657"/>
      <c r="BK55" s="657"/>
      <c r="BL55" s="657"/>
      <c r="BM55" s="657"/>
      <c r="BN55" s="657"/>
      <c r="BO55" s="657"/>
      <c r="BP55" s="657"/>
    </row>
    <row r="56" spans="1:68" ht="15" customHeight="1">
      <c r="A56" s="1007"/>
      <c r="B56" s="1017"/>
      <c r="C56" s="1017"/>
      <c r="D56" s="1017"/>
      <c r="E56" s="713"/>
      <c r="F56" s="713"/>
      <c r="G56" s="713"/>
      <c r="H56" s="713"/>
      <c r="I56" s="713"/>
      <c r="J56" s="713"/>
      <c r="K56" s="1007"/>
      <c r="L56" s="1007"/>
      <c r="M56" s="1017"/>
      <c r="N56" s="1017"/>
      <c r="O56" s="1017"/>
      <c r="P56" s="1017"/>
      <c r="Q56" s="1017"/>
      <c r="R56" s="1017"/>
      <c r="S56" s="1023"/>
      <c r="T56" s="1023"/>
      <c r="U56" s="1023"/>
      <c r="V56" s="1023"/>
      <c r="W56" s="1007"/>
      <c r="X56" s="713"/>
      <c r="Y56" s="1007"/>
      <c r="Z56" s="976"/>
      <c r="AA56" s="1007"/>
      <c r="AB56" s="1024"/>
      <c r="AC56" s="1024"/>
      <c r="AD56" s="1024"/>
      <c r="AE56" s="1024"/>
      <c r="AF56" s="1024"/>
      <c r="AG56" s="1024"/>
      <c r="AH56" s="1024"/>
      <c r="AI56" s="1024"/>
      <c r="AJ56" s="1025"/>
      <c r="AK56" s="1025"/>
      <c r="AL56" s="1025"/>
      <c r="AM56" s="1025"/>
      <c r="AN56" s="1025"/>
      <c r="AO56" s="1025"/>
      <c r="AP56" s="1025"/>
      <c r="AQ56" s="1025"/>
      <c r="AR56" s="1025"/>
      <c r="AS56" s="1025"/>
      <c r="AT56" s="1025"/>
      <c r="AU56" s="1025"/>
      <c r="AV56" s="1025"/>
      <c r="AW56" s="1025"/>
      <c r="AX56" s="1025"/>
      <c r="AY56" s="456"/>
      <c r="AZ56" s="456"/>
      <c r="BA56" s="456"/>
      <c r="BB56" s="1026"/>
      <c r="BC56" s="1026"/>
      <c r="BD56" s="1026"/>
      <c r="BE56" s="657"/>
      <c r="BF56" s="657"/>
      <c r="BG56" s="657"/>
      <c r="BH56" s="657"/>
      <c r="BI56" s="657"/>
      <c r="BJ56" s="657"/>
      <c r="BK56" s="657"/>
      <c r="BL56" s="657"/>
      <c r="BM56" s="657"/>
      <c r="BN56" s="657"/>
      <c r="BO56" s="657"/>
      <c r="BP56" s="657"/>
    </row>
    <row r="57" spans="1:68" ht="15" customHeight="1">
      <c r="A57" s="1007"/>
      <c r="B57" s="1017"/>
      <c r="C57" s="1017"/>
      <c r="D57" s="1017"/>
      <c r="E57" s="713"/>
      <c r="F57" s="713"/>
      <c r="G57" s="713"/>
      <c r="H57" s="713"/>
      <c r="I57" s="713"/>
      <c r="J57" s="713"/>
      <c r="K57" s="1007"/>
      <c r="L57" s="1007"/>
      <c r="M57" s="1027"/>
      <c r="N57" s="1027"/>
      <c r="O57" s="1027"/>
      <c r="P57" s="1017"/>
      <c r="Q57" s="1017"/>
      <c r="R57" s="1017"/>
      <c r="S57" s="1023"/>
      <c r="T57" s="1023"/>
      <c r="U57" s="1023"/>
      <c r="V57" s="1023"/>
      <c r="W57" s="1007"/>
      <c r="X57" s="713"/>
      <c r="Y57" s="1007"/>
      <c r="Z57" s="976"/>
      <c r="AA57" s="1007"/>
      <c r="AB57" s="1024"/>
      <c r="AC57" s="1024"/>
      <c r="AD57" s="1024"/>
      <c r="AE57" s="1024"/>
      <c r="AF57" s="1024"/>
      <c r="AG57" s="1024"/>
      <c r="AH57" s="1024"/>
      <c r="AI57" s="1024"/>
      <c r="AJ57" s="1025"/>
      <c r="AK57" s="1025"/>
      <c r="AL57" s="1025"/>
      <c r="AM57" s="1025"/>
      <c r="AN57" s="1025"/>
      <c r="AO57" s="1025"/>
      <c r="AP57" s="1025"/>
      <c r="AQ57" s="1025"/>
      <c r="AR57" s="1025"/>
      <c r="AS57" s="1025"/>
      <c r="AT57" s="1025"/>
      <c r="AU57" s="1025"/>
      <c r="AV57" s="1025"/>
      <c r="AW57" s="1025"/>
      <c r="AX57" s="1025"/>
      <c r="AY57" s="456"/>
      <c r="AZ57" s="456"/>
      <c r="BA57" s="456"/>
      <c r="BB57" s="1026"/>
      <c r="BC57" s="1026"/>
      <c r="BD57" s="1026"/>
      <c r="BE57" s="657"/>
      <c r="BF57" s="657"/>
      <c r="BG57" s="657"/>
      <c r="BH57" s="657"/>
      <c r="BI57" s="657"/>
      <c r="BJ57" s="657"/>
      <c r="BK57" s="657"/>
      <c r="BL57" s="657"/>
      <c r="BM57" s="657"/>
      <c r="BN57" s="657"/>
      <c r="BO57" s="657"/>
      <c r="BP57" s="657"/>
    </row>
    <row r="58" spans="1:68" ht="15" customHeight="1">
      <c r="A58" s="1007"/>
      <c r="B58" s="1017"/>
      <c r="C58" s="1017"/>
      <c r="D58" s="1017"/>
      <c r="E58" s="713"/>
      <c r="F58" s="713"/>
      <c r="G58" s="713"/>
      <c r="H58" s="713"/>
      <c r="I58" s="713"/>
      <c r="J58" s="713"/>
      <c r="K58" s="1007"/>
      <c r="L58" s="1007"/>
      <c r="M58" s="1027"/>
      <c r="N58" s="1027"/>
      <c r="O58" s="1027"/>
      <c r="P58" s="1017"/>
      <c r="Q58" s="1017"/>
      <c r="R58" s="1017"/>
      <c r="S58" s="1028"/>
      <c r="T58" s="1028"/>
      <c r="U58" s="1028"/>
      <c r="V58" s="713"/>
      <c r="W58" s="1029"/>
      <c r="X58" s="713"/>
      <c r="Y58" s="1029"/>
      <c r="Z58" s="976"/>
      <c r="AA58" s="1029"/>
      <c r="AB58" s="978"/>
      <c r="AC58" s="1022"/>
      <c r="AD58" s="1022"/>
      <c r="AE58" s="978"/>
      <c r="AF58" s="978"/>
      <c r="AG58" s="1022"/>
      <c r="AH58" s="1022"/>
      <c r="AI58" s="978"/>
      <c r="AJ58" s="1025"/>
      <c r="AK58" s="1025"/>
      <c r="AL58" s="1025"/>
      <c r="AM58" s="1025"/>
      <c r="AN58" s="1025"/>
      <c r="AO58" s="1025"/>
      <c r="AP58" s="1025"/>
      <c r="AQ58" s="1025"/>
      <c r="AR58" s="1025"/>
      <c r="AS58" s="1025"/>
      <c r="AT58" s="1025"/>
      <c r="AU58" s="1025"/>
      <c r="AV58" s="1025"/>
      <c r="AW58" s="1025"/>
      <c r="AX58" s="1025"/>
      <c r="AY58" s="456"/>
      <c r="AZ58" s="456"/>
      <c r="BA58" s="456"/>
      <c r="BB58" s="1017"/>
      <c r="BC58" s="1017"/>
      <c r="BD58" s="1017"/>
      <c r="BE58" s="657"/>
      <c r="BF58" s="657"/>
      <c r="BG58" s="657"/>
      <c r="BH58" s="657"/>
      <c r="BI58" s="657"/>
      <c r="BJ58" s="657"/>
      <c r="BK58" s="657"/>
      <c r="BL58" s="657"/>
      <c r="BM58" s="657"/>
      <c r="BN58" s="657"/>
      <c r="BO58" s="657"/>
      <c r="BP58" s="657"/>
    </row>
    <row r="59" spans="1:68" ht="15" customHeight="1">
      <c r="A59" s="1007"/>
      <c r="B59" s="1017"/>
      <c r="C59" s="1017"/>
      <c r="D59" s="1017"/>
      <c r="E59" s="713"/>
      <c r="F59" s="713"/>
      <c r="G59" s="713"/>
      <c r="H59" s="713"/>
      <c r="I59" s="713"/>
      <c r="J59" s="713"/>
      <c r="K59" s="1007"/>
      <c r="L59" s="1007"/>
      <c r="M59" s="1017"/>
      <c r="N59" s="1017"/>
      <c r="O59" s="1017"/>
      <c r="P59" s="1017"/>
      <c r="Q59" s="1017"/>
      <c r="R59" s="1017"/>
      <c r="S59" s="1023"/>
      <c r="T59" s="1023"/>
      <c r="U59" s="1023"/>
      <c r="V59" s="1023"/>
      <c r="W59" s="1007"/>
      <c r="X59" s="713"/>
      <c r="Y59" s="1007"/>
      <c r="Z59" s="976"/>
      <c r="AA59" s="1007"/>
      <c r="AB59" s="1024"/>
      <c r="AC59" s="1024"/>
      <c r="AD59" s="1024"/>
      <c r="AE59" s="1024"/>
      <c r="AF59" s="1024"/>
      <c r="AG59" s="1024"/>
      <c r="AH59" s="1024"/>
      <c r="AI59" s="1024"/>
      <c r="AJ59" s="1025"/>
      <c r="AK59" s="1025"/>
      <c r="AL59" s="1025"/>
      <c r="AM59" s="1025"/>
      <c r="AN59" s="1025"/>
      <c r="AO59" s="1025"/>
      <c r="AP59" s="1025"/>
      <c r="AQ59" s="1025"/>
      <c r="AR59" s="1025"/>
      <c r="AS59" s="1025"/>
      <c r="AT59" s="1025"/>
      <c r="AU59" s="1025"/>
      <c r="AV59" s="1025"/>
      <c r="AW59" s="1025"/>
      <c r="AX59" s="1025"/>
      <c r="AY59" s="456"/>
      <c r="AZ59" s="456"/>
      <c r="BA59" s="456"/>
      <c r="BB59" s="1026"/>
      <c r="BC59" s="1026"/>
      <c r="BD59" s="1026"/>
      <c r="BE59" s="657"/>
      <c r="BF59" s="657"/>
      <c r="BG59" s="657"/>
      <c r="BH59" s="657"/>
      <c r="BI59" s="657"/>
      <c r="BJ59" s="657"/>
      <c r="BK59" s="657"/>
      <c r="BL59" s="657"/>
      <c r="BM59" s="657"/>
      <c r="BN59" s="657"/>
      <c r="BO59" s="657"/>
      <c r="BP59" s="657"/>
    </row>
    <row r="60" spans="1:68" ht="15" customHeight="1">
      <c r="A60" s="1007"/>
      <c r="B60" s="1017"/>
      <c r="C60" s="1017"/>
      <c r="D60" s="1017"/>
      <c r="E60" s="713"/>
      <c r="F60" s="713"/>
      <c r="G60" s="713"/>
      <c r="H60" s="713"/>
      <c r="I60" s="713"/>
      <c r="J60" s="713"/>
      <c r="K60" s="1007"/>
      <c r="L60" s="1007"/>
      <c r="M60" s="1027"/>
      <c r="N60" s="1027"/>
      <c r="O60" s="1027"/>
      <c r="P60" s="1017"/>
      <c r="Q60" s="1017"/>
      <c r="R60" s="1017"/>
      <c r="S60" s="1023"/>
      <c r="T60" s="1023"/>
      <c r="U60" s="1023"/>
      <c r="V60" s="1023"/>
      <c r="W60" s="1007"/>
      <c r="X60" s="713"/>
      <c r="Y60" s="1007"/>
      <c r="Z60" s="976"/>
      <c r="AA60" s="1007"/>
      <c r="AB60" s="1024"/>
      <c r="AC60" s="1024"/>
      <c r="AD60" s="1024"/>
      <c r="AE60" s="1024"/>
      <c r="AF60" s="1024"/>
      <c r="AG60" s="1024"/>
      <c r="AH60" s="1024"/>
      <c r="AI60" s="1024"/>
      <c r="AJ60" s="1025"/>
      <c r="AK60" s="1025"/>
      <c r="AL60" s="1025"/>
      <c r="AM60" s="1025"/>
      <c r="AN60" s="1025"/>
      <c r="AO60" s="1025"/>
      <c r="AP60" s="1025"/>
      <c r="AQ60" s="1025"/>
      <c r="AR60" s="1025"/>
      <c r="AS60" s="1025"/>
      <c r="AT60" s="1025"/>
      <c r="AU60" s="1025"/>
      <c r="AV60" s="1025"/>
      <c r="AW60" s="1025"/>
      <c r="AX60" s="1025"/>
      <c r="AY60" s="456"/>
      <c r="AZ60" s="456"/>
      <c r="BA60" s="456"/>
      <c r="BB60" s="1026"/>
      <c r="BC60" s="1026"/>
      <c r="BD60" s="1026"/>
      <c r="BE60" s="1030"/>
      <c r="BF60" s="1030"/>
      <c r="BG60" s="1030"/>
      <c r="BH60" s="1030"/>
      <c r="BI60" s="1030"/>
      <c r="BJ60" s="1030"/>
      <c r="BK60" s="1030"/>
      <c r="BL60" s="1030"/>
      <c r="BM60" s="1030"/>
      <c r="BN60" s="1030"/>
      <c r="BO60" s="1030"/>
      <c r="BP60" s="1030"/>
    </row>
    <row r="61" spans="1:68" ht="15" customHeight="1">
      <c r="A61" s="1007"/>
      <c r="B61" s="1017"/>
      <c r="C61" s="1017"/>
      <c r="D61" s="1017"/>
      <c r="E61" s="713"/>
      <c r="F61" s="713"/>
      <c r="G61" s="713"/>
      <c r="H61" s="713"/>
      <c r="I61" s="713"/>
      <c r="J61" s="713"/>
      <c r="K61" s="1007"/>
      <c r="L61" s="1007"/>
      <c r="M61" s="1027"/>
      <c r="N61" s="1027"/>
      <c r="O61" s="1027"/>
      <c r="P61" s="1017"/>
      <c r="Q61" s="1017"/>
      <c r="R61" s="1017"/>
      <c r="S61" s="1028"/>
      <c r="T61" s="1028"/>
      <c r="U61" s="1028"/>
      <c r="V61" s="713"/>
      <c r="W61" s="1029"/>
      <c r="X61" s="713"/>
      <c r="Y61" s="1029"/>
      <c r="Z61" s="976"/>
      <c r="AA61" s="1029"/>
      <c r="AB61" s="978"/>
      <c r="AC61" s="1022"/>
      <c r="AD61" s="1022"/>
      <c r="AE61" s="978"/>
      <c r="AF61" s="978"/>
      <c r="AG61" s="1022"/>
      <c r="AH61" s="1022"/>
      <c r="AI61" s="978"/>
      <c r="AJ61" s="1025"/>
      <c r="AK61" s="1025"/>
      <c r="AL61" s="1025"/>
      <c r="AM61" s="1025"/>
      <c r="AN61" s="1025"/>
      <c r="AO61" s="1025"/>
      <c r="AP61" s="1025"/>
      <c r="AQ61" s="1025"/>
      <c r="AR61" s="1025"/>
      <c r="AS61" s="1025"/>
      <c r="AT61" s="1025"/>
      <c r="AU61" s="1025"/>
      <c r="AV61" s="1025"/>
      <c r="AW61" s="1025"/>
      <c r="AX61" s="1025"/>
      <c r="AY61" s="456"/>
      <c r="AZ61" s="456"/>
      <c r="BA61" s="456"/>
      <c r="BB61" s="1017"/>
      <c r="BC61" s="1017"/>
      <c r="BD61" s="1017"/>
      <c r="BE61" s="1030"/>
      <c r="BF61" s="1030"/>
      <c r="BG61" s="1030"/>
      <c r="BH61" s="1030"/>
      <c r="BI61" s="1030"/>
      <c r="BJ61" s="1030"/>
      <c r="BK61" s="1030"/>
      <c r="BL61" s="1030"/>
      <c r="BM61" s="1030"/>
      <c r="BN61" s="1030"/>
      <c r="BO61" s="1030"/>
      <c r="BP61" s="1030"/>
    </row>
    <row r="62" spans="1:68" ht="15" customHeight="1">
      <c r="A62" s="1007"/>
      <c r="B62" s="1017"/>
      <c r="C62" s="1017"/>
      <c r="D62" s="1017"/>
      <c r="E62" s="713"/>
      <c r="F62" s="713"/>
      <c r="G62" s="713"/>
      <c r="H62" s="713"/>
      <c r="I62" s="713"/>
      <c r="J62" s="713"/>
      <c r="K62" s="1007"/>
      <c r="L62" s="1007"/>
      <c r="M62" s="1017"/>
      <c r="N62" s="1017"/>
      <c r="O62" s="1017"/>
      <c r="P62" s="1017"/>
      <c r="Q62" s="1017"/>
      <c r="R62" s="1017"/>
      <c r="S62" s="1023"/>
      <c r="T62" s="1023"/>
      <c r="U62" s="1023"/>
      <c r="V62" s="1023"/>
      <c r="W62" s="1007"/>
      <c r="X62" s="713"/>
      <c r="Y62" s="1007"/>
      <c r="Z62" s="976"/>
      <c r="AA62" s="1007"/>
      <c r="AB62" s="1024"/>
      <c r="AC62" s="1024"/>
      <c r="AD62" s="1024"/>
      <c r="AE62" s="1024"/>
      <c r="AF62" s="1024"/>
      <c r="AG62" s="1024"/>
      <c r="AH62" s="1024"/>
      <c r="AI62" s="1024"/>
      <c r="AJ62" s="1025"/>
      <c r="AK62" s="1025"/>
      <c r="AL62" s="1025"/>
      <c r="AM62" s="1025"/>
      <c r="AN62" s="1025"/>
      <c r="AO62" s="1025"/>
      <c r="AP62" s="1025"/>
      <c r="AQ62" s="1025"/>
      <c r="AR62" s="1025"/>
      <c r="AS62" s="1025"/>
      <c r="AT62" s="1025"/>
      <c r="AU62" s="1025"/>
      <c r="AV62" s="1025"/>
      <c r="AW62" s="1025"/>
      <c r="AX62" s="1025"/>
      <c r="AY62" s="456"/>
      <c r="AZ62" s="456"/>
      <c r="BA62" s="456"/>
      <c r="BB62" s="1026"/>
      <c r="BC62" s="1026"/>
      <c r="BD62" s="1026"/>
      <c r="BE62" s="657"/>
      <c r="BF62" s="1030"/>
      <c r="BG62" s="1030"/>
      <c r="BH62" s="1030"/>
      <c r="BI62" s="1030"/>
      <c r="BJ62" s="1030"/>
      <c r="BK62" s="1030"/>
      <c r="BL62" s="1030"/>
      <c r="BM62" s="1030"/>
      <c r="BN62" s="1030"/>
      <c r="BO62" s="1030"/>
      <c r="BP62" s="1030"/>
    </row>
    <row r="63" spans="1:68" ht="15" customHeight="1">
      <c r="A63" s="1007"/>
      <c r="B63" s="1017"/>
      <c r="C63" s="1017"/>
      <c r="D63" s="1017"/>
      <c r="E63" s="713"/>
      <c r="F63" s="713"/>
      <c r="G63" s="713"/>
      <c r="H63" s="713"/>
      <c r="I63" s="713"/>
      <c r="J63" s="713"/>
      <c r="K63" s="1007"/>
      <c r="L63" s="1007"/>
      <c r="M63" s="1027"/>
      <c r="N63" s="1027"/>
      <c r="O63" s="1027"/>
      <c r="P63" s="1017"/>
      <c r="Q63" s="1017"/>
      <c r="R63" s="1017"/>
      <c r="S63" s="1023"/>
      <c r="T63" s="1023"/>
      <c r="U63" s="1023"/>
      <c r="V63" s="1023"/>
      <c r="W63" s="1007"/>
      <c r="X63" s="713"/>
      <c r="Y63" s="1007"/>
      <c r="Z63" s="976"/>
      <c r="AA63" s="1007"/>
      <c r="AB63" s="1024"/>
      <c r="AC63" s="1024"/>
      <c r="AD63" s="1024"/>
      <c r="AE63" s="1024"/>
      <c r="AF63" s="1024"/>
      <c r="AG63" s="1024"/>
      <c r="AH63" s="1024"/>
      <c r="AI63" s="1024"/>
      <c r="AJ63" s="1025"/>
      <c r="AK63" s="1025"/>
      <c r="AL63" s="1025"/>
      <c r="AM63" s="1025"/>
      <c r="AN63" s="1025"/>
      <c r="AO63" s="1025"/>
      <c r="AP63" s="1025"/>
      <c r="AQ63" s="1025"/>
      <c r="AR63" s="1025"/>
      <c r="AS63" s="1025"/>
      <c r="AT63" s="1025"/>
      <c r="AU63" s="1025"/>
      <c r="AV63" s="1025"/>
      <c r="AW63" s="1025"/>
      <c r="AX63" s="1025"/>
      <c r="AY63" s="456"/>
      <c r="AZ63" s="456"/>
      <c r="BA63" s="456"/>
      <c r="BB63" s="1026"/>
      <c r="BC63" s="1026"/>
      <c r="BD63" s="1026"/>
      <c r="BE63" s="1030"/>
      <c r="BF63" s="1030"/>
      <c r="BG63" s="1030"/>
      <c r="BH63" s="1030"/>
      <c r="BI63" s="1030"/>
      <c r="BJ63" s="1030"/>
      <c r="BK63" s="1030"/>
      <c r="BL63" s="1030"/>
      <c r="BM63" s="1030"/>
      <c r="BN63" s="1030"/>
      <c r="BO63" s="1030"/>
      <c r="BP63" s="1030"/>
    </row>
    <row r="64" spans="1:68" ht="15" customHeight="1">
      <c r="A64" s="1007"/>
      <c r="B64" s="1017"/>
      <c r="C64" s="1017"/>
      <c r="D64" s="1017"/>
      <c r="E64" s="713"/>
      <c r="F64" s="713"/>
      <c r="G64" s="713"/>
      <c r="H64" s="713"/>
      <c r="I64" s="713"/>
      <c r="J64" s="713"/>
      <c r="K64" s="1007"/>
      <c r="L64" s="1007"/>
      <c r="M64" s="1027"/>
      <c r="N64" s="1027"/>
      <c r="O64" s="1027"/>
      <c r="P64" s="1017"/>
      <c r="Q64" s="1017"/>
      <c r="R64" s="1017"/>
      <c r="S64" s="1028"/>
      <c r="T64" s="1028"/>
      <c r="U64" s="1028"/>
      <c r="V64" s="713"/>
      <c r="W64" s="1029"/>
      <c r="X64" s="713"/>
      <c r="Y64" s="1029"/>
      <c r="Z64" s="976"/>
      <c r="AA64" s="1029"/>
      <c r="AB64" s="978"/>
      <c r="AC64" s="1022"/>
      <c r="AD64" s="1022"/>
      <c r="AE64" s="978"/>
      <c r="AF64" s="978"/>
      <c r="AG64" s="1022"/>
      <c r="AH64" s="1022"/>
      <c r="AI64" s="978"/>
      <c r="AJ64" s="1025"/>
      <c r="AK64" s="1025"/>
      <c r="AL64" s="1025"/>
      <c r="AM64" s="1025"/>
      <c r="AN64" s="1025"/>
      <c r="AO64" s="1025"/>
      <c r="AP64" s="1025"/>
      <c r="AQ64" s="1025"/>
      <c r="AR64" s="1025"/>
      <c r="AS64" s="1025"/>
      <c r="AT64" s="1025"/>
      <c r="AU64" s="1025"/>
      <c r="AV64" s="1025"/>
      <c r="AW64" s="1025"/>
      <c r="AX64" s="1025"/>
      <c r="AY64" s="456"/>
      <c r="AZ64" s="456"/>
      <c r="BA64" s="456"/>
      <c r="BB64" s="1017"/>
      <c r="BC64" s="1017"/>
      <c r="BD64" s="1017"/>
      <c r="BE64" s="1030"/>
      <c r="BF64" s="1030"/>
      <c r="BG64" s="1030"/>
      <c r="BH64" s="1030"/>
      <c r="BI64" s="1030"/>
      <c r="BJ64" s="1030"/>
      <c r="BK64" s="1030"/>
      <c r="BL64" s="1030"/>
      <c r="BM64" s="1030"/>
      <c r="BN64" s="1030"/>
      <c r="BO64" s="1030"/>
      <c r="BP64" s="1030"/>
    </row>
    <row r="65" spans="1:68" ht="15" customHeight="1">
      <c r="A65" s="1007"/>
      <c r="B65" s="1017"/>
      <c r="C65" s="1017"/>
      <c r="D65" s="1017"/>
      <c r="E65" s="713"/>
      <c r="F65" s="713"/>
      <c r="G65" s="713"/>
      <c r="H65" s="713"/>
      <c r="I65" s="713"/>
      <c r="J65" s="713"/>
      <c r="K65" s="1007"/>
      <c r="L65" s="1007"/>
      <c r="M65" s="1017"/>
      <c r="N65" s="1017"/>
      <c r="O65" s="1017"/>
      <c r="P65" s="1017"/>
      <c r="Q65" s="1017"/>
      <c r="R65" s="1017"/>
      <c r="S65" s="1023"/>
      <c r="T65" s="1023"/>
      <c r="U65" s="1023"/>
      <c r="V65" s="1023"/>
      <c r="W65" s="1007"/>
      <c r="X65" s="713"/>
      <c r="Y65" s="1007"/>
      <c r="Z65" s="976"/>
      <c r="AA65" s="1007"/>
      <c r="AB65" s="1024"/>
      <c r="AC65" s="1024"/>
      <c r="AD65" s="1024"/>
      <c r="AE65" s="1024"/>
      <c r="AF65" s="1024"/>
      <c r="AG65" s="1024"/>
      <c r="AH65" s="1024"/>
      <c r="AI65" s="1024"/>
      <c r="AJ65" s="1025"/>
      <c r="AK65" s="1025"/>
      <c r="AL65" s="1025"/>
      <c r="AM65" s="1025"/>
      <c r="AN65" s="1025"/>
      <c r="AO65" s="1025"/>
      <c r="AP65" s="1025"/>
      <c r="AQ65" s="1025"/>
      <c r="AR65" s="1025"/>
      <c r="AS65" s="1025"/>
      <c r="AT65" s="1025"/>
      <c r="AU65" s="1025"/>
      <c r="AV65" s="1025"/>
      <c r="AW65" s="1025"/>
      <c r="AX65" s="1025"/>
      <c r="AY65" s="456"/>
      <c r="AZ65" s="456"/>
      <c r="BA65" s="456"/>
      <c r="BB65" s="1026"/>
      <c r="BC65" s="1026"/>
      <c r="BD65" s="1026"/>
      <c r="BE65" s="657"/>
      <c r="BF65" s="1030"/>
      <c r="BG65" s="1030"/>
      <c r="BH65" s="1030"/>
      <c r="BI65" s="1030"/>
      <c r="BJ65" s="1030"/>
      <c r="BK65" s="1030"/>
      <c r="BL65" s="1030"/>
      <c r="BM65" s="1030"/>
      <c r="BN65" s="1030"/>
      <c r="BO65" s="1030"/>
      <c r="BP65" s="1030"/>
    </row>
    <row r="66" spans="1:68" ht="15" customHeight="1">
      <c r="A66" s="1007"/>
      <c r="B66" s="1017"/>
      <c r="C66" s="1017"/>
      <c r="D66" s="1017"/>
      <c r="E66" s="713"/>
      <c r="F66" s="713"/>
      <c r="G66" s="713"/>
      <c r="H66" s="713"/>
      <c r="I66" s="713"/>
      <c r="J66" s="713"/>
      <c r="K66" s="1007"/>
      <c r="L66" s="1007"/>
      <c r="M66" s="1027"/>
      <c r="N66" s="1027"/>
      <c r="O66" s="1027"/>
      <c r="P66" s="1017"/>
      <c r="Q66" s="1017"/>
      <c r="R66" s="1017"/>
      <c r="S66" s="1023"/>
      <c r="T66" s="1023"/>
      <c r="U66" s="1023"/>
      <c r="V66" s="1023"/>
      <c r="W66" s="1007"/>
      <c r="X66" s="713"/>
      <c r="Y66" s="1007"/>
      <c r="Z66" s="976"/>
      <c r="AA66" s="1007"/>
      <c r="AB66" s="1024"/>
      <c r="AC66" s="1024"/>
      <c r="AD66" s="1024"/>
      <c r="AE66" s="1024"/>
      <c r="AF66" s="1024"/>
      <c r="AG66" s="1024"/>
      <c r="AH66" s="1024"/>
      <c r="AI66" s="1024"/>
      <c r="AJ66" s="1025"/>
      <c r="AK66" s="1025"/>
      <c r="AL66" s="1025"/>
      <c r="AM66" s="1025"/>
      <c r="AN66" s="1025"/>
      <c r="AO66" s="1025"/>
      <c r="AP66" s="1025"/>
      <c r="AQ66" s="1025"/>
      <c r="AR66" s="1025"/>
      <c r="AS66" s="1025"/>
      <c r="AT66" s="1025"/>
      <c r="AU66" s="1025"/>
      <c r="AV66" s="1025"/>
      <c r="AW66" s="1025"/>
      <c r="AX66" s="1025"/>
      <c r="AY66" s="456"/>
      <c r="AZ66" s="456"/>
      <c r="BA66" s="456"/>
      <c r="BB66" s="1026"/>
      <c r="BC66" s="1026"/>
      <c r="BD66" s="1026"/>
      <c r="BE66" s="1030"/>
      <c r="BF66" s="1030"/>
      <c r="BG66" s="1030"/>
      <c r="BH66" s="1030"/>
      <c r="BI66" s="1030"/>
      <c r="BJ66" s="1030"/>
      <c r="BK66" s="1030"/>
      <c r="BL66" s="1030"/>
      <c r="BM66" s="1030"/>
      <c r="BN66" s="1030"/>
      <c r="BO66" s="1030"/>
      <c r="BP66" s="1030"/>
    </row>
    <row r="67" spans="1:68" ht="15" customHeight="1">
      <c r="A67" s="1007"/>
      <c r="B67" s="1017"/>
      <c r="C67" s="1017"/>
      <c r="D67" s="1017"/>
      <c r="E67" s="713"/>
      <c r="F67" s="713"/>
      <c r="G67" s="713"/>
      <c r="H67" s="713"/>
      <c r="I67" s="713"/>
      <c r="J67" s="713"/>
      <c r="K67" s="1007"/>
      <c r="L67" s="1007"/>
      <c r="M67" s="1027"/>
      <c r="N67" s="1027"/>
      <c r="O67" s="1027"/>
      <c r="P67" s="1017"/>
      <c r="Q67" s="1017"/>
      <c r="R67" s="1017"/>
      <c r="S67" s="1028"/>
      <c r="T67" s="1028"/>
      <c r="U67" s="1028"/>
      <c r="V67" s="713"/>
      <c r="W67" s="1029"/>
      <c r="X67" s="713"/>
      <c r="Y67" s="1029"/>
      <c r="Z67" s="976"/>
      <c r="AA67" s="1029"/>
      <c r="AB67" s="978"/>
      <c r="AC67" s="1022"/>
      <c r="AD67" s="1022"/>
      <c r="AE67" s="978"/>
      <c r="AF67" s="978"/>
      <c r="AG67" s="1022"/>
      <c r="AH67" s="1022"/>
      <c r="AI67" s="978"/>
      <c r="AJ67" s="1025"/>
      <c r="AK67" s="1025"/>
      <c r="AL67" s="1025"/>
      <c r="AM67" s="1025"/>
      <c r="AN67" s="1025"/>
      <c r="AO67" s="1025"/>
      <c r="AP67" s="1025"/>
      <c r="AQ67" s="1025"/>
      <c r="AR67" s="1025"/>
      <c r="AS67" s="1025"/>
      <c r="AT67" s="1025"/>
      <c r="AU67" s="1025"/>
      <c r="AV67" s="1025"/>
      <c r="AW67" s="1025"/>
      <c r="AX67" s="1025"/>
      <c r="AY67" s="456"/>
      <c r="AZ67" s="456"/>
      <c r="BA67" s="456"/>
      <c r="BB67" s="1017"/>
      <c r="BC67" s="1017"/>
      <c r="BD67" s="1017"/>
      <c r="BE67" s="1030"/>
      <c r="BF67" s="1030"/>
      <c r="BG67" s="1030"/>
      <c r="BH67" s="1030"/>
      <c r="BI67" s="1030"/>
      <c r="BJ67" s="1030"/>
      <c r="BK67" s="1030"/>
      <c r="BL67" s="1030"/>
      <c r="BM67" s="1030"/>
      <c r="BN67" s="1030"/>
      <c r="BO67" s="1030"/>
      <c r="BP67" s="1030"/>
    </row>
    <row r="68" spans="1:68" ht="15" customHeight="1">
      <c r="A68" s="1007"/>
      <c r="B68" s="1017"/>
      <c r="C68" s="1017"/>
      <c r="D68" s="1017"/>
      <c r="E68" s="713"/>
      <c r="F68" s="713"/>
      <c r="G68" s="713"/>
      <c r="H68" s="713"/>
      <c r="I68" s="713"/>
      <c r="J68" s="713"/>
      <c r="K68" s="1007"/>
      <c r="L68" s="1007"/>
      <c r="M68" s="1017"/>
      <c r="N68" s="1017"/>
      <c r="O68" s="1017"/>
      <c r="P68" s="1017"/>
      <c r="Q68" s="1017"/>
      <c r="R68" s="1017"/>
      <c r="S68" s="1023"/>
      <c r="T68" s="1023"/>
      <c r="U68" s="1023"/>
      <c r="V68" s="1023"/>
      <c r="W68" s="1007"/>
      <c r="X68" s="713"/>
      <c r="Y68" s="1007"/>
      <c r="Z68" s="976"/>
      <c r="AA68" s="1007"/>
      <c r="AB68" s="1024"/>
      <c r="AC68" s="1024"/>
      <c r="AD68" s="1024"/>
      <c r="AE68" s="1024"/>
      <c r="AF68" s="1024"/>
      <c r="AG68" s="1024"/>
      <c r="AH68" s="1024"/>
      <c r="AI68" s="1024"/>
      <c r="AJ68" s="1025"/>
      <c r="AK68" s="1025"/>
      <c r="AL68" s="1025"/>
      <c r="AM68" s="1025"/>
      <c r="AN68" s="1025"/>
      <c r="AO68" s="1025"/>
      <c r="AP68" s="1025"/>
      <c r="AQ68" s="1025"/>
      <c r="AR68" s="1025"/>
      <c r="AS68" s="1025"/>
      <c r="AT68" s="1025"/>
      <c r="AU68" s="1025"/>
      <c r="AV68" s="1025"/>
      <c r="AW68" s="1025"/>
      <c r="AX68" s="1025"/>
      <c r="AY68" s="456"/>
      <c r="AZ68" s="456"/>
      <c r="BA68" s="456"/>
      <c r="BB68" s="1026"/>
      <c r="BC68" s="1026"/>
      <c r="BD68" s="1026"/>
      <c r="BE68" s="657"/>
      <c r="BF68" s="1030"/>
      <c r="BG68" s="1030"/>
      <c r="BH68" s="1030"/>
      <c r="BI68" s="1030"/>
      <c r="BJ68" s="1030"/>
      <c r="BK68" s="1030"/>
      <c r="BL68" s="1030"/>
      <c r="BM68" s="1030"/>
      <c r="BN68" s="1030"/>
      <c r="BO68" s="1030"/>
      <c r="BP68" s="1030"/>
    </row>
    <row r="69" spans="1:68" ht="15" customHeight="1">
      <c r="A69" s="1007"/>
      <c r="B69" s="1017"/>
      <c r="C69" s="1017"/>
      <c r="D69" s="1017"/>
      <c r="E69" s="713"/>
      <c r="F69" s="713"/>
      <c r="G69" s="713"/>
      <c r="H69" s="713"/>
      <c r="I69" s="713"/>
      <c r="J69" s="713"/>
      <c r="K69" s="1007"/>
      <c r="L69" s="1007"/>
      <c r="M69" s="1027"/>
      <c r="N69" s="1027"/>
      <c r="O69" s="1027"/>
      <c r="P69" s="1017"/>
      <c r="Q69" s="1017"/>
      <c r="R69" s="1017"/>
      <c r="S69" s="1023"/>
      <c r="T69" s="1023"/>
      <c r="U69" s="1023"/>
      <c r="V69" s="1023"/>
      <c r="W69" s="1007"/>
      <c r="X69" s="713"/>
      <c r="Y69" s="1007"/>
      <c r="Z69" s="976"/>
      <c r="AA69" s="1007"/>
      <c r="AB69" s="1024"/>
      <c r="AC69" s="1024"/>
      <c r="AD69" s="1024"/>
      <c r="AE69" s="1024"/>
      <c r="AF69" s="1024"/>
      <c r="AG69" s="1024"/>
      <c r="AH69" s="1024"/>
      <c r="AI69" s="1024"/>
      <c r="AJ69" s="1025"/>
      <c r="AK69" s="1025"/>
      <c r="AL69" s="1025"/>
      <c r="AM69" s="1025"/>
      <c r="AN69" s="1025"/>
      <c r="AO69" s="1025"/>
      <c r="AP69" s="1025"/>
      <c r="AQ69" s="1025"/>
      <c r="AR69" s="1025"/>
      <c r="AS69" s="1025"/>
      <c r="AT69" s="1025"/>
      <c r="AU69" s="1025"/>
      <c r="AV69" s="1025"/>
      <c r="AW69" s="1025"/>
      <c r="AX69" s="1025"/>
      <c r="AY69" s="456"/>
      <c r="AZ69" s="456"/>
      <c r="BA69" s="456"/>
      <c r="BB69" s="1026"/>
      <c r="BC69" s="1026"/>
      <c r="BD69" s="1026"/>
      <c r="BE69" s="1030"/>
      <c r="BF69" s="1030"/>
      <c r="BG69" s="1030"/>
      <c r="BH69" s="1030"/>
      <c r="BI69" s="1030"/>
      <c r="BJ69" s="1030"/>
      <c r="BK69" s="1030"/>
      <c r="BL69" s="1030"/>
      <c r="BM69" s="1030"/>
      <c r="BN69" s="1030"/>
      <c r="BO69" s="1030"/>
      <c r="BP69" s="1030"/>
    </row>
    <row r="70" spans="1:68" ht="15" customHeight="1">
      <c r="A70" s="1007"/>
      <c r="B70" s="1017"/>
      <c r="C70" s="1017"/>
      <c r="D70" s="1017"/>
      <c r="E70" s="713"/>
      <c r="F70" s="713"/>
      <c r="G70" s="713"/>
      <c r="H70" s="713"/>
      <c r="I70" s="713"/>
      <c r="J70" s="713"/>
      <c r="K70" s="1007"/>
      <c r="L70" s="1007"/>
      <c r="M70" s="1027"/>
      <c r="N70" s="1027"/>
      <c r="O70" s="1027"/>
      <c r="P70" s="1017"/>
      <c r="Q70" s="1017"/>
      <c r="R70" s="1017"/>
      <c r="S70" s="1028"/>
      <c r="T70" s="1028"/>
      <c r="U70" s="1028"/>
      <c r="V70" s="713"/>
      <c r="W70" s="1029"/>
      <c r="X70" s="713"/>
      <c r="Y70" s="1029"/>
      <c r="Z70" s="976"/>
      <c r="AA70" s="1029"/>
      <c r="AB70" s="978"/>
      <c r="AC70" s="1022"/>
      <c r="AD70" s="1022"/>
      <c r="AE70" s="978"/>
      <c r="AF70" s="978"/>
      <c r="AG70" s="1022"/>
      <c r="AH70" s="1022"/>
      <c r="AI70" s="978"/>
      <c r="AJ70" s="1025"/>
      <c r="AK70" s="1025"/>
      <c r="AL70" s="1025"/>
      <c r="AM70" s="1025"/>
      <c r="AN70" s="1025"/>
      <c r="AO70" s="1025"/>
      <c r="AP70" s="1025"/>
      <c r="AQ70" s="1025"/>
      <c r="AR70" s="1025"/>
      <c r="AS70" s="1025"/>
      <c r="AT70" s="1025"/>
      <c r="AU70" s="1025"/>
      <c r="AV70" s="1025"/>
      <c r="AW70" s="1025"/>
      <c r="AX70" s="1025"/>
      <c r="AY70" s="456"/>
      <c r="AZ70" s="456"/>
      <c r="BA70" s="456"/>
      <c r="BB70" s="1017"/>
      <c r="BC70" s="1017"/>
      <c r="BD70" s="1017"/>
      <c r="BE70" s="1030"/>
      <c r="BF70" s="1030"/>
      <c r="BG70" s="1030"/>
      <c r="BH70" s="1030"/>
      <c r="BI70" s="1030"/>
      <c r="BJ70" s="1030"/>
      <c r="BK70" s="1030"/>
      <c r="BL70" s="1030"/>
      <c r="BM70" s="1030"/>
      <c r="BN70" s="1030"/>
      <c r="BO70" s="1030"/>
      <c r="BP70" s="1030"/>
    </row>
    <row r="71" spans="1:68" ht="15" customHeight="1">
      <c r="A71" s="1007"/>
      <c r="B71" s="1017"/>
      <c r="C71" s="1017"/>
      <c r="D71" s="1017"/>
      <c r="E71" s="713"/>
      <c r="F71" s="713"/>
      <c r="G71" s="713"/>
      <c r="H71" s="713"/>
      <c r="I71" s="713"/>
      <c r="J71" s="713"/>
      <c r="K71" s="1007"/>
      <c r="L71" s="1007"/>
      <c r="M71" s="1017"/>
      <c r="N71" s="1017"/>
      <c r="O71" s="1017"/>
      <c r="P71" s="1017"/>
      <c r="Q71" s="1017"/>
      <c r="R71" s="1017"/>
      <c r="S71" s="1023"/>
      <c r="T71" s="1023"/>
      <c r="U71" s="1023"/>
      <c r="V71" s="1023"/>
      <c r="W71" s="1007"/>
      <c r="X71" s="713"/>
      <c r="Y71" s="1007"/>
      <c r="Z71" s="976"/>
      <c r="AA71" s="1007"/>
      <c r="AB71" s="1024"/>
      <c r="AC71" s="1024"/>
      <c r="AD71" s="1024"/>
      <c r="AE71" s="1024"/>
      <c r="AF71" s="1024"/>
      <c r="AG71" s="1024"/>
      <c r="AH71" s="1024"/>
      <c r="AI71" s="1024"/>
      <c r="AJ71" s="1025"/>
      <c r="AK71" s="1025"/>
      <c r="AL71" s="1025"/>
      <c r="AM71" s="1025"/>
      <c r="AN71" s="1025"/>
      <c r="AO71" s="1025"/>
      <c r="AP71" s="1025"/>
      <c r="AQ71" s="1025"/>
      <c r="AR71" s="1025"/>
      <c r="AS71" s="1025"/>
      <c r="AT71" s="1025"/>
      <c r="AU71" s="1025"/>
      <c r="AV71" s="1025"/>
      <c r="AW71" s="1025"/>
      <c r="AX71" s="1025"/>
      <c r="AY71" s="456"/>
      <c r="AZ71" s="456"/>
      <c r="BA71" s="456"/>
      <c r="BB71" s="1026"/>
      <c r="BC71" s="1026"/>
      <c r="BD71" s="1026"/>
      <c r="BE71" s="657"/>
      <c r="BF71" s="1030"/>
      <c r="BG71" s="1030"/>
      <c r="BH71" s="1030"/>
      <c r="BI71" s="1030"/>
      <c r="BJ71" s="1030"/>
      <c r="BK71" s="1030"/>
      <c r="BL71" s="1030"/>
      <c r="BM71" s="1030"/>
      <c r="BN71" s="1030"/>
      <c r="BO71" s="1030"/>
      <c r="BP71" s="1030"/>
    </row>
    <row r="72" spans="1:68" ht="15" customHeight="1">
      <c r="A72" s="1007"/>
      <c r="B72" s="1017"/>
      <c r="C72" s="1017"/>
      <c r="D72" s="1017"/>
      <c r="E72" s="713"/>
      <c r="F72" s="713"/>
      <c r="G72" s="713"/>
      <c r="H72" s="713"/>
      <c r="I72" s="713"/>
      <c r="J72" s="713"/>
      <c r="K72" s="1007"/>
      <c r="L72" s="1007"/>
      <c r="M72" s="1027"/>
      <c r="N72" s="1027"/>
      <c r="O72" s="1027"/>
      <c r="P72" s="1017"/>
      <c r="Q72" s="1017"/>
      <c r="R72" s="1017"/>
      <c r="S72" s="1023"/>
      <c r="T72" s="1023"/>
      <c r="U72" s="1023"/>
      <c r="V72" s="1023"/>
      <c r="W72" s="1007"/>
      <c r="X72" s="713"/>
      <c r="Y72" s="1007"/>
      <c r="Z72" s="976"/>
      <c r="AA72" s="1007"/>
      <c r="AB72" s="1024"/>
      <c r="AC72" s="1024"/>
      <c r="AD72" s="1024"/>
      <c r="AE72" s="1024"/>
      <c r="AF72" s="1024"/>
      <c r="AG72" s="1024"/>
      <c r="AH72" s="1024"/>
      <c r="AI72" s="1024"/>
      <c r="AJ72" s="1025"/>
      <c r="AK72" s="1025"/>
      <c r="AL72" s="1025"/>
      <c r="AM72" s="1025"/>
      <c r="AN72" s="1025"/>
      <c r="AO72" s="1025"/>
      <c r="AP72" s="1031"/>
      <c r="AQ72" s="1031"/>
      <c r="AR72" s="1031"/>
      <c r="AS72" s="1025"/>
      <c r="AT72" s="1025"/>
      <c r="AU72" s="1025"/>
      <c r="AV72" s="1025"/>
      <c r="AW72" s="1025"/>
      <c r="AX72" s="1025"/>
      <c r="AY72" s="456"/>
      <c r="AZ72" s="456"/>
      <c r="BA72" s="456"/>
      <c r="BB72" s="1026"/>
      <c r="BC72" s="1026"/>
      <c r="BD72" s="1026"/>
      <c r="BE72" s="1030"/>
      <c r="BF72" s="1030"/>
      <c r="BG72" s="1030"/>
      <c r="BH72" s="1030"/>
      <c r="BI72" s="1030"/>
      <c r="BJ72" s="1030"/>
      <c r="BK72" s="1030"/>
      <c r="BL72" s="1030"/>
      <c r="BM72" s="1030"/>
      <c r="BN72" s="1030"/>
      <c r="BO72" s="1030"/>
      <c r="BP72" s="1030"/>
    </row>
    <row r="73" spans="1:68" ht="15" customHeight="1">
      <c r="A73" s="1007"/>
      <c r="B73" s="1017"/>
      <c r="C73" s="1017"/>
      <c r="D73" s="1017"/>
      <c r="E73" s="713"/>
      <c r="F73" s="713"/>
      <c r="G73" s="713"/>
      <c r="H73" s="713"/>
      <c r="I73" s="713"/>
      <c r="J73" s="713"/>
      <c r="K73" s="1007"/>
      <c r="L73" s="1007"/>
      <c r="M73" s="1027"/>
      <c r="N73" s="1027"/>
      <c r="O73" s="1027"/>
      <c r="P73" s="1017"/>
      <c r="Q73" s="1017"/>
      <c r="R73" s="1017"/>
      <c r="S73" s="1028"/>
      <c r="T73" s="1028"/>
      <c r="U73" s="1028"/>
      <c r="V73" s="713"/>
      <c r="W73" s="1029"/>
      <c r="X73" s="713"/>
      <c r="Y73" s="1029"/>
      <c r="Z73" s="976"/>
      <c r="AA73" s="1029"/>
      <c r="AB73" s="978"/>
      <c r="AC73" s="1022"/>
      <c r="AD73" s="1022"/>
      <c r="AE73" s="978"/>
      <c r="AF73" s="978"/>
      <c r="AG73" s="1022"/>
      <c r="AH73" s="1022"/>
      <c r="AI73" s="978"/>
      <c r="AJ73" s="1025"/>
      <c r="AK73" s="1025"/>
      <c r="AL73" s="1025"/>
      <c r="AM73" s="456"/>
      <c r="AN73" s="456"/>
      <c r="AO73" s="456"/>
      <c r="AP73" s="1025"/>
      <c r="AQ73" s="1025"/>
      <c r="AR73" s="1025"/>
      <c r="AS73" s="1025"/>
      <c r="AT73" s="1025"/>
      <c r="AU73" s="1025"/>
      <c r="AV73" s="1025"/>
      <c r="AW73" s="1025"/>
      <c r="AX73" s="1025"/>
      <c r="AY73" s="456"/>
      <c r="AZ73" s="456"/>
      <c r="BA73" s="456"/>
      <c r="BB73" s="1017"/>
      <c r="BC73" s="1017"/>
      <c r="BD73" s="1017"/>
      <c r="BE73" s="1030"/>
      <c r="BF73" s="1030"/>
      <c r="BG73" s="1030"/>
      <c r="BH73" s="1030"/>
      <c r="BI73" s="1030"/>
      <c r="BJ73" s="1030"/>
      <c r="BK73" s="1030"/>
      <c r="BL73" s="1030"/>
      <c r="BM73" s="1030"/>
      <c r="BN73" s="1030"/>
      <c r="BO73" s="1030"/>
      <c r="BP73" s="1030"/>
    </row>
    <row r="74" spans="1:68">
      <c r="A74" s="1017"/>
      <c r="B74" s="1017"/>
      <c r="C74" s="1017"/>
      <c r="D74" s="1017"/>
      <c r="E74" s="1017"/>
      <c r="F74" s="1017"/>
      <c r="G74" s="1017"/>
      <c r="H74" s="1017"/>
      <c r="I74" s="1017"/>
      <c r="J74" s="1017"/>
      <c r="K74" s="1017"/>
      <c r="L74" s="1017"/>
      <c r="M74" s="1017"/>
      <c r="N74" s="1017"/>
      <c r="O74" s="1017"/>
      <c r="P74" s="1017"/>
      <c r="Q74" s="1017"/>
      <c r="R74" s="1017"/>
      <c r="S74" s="1017"/>
      <c r="T74" s="1017"/>
      <c r="U74" s="1017"/>
      <c r="V74" s="1032"/>
      <c r="W74" s="1033"/>
      <c r="X74" s="1032"/>
      <c r="Y74" s="1034"/>
      <c r="Z74" s="1035"/>
      <c r="AA74" s="1033"/>
      <c r="AB74" s="1036"/>
      <c r="AC74" s="1036"/>
      <c r="AD74" s="1036"/>
      <c r="AE74" s="1036"/>
      <c r="AF74" s="1036"/>
      <c r="AG74" s="1036"/>
      <c r="AH74" s="1036"/>
      <c r="AI74" s="1036"/>
      <c r="AJ74" s="807"/>
      <c r="AK74" s="807"/>
      <c r="AL74" s="807"/>
      <c r="AM74" s="807"/>
      <c r="AN74" s="807"/>
      <c r="AO74" s="807"/>
      <c r="AP74" s="807"/>
      <c r="AQ74" s="807"/>
      <c r="AR74" s="807"/>
      <c r="AS74" s="807"/>
      <c r="AT74" s="807"/>
      <c r="AU74" s="807"/>
      <c r="AV74" s="807"/>
      <c r="AW74" s="807"/>
      <c r="AX74" s="807"/>
      <c r="AY74" s="1035"/>
      <c r="AZ74" s="1037"/>
      <c r="BA74" s="1037"/>
      <c r="BB74" s="1038"/>
      <c r="BC74" s="1038"/>
      <c r="BD74" s="1038"/>
      <c r="BE74" s="1039"/>
      <c r="BF74" s="1039"/>
      <c r="BG74" s="1039"/>
      <c r="BH74" s="1039"/>
      <c r="BI74" s="1039"/>
      <c r="BJ74" s="1039"/>
      <c r="BK74" s="1039"/>
      <c r="BL74" s="1039"/>
      <c r="BM74" s="1039"/>
      <c r="BN74" s="1039"/>
      <c r="BO74" s="1039"/>
      <c r="BP74" s="1039"/>
    </row>
    <row r="75" spans="1:68">
      <c r="A75" s="1017"/>
      <c r="B75" s="1017"/>
      <c r="C75" s="1017"/>
      <c r="D75" s="1017"/>
      <c r="E75" s="1017"/>
      <c r="F75" s="1017"/>
      <c r="G75" s="1017"/>
      <c r="H75" s="1017"/>
      <c r="I75" s="1017"/>
      <c r="J75" s="1017"/>
      <c r="K75" s="1017"/>
      <c r="L75" s="1017"/>
      <c r="M75" s="1017"/>
      <c r="N75" s="1017"/>
      <c r="O75" s="1017"/>
      <c r="P75" s="1017"/>
      <c r="Q75" s="1017"/>
      <c r="R75" s="1017"/>
      <c r="S75" s="1017"/>
      <c r="T75" s="1017"/>
      <c r="U75" s="1017"/>
      <c r="V75" s="1032"/>
      <c r="W75" s="1033"/>
      <c r="X75" s="1032"/>
      <c r="Y75" s="1033"/>
      <c r="Z75" s="1035"/>
      <c r="AA75" s="1033"/>
      <c r="AB75" s="1036"/>
      <c r="AC75" s="1036"/>
      <c r="AD75" s="1036"/>
      <c r="AE75" s="1036"/>
      <c r="AF75" s="1036"/>
      <c r="AG75" s="1036"/>
      <c r="AH75" s="1036"/>
      <c r="AI75" s="1036"/>
      <c r="AJ75" s="807"/>
      <c r="AK75" s="807"/>
      <c r="AL75" s="807"/>
      <c r="AM75" s="807"/>
      <c r="AN75" s="807"/>
      <c r="AO75" s="807"/>
      <c r="AP75" s="807"/>
      <c r="AQ75" s="807"/>
      <c r="AR75" s="807"/>
      <c r="AS75" s="807"/>
      <c r="AT75" s="807"/>
      <c r="AU75" s="807"/>
      <c r="AV75" s="807"/>
      <c r="AW75" s="807"/>
      <c r="AX75" s="807"/>
      <c r="AY75" s="1037"/>
      <c r="AZ75" s="1037"/>
      <c r="BA75" s="1037"/>
      <c r="BB75" s="1038"/>
      <c r="BC75" s="1038"/>
      <c r="BD75" s="1038"/>
      <c r="BE75" s="1039"/>
      <c r="BF75" s="1039"/>
      <c r="BG75" s="1039"/>
      <c r="BH75" s="1039"/>
      <c r="BI75" s="1039"/>
      <c r="BJ75" s="1039"/>
      <c r="BK75" s="1039"/>
      <c r="BL75" s="1039"/>
      <c r="BM75" s="1039"/>
      <c r="BN75" s="1039"/>
      <c r="BO75" s="1039"/>
      <c r="BP75" s="1039"/>
    </row>
    <row r="76" spans="1:68">
      <c r="A76" s="677"/>
      <c r="B76" s="677"/>
      <c r="C76" s="1006"/>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2"/>
      <c r="AD76" s="312"/>
      <c r="AE76" s="312"/>
      <c r="AF76" s="312"/>
      <c r="AG76" s="312"/>
      <c r="AH76" s="312"/>
      <c r="AI76" s="312"/>
      <c r="AJ76" s="312"/>
      <c r="AK76" s="312"/>
      <c r="AL76" s="312"/>
      <c r="AM76" s="312"/>
      <c r="AN76" s="312"/>
      <c r="AO76" s="312"/>
      <c r="AP76" s="312"/>
      <c r="AQ76" s="312"/>
      <c r="AR76" s="312"/>
      <c r="AS76" s="312"/>
      <c r="AT76" s="312"/>
      <c r="AU76" s="312"/>
      <c r="AV76" s="312"/>
      <c r="AW76" s="312"/>
      <c r="AX76" s="312"/>
      <c r="AY76" s="312"/>
      <c r="AZ76" s="312"/>
      <c r="BA76" s="312"/>
      <c r="BB76" s="312"/>
      <c r="BC76" s="312"/>
      <c r="BD76" s="312"/>
      <c r="BE76" s="312"/>
      <c r="BF76" s="312"/>
      <c r="BG76" s="312"/>
      <c r="BH76" s="312"/>
      <c r="BI76" s="312"/>
      <c r="BJ76" s="312"/>
      <c r="BK76" s="312"/>
      <c r="BL76" s="312"/>
      <c r="BM76" s="312"/>
      <c r="BN76" s="312"/>
      <c r="BO76" s="312"/>
      <c r="BP76" s="1007"/>
    </row>
    <row r="77" spans="1:68">
      <c r="A77" s="1008"/>
      <c r="B77" s="1008"/>
      <c r="C77" s="1006"/>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312"/>
      <c r="AF77" s="312"/>
      <c r="AG77" s="312"/>
      <c r="AH77" s="312"/>
      <c r="AI77" s="312"/>
      <c r="AJ77" s="312"/>
      <c r="AK77" s="312"/>
      <c r="AL77" s="312"/>
      <c r="AM77" s="312"/>
      <c r="AN77" s="312"/>
      <c r="AO77" s="312"/>
      <c r="AP77" s="312"/>
      <c r="AQ77" s="312"/>
      <c r="AR77" s="312"/>
      <c r="AS77" s="312"/>
      <c r="AT77" s="312"/>
      <c r="AU77" s="312"/>
      <c r="AV77" s="312"/>
      <c r="AW77" s="312"/>
      <c r="AX77" s="312"/>
      <c r="AY77" s="312"/>
      <c r="AZ77" s="312"/>
      <c r="BA77" s="312"/>
      <c r="BB77" s="312"/>
      <c r="BC77" s="312"/>
      <c r="BD77" s="312"/>
      <c r="BE77" s="312"/>
      <c r="BF77" s="312"/>
      <c r="BG77" s="312"/>
      <c r="BH77" s="312"/>
      <c r="BI77" s="312"/>
      <c r="BJ77" s="312"/>
      <c r="BK77" s="312"/>
      <c r="BL77" s="312"/>
      <c r="BM77" s="312"/>
      <c r="BN77" s="312"/>
      <c r="BO77" s="312"/>
      <c r="BP77" s="1007"/>
    </row>
    <row r="78" spans="1:68">
      <c r="A78" s="677"/>
      <c r="B78" s="921"/>
      <c r="C78" s="1006"/>
      <c r="D78" s="584"/>
      <c r="E78" s="584"/>
      <c r="F78" s="584"/>
      <c r="G78" s="584"/>
      <c r="H78" s="584"/>
      <c r="I78" s="584"/>
      <c r="J78" s="584"/>
      <c r="K78" s="584"/>
      <c r="L78" s="584"/>
      <c r="M78" s="584"/>
      <c r="N78" s="584"/>
      <c r="O78" s="584"/>
      <c r="P78" s="584"/>
      <c r="Q78" s="584"/>
      <c r="R78" s="584"/>
      <c r="S78" s="584"/>
      <c r="T78" s="584"/>
      <c r="U78" s="584"/>
      <c r="V78" s="584"/>
      <c r="W78" s="584"/>
      <c r="X78" s="584"/>
      <c r="Y78" s="584"/>
      <c r="Z78" s="584"/>
      <c r="AA78" s="584"/>
      <c r="AB78" s="584"/>
      <c r="AC78" s="584"/>
      <c r="AD78" s="584"/>
      <c r="AE78" s="584"/>
      <c r="AF78" s="584"/>
      <c r="AG78" s="584"/>
      <c r="AH78" s="584"/>
      <c r="AI78" s="584"/>
      <c r="AJ78" s="584"/>
      <c r="AK78" s="584"/>
      <c r="AL78" s="584"/>
      <c r="AM78" s="584"/>
      <c r="AN78" s="584"/>
      <c r="AO78" s="584"/>
      <c r="AP78" s="584"/>
      <c r="AQ78" s="584"/>
      <c r="AR78" s="584"/>
      <c r="AS78" s="584"/>
      <c r="AT78" s="584"/>
      <c r="AU78" s="584"/>
      <c r="AV78" s="584"/>
      <c r="AW78" s="584"/>
      <c r="AX78" s="584"/>
      <c r="AY78" s="584"/>
      <c r="AZ78" s="584"/>
      <c r="BA78" s="584"/>
      <c r="BB78" s="584"/>
      <c r="BC78" s="584"/>
      <c r="BD78" s="584"/>
      <c r="BE78" s="584"/>
      <c r="BF78" s="584"/>
      <c r="BG78" s="584"/>
      <c r="BH78" s="584"/>
      <c r="BI78" s="584"/>
      <c r="BJ78" s="584"/>
      <c r="BK78" s="584"/>
      <c r="BL78" s="584"/>
      <c r="BM78" s="584"/>
      <c r="BN78" s="584"/>
      <c r="BO78" s="584"/>
      <c r="BP78" s="1009"/>
    </row>
    <row r="79" spans="1:68">
      <c r="A79" s="677"/>
      <c r="B79" s="677"/>
      <c r="C79" s="1006"/>
      <c r="D79" s="584"/>
      <c r="E79" s="584"/>
      <c r="F79" s="584"/>
      <c r="G79" s="584"/>
      <c r="H79" s="584"/>
      <c r="I79" s="584"/>
      <c r="J79" s="584"/>
      <c r="K79" s="584"/>
      <c r="L79" s="584"/>
      <c r="M79" s="584"/>
      <c r="N79" s="584"/>
      <c r="O79" s="584"/>
      <c r="P79" s="584"/>
      <c r="Q79" s="584"/>
      <c r="R79" s="584"/>
      <c r="S79" s="584"/>
      <c r="T79" s="584"/>
      <c r="U79" s="584"/>
      <c r="V79" s="584"/>
      <c r="W79" s="584"/>
      <c r="X79" s="584"/>
      <c r="Y79" s="584"/>
      <c r="Z79" s="584"/>
      <c r="AA79" s="584"/>
      <c r="AB79" s="584"/>
      <c r="AC79" s="584"/>
      <c r="AD79" s="584"/>
      <c r="AE79" s="584"/>
      <c r="AF79" s="584"/>
      <c r="AG79" s="584"/>
      <c r="AH79" s="584"/>
      <c r="AI79" s="584"/>
      <c r="AJ79" s="584"/>
      <c r="AK79" s="584"/>
      <c r="AL79" s="584"/>
      <c r="AM79" s="584"/>
      <c r="AN79" s="584"/>
      <c r="AO79" s="584"/>
      <c r="AP79" s="584"/>
      <c r="AQ79" s="584"/>
      <c r="AR79" s="584"/>
      <c r="AS79" s="584"/>
      <c r="AT79" s="584"/>
      <c r="AU79" s="584"/>
      <c r="AV79" s="584"/>
      <c r="AW79" s="584"/>
      <c r="AX79" s="584"/>
      <c r="AY79" s="584"/>
      <c r="AZ79" s="584"/>
      <c r="BA79" s="584"/>
      <c r="BB79" s="584"/>
      <c r="BC79" s="584"/>
      <c r="BD79" s="584"/>
      <c r="BE79" s="584"/>
      <c r="BF79" s="584"/>
      <c r="BG79" s="584"/>
      <c r="BH79" s="584"/>
      <c r="BI79" s="584"/>
      <c r="BJ79" s="584"/>
      <c r="BK79" s="584"/>
      <c r="BL79" s="584"/>
      <c r="BM79" s="584"/>
      <c r="BN79" s="584"/>
      <c r="BO79" s="584"/>
      <c r="BP79" s="605"/>
    </row>
    <row r="80" spans="1:68">
      <c r="A80" s="677"/>
      <c r="B80" s="677"/>
      <c r="C80" s="1006"/>
      <c r="D80" s="584"/>
      <c r="E80" s="584"/>
      <c r="F80" s="584"/>
      <c r="G80" s="584"/>
      <c r="H80" s="584"/>
      <c r="I80" s="584"/>
      <c r="J80" s="584"/>
      <c r="K80" s="584"/>
      <c r="L80" s="584"/>
      <c r="M80" s="584"/>
      <c r="N80" s="584"/>
      <c r="O80" s="584"/>
      <c r="P80" s="584"/>
      <c r="Q80" s="584"/>
      <c r="R80" s="584"/>
      <c r="S80" s="584"/>
      <c r="T80" s="584"/>
      <c r="U80" s="584"/>
      <c r="V80" s="584"/>
      <c r="W80" s="584"/>
      <c r="X80" s="584"/>
      <c r="Y80" s="584"/>
      <c r="Z80" s="584"/>
      <c r="AA80" s="584"/>
      <c r="AB80" s="584"/>
      <c r="AC80" s="584"/>
      <c r="AD80" s="584"/>
      <c r="AE80" s="584"/>
      <c r="AF80" s="584"/>
      <c r="AG80" s="584"/>
      <c r="AH80" s="584"/>
      <c r="AI80" s="584"/>
      <c r="AJ80" s="584"/>
      <c r="AK80" s="584"/>
      <c r="AL80" s="584"/>
      <c r="AM80" s="584"/>
      <c r="AN80" s="584"/>
      <c r="AO80" s="584"/>
      <c r="AP80" s="584"/>
      <c r="AQ80" s="584"/>
      <c r="AR80" s="584"/>
      <c r="AS80" s="584"/>
      <c r="AT80" s="584"/>
      <c r="AU80" s="584"/>
      <c r="AV80" s="584"/>
      <c r="AW80" s="584"/>
      <c r="AX80" s="584"/>
      <c r="AY80" s="584"/>
      <c r="AZ80" s="584"/>
      <c r="BA80" s="584"/>
      <c r="BB80" s="584"/>
      <c r="BC80" s="584"/>
      <c r="BD80" s="584"/>
      <c r="BE80" s="584"/>
      <c r="BF80" s="584"/>
      <c r="BG80" s="584"/>
      <c r="BH80" s="584"/>
      <c r="BI80" s="584"/>
      <c r="BJ80" s="584"/>
      <c r="BK80" s="584"/>
      <c r="BL80" s="584"/>
      <c r="BM80" s="584"/>
      <c r="BN80" s="584"/>
      <c r="BO80" s="584"/>
      <c r="BP80" s="605"/>
    </row>
    <row r="81" spans="1:68">
      <c r="A81" s="677"/>
      <c r="B81" s="677"/>
      <c r="C81" s="1006"/>
      <c r="D81" s="584"/>
      <c r="E81" s="584"/>
      <c r="F81" s="584"/>
      <c r="G81" s="584"/>
      <c r="H81" s="584"/>
      <c r="I81" s="584"/>
      <c r="J81" s="584"/>
      <c r="K81" s="584"/>
      <c r="L81" s="584"/>
      <c r="M81" s="584"/>
      <c r="N81" s="584"/>
      <c r="O81" s="584"/>
      <c r="P81" s="584"/>
      <c r="Q81" s="584"/>
      <c r="R81" s="584"/>
      <c r="S81" s="584"/>
      <c r="T81" s="584"/>
      <c r="U81" s="584"/>
      <c r="V81" s="584"/>
      <c r="W81" s="584"/>
      <c r="X81" s="584"/>
      <c r="Y81" s="584"/>
      <c r="Z81" s="584"/>
      <c r="AA81" s="584"/>
      <c r="AB81" s="584"/>
      <c r="AC81" s="584"/>
      <c r="AD81" s="584"/>
      <c r="AE81" s="584"/>
      <c r="AF81" s="584"/>
      <c r="AG81" s="584"/>
      <c r="AH81" s="584"/>
      <c r="AI81" s="584"/>
      <c r="AJ81" s="584"/>
      <c r="AK81" s="584"/>
      <c r="AL81" s="584"/>
      <c r="AM81" s="584"/>
      <c r="AN81" s="584"/>
      <c r="AO81" s="584"/>
      <c r="AP81" s="584"/>
      <c r="AQ81" s="584"/>
      <c r="AR81" s="584"/>
      <c r="AS81" s="584"/>
      <c r="AT81" s="584"/>
      <c r="AU81" s="584"/>
      <c r="AV81" s="584"/>
      <c r="AW81" s="584"/>
      <c r="AX81" s="584"/>
      <c r="AY81" s="584"/>
      <c r="AZ81" s="584"/>
      <c r="BA81" s="584"/>
      <c r="BB81" s="584"/>
      <c r="BC81" s="584"/>
      <c r="BD81" s="584"/>
      <c r="BE81" s="584"/>
      <c r="BF81" s="584"/>
      <c r="BG81" s="584"/>
      <c r="BH81" s="584"/>
      <c r="BI81" s="584"/>
      <c r="BJ81" s="584"/>
      <c r="BK81" s="584"/>
      <c r="BL81" s="584"/>
      <c r="BM81" s="584"/>
      <c r="BN81" s="584"/>
      <c r="BO81" s="584"/>
      <c r="BP81" s="605"/>
    </row>
    <row r="82" spans="1:68">
      <c r="A82" s="677"/>
      <c r="B82" s="677"/>
      <c r="C82" s="1006"/>
      <c r="D82" s="584"/>
      <c r="E82" s="1009"/>
      <c r="F82" s="1009"/>
      <c r="G82" s="1009"/>
      <c r="H82" s="1009"/>
      <c r="I82" s="1009"/>
      <c r="J82" s="1009"/>
      <c r="K82" s="1009"/>
      <c r="L82" s="1009"/>
      <c r="M82" s="1009"/>
      <c r="N82" s="1009"/>
      <c r="O82" s="1009"/>
      <c r="P82" s="1009"/>
      <c r="Q82" s="1009"/>
      <c r="R82" s="1009"/>
      <c r="S82" s="1009"/>
      <c r="T82" s="1009"/>
      <c r="U82" s="1009"/>
      <c r="V82" s="1009"/>
      <c r="W82" s="1009"/>
      <c r="X82" s="1009"/>
      <c r="Y82" s="1009"/>
      <c r="Z82" s="1009"/>
      <c r="AA82" s="1009"/>
      <c r="AB82" s="1009"/>
      <c r="AC82" s="1009"/>
      <c r="AD82" s="1009"/>
      <c r="AE82" s="1009"/>
      <c r="AF82" s="1009"/>
      <c r="AG82" s="1009"/>
      <c r="AH82" s="1009"/>
      <c r="AI82" s="1009"/>
      <c r="AJ82" s="1009"/>
      <c r="AK82" s="1009"/>
      <c r="AL82" s="1009"/>
      <c r="AM82" s="1009"/>
      <c r="AN82" s="1009"/>
      <c r="AO82" s="1009"/>
      <c r="AP82" s="1009"/>
      <c r="AQ82" s="1009"/>
      <c r="AR82" s="1009"/>
      <c r="AS82" s="1009"/>
      <c r="AT82" s="1009"/>
      <c r="AU82" s="1009"/>
      <c r="AV82" s="1009"/>
      <c r="AW82" s="1009"/>
      <c r="AX82" s="1009"/>
      <c r="AY82" s="1009"/>
      <c r="AZ82" s="1009"/>
      <c r="BA82" s="1009"/>
      <c r="BB82" s="1009"/>
      <c r="BC82" s="1009"/>
      <c r="BD82" s="1009"/>
      <c r="BE82" s="1009"/>
      <c r="BF82" s="1009"/>
      <c r="BG82" s="1009"/>
      <c r="BH82" s="1009"/>
      <c r="BI82" s="1009"/>
      <c r="BJ82" s="1009"/>
      <c r="BK82" s="1009"/>
      <c r="BL82" s="1009"/>
      <c r="BM82" s="1009"/>
      <c r="BN82" s="1009"/>
      <c r="BO82" s="1009"/>
      <c r="BP82" s="605"/>
    </row>
    <row r="83" spans="1:68">
      <c r="A83" s="677"/>
      <c r="B83" s="677"/>
      <c r="C83" s="1006"/>
      <c r="D83" s="1009"/>
      <c r="E83" s="1009"/>
      <c r="F83" s="1009"/>
      <c r="G83" s="1009"/>
      <c r="H83" s="1009"/>
      <c r="I83" s="1009"/>
      <c r="J83" s="1009"/>
      <c r="K83" s="1009"/>
      <c r="L83" s="1009"/>
      <c r="M83" s="1009"/>
      <c r="N83" s="1009"/>
      <c r="O83" s="1009"/>
      <c r="P83" s="1009"/>
      <c r="Q83" s="1009"/>
      <c r="R83" s="1009"/>
      <c r="S83" s="1009"/>
      <c r="T83" s="1009"/>
      <c r="U83" s="1009"/>
      <c r="V83" s="1009"/>
      <c r="W83" s="1009"/>
      <c r="X83" s="1009"/>
      <c r="Y83" s="1009"/>
      <c r="Z83" s="1009"/>
      <c r="AA83" s="1009"/>
      <c r="AB83" s="1009"/>
      <c r="AC83" s="1009"/>
      <c r="AD83" s="1009"/>
      <c r="AE83" s="1009"/>
      <c r="AF83" s="1009"/>
      <c r="AG83" s="1009"/>
      <c r="AH83" s="1009"/>
      <c r="AI83" s="1009"/>
      <c r="AJ83" s="1009"/>
      <c r="AK83" s="1009"/>
      <c r="AL83" s="1009"/>
      <c r="AM83" s="1009"/>
      <c r="AN83" s="1009"/>
      <c r="AO83" s="1009"/>
      <c r="AP83" s="1009"/>
      <c r="AQ83" s="1009"/>
      <c r="AR83" s="1009"/>
      <c r="AS83" s="1009"/>
      <c r="AT83" s="1009"/>
      <c r="AU83" s="1009"/>
      <c r="AV83" s="1009"/>
      <c r="AW83" s="1009"/>
      <c r="AX83" s="1009"/>
      <c r="AY83" s="1009"/>
      <c r="AZ83" s="1009"/>
      <c r="BA83" s="1009"/>
      <c r="BB83" s="1009"/>
      <c r="BC83" s="1009"/>
      <c r="BD83" s="1009"/>
      <c r="BE83" s="1009"/>
      <c r="BF83" s="1009"/>
      <c r="BG83" s="1009"/>
      <c r="BH83" s="1009"/>
      <c r="BI83" s="1009"/>
      <c r="BJ83" s="1009"/>
      <c r="BK83" s="1009"/>
      <c r="BL83" s="1009"/>
      <c r="BM83" s="1009"/>
      <c r="BN83" s="1009"/>
      <c r="BO83" s="1009"/>
      <c r="BP83" s="605"/>
    </row>
    <row r="84" spans="1:68">
      <c r="C84" s="1010"/>
      <c r="D84" s="677"/>
      <c r="E84" s="677"/>
      <c r="F84" s="677"/>
      <c r="G84" s="677"/>
      <c r="H84" s="677"/>
      <c r="I84" s="677"/>
      <c r="J84" s="677"/>
      <c r="K84" s="677"/>
      <c r="L84" s="677"/>
      <c r="M84" s="677"/>
      <c r="N84" s="677"/>
      <c r="O84" s="677"/>
      <c r="P84" s="677"/>
      <c r="Q84" s="677"/>
      <c r="R84" s="677"/>
      <c r="S84" s="677"/>
      <c r="T84" s="677"/>
      <c r="U84" s="677"/>
      <c r="V84" s="677"/>
      <c r="W84" s="677"/>
      <c r="X84" s="677"/>
      <c r="Y84" s="677"/>
      <c r="Z84" s="677"/>
      <c r="AA84" s="677"/>
      <c r="AB84" s="677"/>
      <c r="AC84" s="677"/>
      <c r="AD84" s="677"/>
      <c r="AE84" s="677"/>
      <c r="AF84" s="677"/>
      <c r="AG84" s="677"/>
      <c r="AH84" s="677"/>
      <c r="AI84" s="677"/>
      <c r="AJ84" s="677"/>
      <c r="AK84" s="677"/>
      <c r="AL84" s="677"/>
      <c r="AM84" s="677"/>
      <c r="AN84" s="677"/>
      <c r="AO84" s="677"/>
      <c r="AP84" s="677"/>
      <c r="AQ84" s="677"/>
      <c r="AR84" s="677"/>
      <c r="AS84" s="677"/>
      <c r="AT84" s="677"/>
      <c r="AU84" s="677"/>
      <c r="AV84" s="677"/>
      <c r="AW84" s="677"/>
      <c r="AX84" s="677"/>
      <c r="AY84" s="677"/>
      <c r="AZ84" s="677"/>
      <c r="BA84" s="677"/>
      <c r="BB84" s="677"/>
      <c r="BC84" s="677"/>
      <c r="BD84" s="677"/>
      <c r="BE84" s="677"/>
      <c r="BF84" s="677"/>
      <c r="BG84" s="677"/>
      <c r="BH84" s="677"/>
      <c r="BI84" s="677"/>
      <c r="BJ84" s="677"/>
      <c r="BK84" s="677"/>
      <c r="BL84" s="677"/>
      <c r="BM84" s="677"/>
      <c r="BN84" s="677"/>
      <c r="BO84" s="677"/>
    </row>
  </sheetData>
  <sheetProtection algorithmName="SHA-512" hashValue="59fmflvkWQrnIUA4nUSmvJtZGS/dGxSJj71rR5Q6l4kf4OmMaj8WZV10mHkRaSBEdQgeEmSER5DNUuku+jOwjw==" saltValue="9taSTH2vx1NrQqQkNOcUIg==" spinCount="100000" sheet="1" objects="1" scenarios="1"/>
  <mergeCells count="307">
    <mergeCell ref="D36:BO36"/>
    <mergeCell ref="D37:BO38"/>
    <mergeCell ref="D39:BO40"/>
    <mergeCell ref="D41:BO41"/>
    <mergeCell ref="A1:BP1"/>
    <mergeCell ref="A3:C3"/>
    <mergeCell ref="D3:BP3"/>
    <mergeCell ref="A5:A10"/>
    <mergeCell ref="B5:D10"/>
    <mergeCell ref="E5:J10"/>
    <mergeCell ref="K5:K10"/>
    <mergeCell ref="L5:L10"/>
    <mergeCell ref="M5:O7"/>
    <mergeCell ref="BE5:BP6"/>
    <mergeCell ref="AB6:AE9"/>
    <mergeCell ref="AF6:AI9"/>
    <mergeCell ref="S7:W7"/>
    <mergeCell ref="X7:Y10"/>
    <mergeCell ref="Z7:AA10"/>
    <mergeCell ref="AJ7:AX7"/>
    <mergeCell ref="BB7:BD8"/>
    <mergeCell ref="BE7:BP10"/>
    <mergeCell ref="AS8:AX8"/>
    <mergeCell ref="M8:O10"/>
    <mergeCell ref="S8:U10"/>
    <mergeCell ref="P5:R10"/>
    <mergeCell ref="S5:AA6"/>
    <mergeCell ref="AB5:AI5"/>
    <mergeCell ref="AJ5:AX6"/>
    <mergeCell ref="AY5:BA10"/>
    <mergeCell ref="BB5:BD6"/>
    <mergeCell ref="AS9:AX9"/>
    <mergeCell ref="BB9:BD10"/>
    <mergeCell ref="AG10:AH10"/>
    <mergeCell ref="AJ10:AL10"/>
    <mergeCell ref="AM10:AO10"/>
    <mergeCell ref="AP10:AR10"/>
    <mergeCell ref="AS10:AX10"/>
    <mergeCell ref="V8:W10"/>
    <mergeCell ref="AJ8:AL8"/>
    <mergeCell ref="AM8:AO8"/>
    <mergeCell ref="AP8:AR8"/>
    <mergeCell ref="AJ9:AL9"/>
    <mergeCell ref="AM9:AO9"/>
    <mergeCell ref="AP9:AR9"/>
    <mergeCell ref="AC10:AD10"/>
    <mergeCell ref="AY11:BA13"/>
    <mergeCell ref="BB11:BD12"/>
    <mergeCell ref="BE11:BP13"/>
    <mergeCell ref="M12:O13"/>
    <mergeCell ref="AJ12:AL12"/>
    <mergeCell ref="AM12:AO12"/>
    <mergeCell ref="AP12:AR12"/>
    <mergeCell ref="AS12:AX12"/>
    <mergeCell ref="S13:U13"/>
    <mergeCell ref="AA11:AA12"/>
    <mergeCell ref="AB11:AE12"/>
    <mergeCell ref="AF11:AI12"/>
    <mergeCell ref="AJ11:AL11"/>
    <mergeCell ref="AM11:AO11"/>
    <mergeCell ref="AP11:AR11"/>
    <mergeCell ref="S11:U12"/>
    <mergeCell ref="V11:V12"/>
    <mergeCell ref="W11:W12"/>
    <mergeCell ref="X11:X12"/>
    <mergeCell ref="Y11:Y12"/>
    <mergeCell ref="Z11:Z12"/>
    <mergeCell ref="M11:O11"/>
    <mergeCell ref="P11:R13"/>
    <mergeCell ref="AB14:AE15"/>
    <mergeCell ref="BB13:BD13"/>
    <mergeCell ref="A14:A16"/>
    <mergeCell ref="B14:D16"/>
    <mergeCell ref="E14:J16"/>
    <mergeCell ref="K14:K16"/>
    <mergeCell ref="L14:L16"/>
    <mergeCell ref="M14:O14"/>
    <mergeCell ref="P14:R16"/>
    <mergeCell ref="S14:U15"/>
    <mergeCell ref="V14:V15"/>
    <mergeCell ref="AC13:AD13"/>
    <mergeCell ref="AG13:AH13"/>
    <mergeCell ref="AJ13:AL13"/>
    <mergeCell ref="AM13:AO13"/>
    <mergeCell ref="AP13:AR13"/>
    <mergeCell ref="AS13:AX13"/>
    <mergeCell ref="BB14:BD15"/>
    <mergeCell ref="A11:A13"/>
    <mergeCell ref="B11:D13"/>
    <mergeCell ref="E11:J13"/>
    <mergeCell ref="K11:K13"/>
    <mergeCell ref="L11:L13"/>
    <mergeCell ref="AS11:AX11"/>
    <mergeCell ref="BE14:BP16"/>
    <mergeCell ref="M15:O16"/>
    <mergeCell ref="AJ15:AL15"/>
    <mergeCell ref="AM15:AO15"/>
    <mergeCell ref="AP15:AR15"/>
    <mergeCell ref="AS15:AX15"/>
    <mergeCell ref="S16:U16"/>
    <mergeCell ref="AC16:AD16"/>
    <mergeCell ref="AG16:AH16"/>
    <mergeCell ref="AF14:AI15"/>
    <mergeCell ref="AJ14:AL14"/>
    <mergeCell ref="AM14:AO14"/>
    <mergeCell ref="AP14:AR14"/>
    <mergeCell ref="AS14:AX14"/>
    <mergeCell ref="AY14:BA16"/>
    <mergeCell ref="AJ16:AL16"/>
    <mergeCell ref="AM16:AO16"/>
    <mergeCell ref="AP16:AR16"/>
    <mergeCell ref="AS16:AX16"/>
    <mergeCell ref="W14:W15"/>
    <mergeCell ref="X14:X15"/>
    <mergeCell ref="Y14:Y15"/>
    <mergeCell ref="Z14:Z15"/>
    <mergeCell ref="AA14:AA15"/>
    <mergeCell ref="AB17:AE18"/>
    <mergeCell ref="BB16:BD16"/>
    <mergeCell ref="A17:A19"/>
    <mergeCell ref="B17:D19"/>
    <mergeCell ref="E17:J19"/>
    <mergeCell ref="K17:K19"/>
    <mergeCell ref="L17:L19"/>
    <mergeCell ref="M17:O17"/>
    <mergeCell ref="P17:R19"/>
    <mergeCell ref="S17:U18"/>
    <mergeCell ref="V17:V18"/>
    <mergeCell ref="BB17:BD18"/>
    <mergeCell ref="BE17:BP19"/>
    <mergeCell ref="M18:O19"/>
    <mergeCell ref="AJ18:AL18"/>
    <mergeCell ref="AM18:AO18"/>
    <mergeCell ref="AP18:AR18"/>
    <mergeCell ref="AS18:AX18"/>
    <mergeCell ref="S19:U19"/>
    <mergeCell ref="AC19:AD19"/>
    <mergeCell ref="AG19:AH19"/>
    <mergeCell ref="AF17:AI18"/>
    <mergeCell ref="AJ17:AL17"/>
    <mergeCell ref="AM17:AO17"/>
    <mergeCell ref="AP17:AR17"/>
    <mergeCell ref="AS17:AX17"/>
    <mergeCell ref="AY17:BA19"/>
    <mergeCell ref="AJ19:AL19"/>
    <mergeCell ref="AM19:AO19"/>
    <mergeCell ref="AP19:AR19"/>
    <mergeCell ref="AS19:AX19"/>
    <mergeCell ref="W17:W18"/>
    <mergeCell ref="X17:X18"/>
    <mergeCell ref="Y17:Y18"/>
    <mergeCell ref="Z17:Z18"/>
    <mergeCell ref="AA17:AA18"/>
    <mergeCell ref="AB20:AE21"/>
    <mergeCell ref="BB19:BD19"/>
    <mergeCell ref="A20:A22"/>
    <mergeCell ref="B20:D22"/>
    <mergeCell ref="E20:J22"/>
    <mergeCell ref="K20:K22"/>
    <mergeCell ref="L20:L22"/>
    <mergeCell ref="M20:O20"/>
    <mergeCell ref="P20:R22"/>
    <mergeCell ref="S20:U21"/>
    <mergeCell ref="V20:V21"/>
    <mergeCell ref="BB20:BD21"/>
    <mergeCell ref="BE20:BP22"/>
    <mergeCell ref="M21:O22"/>
    <mergeCell ref="AJ21:AL21"/>
    <mergeCell ref="AM21:AO21"/>
    <mergeCell ref="AP21:AR21"/>
    <mergeCell ref="AS21:AX21"/>
    <mergeCell ref="S22:U22"/>
    <mergeCell ref="AC22:AD22"/>
    <mergeCell ref="AG22:AH22"/>
    <mergeCell ref="AF20:AI21"/>
    <mergeCell ref="AJ20:AL20"/>
    <mergeCell ref="AM20:AO20"/>
    <mergeCell ref="AP20:AR20"/>
    <mergeCell ref="AS20:AX20"/>
    <mergeCell ref="AY20:BA22"/>
    <mergeCell ref="AJ22:AL22"/>
    <mergeCell ref="AM22:AO22"/>
    <mergeCell ref="AP22:AR22"/>
    <mergeCell ref="AS22:AX22"/>
    <mergeCell ref="W20:W21"/>
    <mergeCell ref="X20:X21"/>
    <mergeCell ref="Y20:Y21"/>
    <mergeCell ref="Z20:Z21"/>
    <mergeCell ref="AA20:AA21"/>
    <mergeCell ref="AB23:AE24"/>
    <mergeCell ref="BB22:BD22"/>
    <mergeCell ref="A23:A25"/>
    <mergeCell ref="B23:D25"/>
    <mergeCell ref="E23:J25"/>
    <mergeCell ref="K23:K25"/>
    <mergeCell ref="L23:L25"/>
    <mergeCell ref="M23:O23"/>
    <mergeCell ref="P23:R25"/>
    <mergeCell ref="S23:U24"/>
    <mergeCell ref="V23:V24"/>
    <mergeCell ref="BB23:BD24"/>
    <mergeCell ref="BE23:BP25"/>
    <mergeCell ref="M24:O25"/>
    <mergeCell ref="AJ24:AL24"/>
    <mergeCell ref="AM24:AO24"/>
    <mergeCell ref="AP24:AR24"/>
    <mergeCell ref="AS24:AX24"/>
    <mergeCell ref="S25:U25"/>
    <mergeCell ref="AC25:AD25"/>
    <mergeCell ref="AG25:AH25"/>
    <mergeCell ref="AF23:AI24"/>
    <mergeCell ref="AJ23:AL23"/>
    <mergeCell ref="AM23:AO23"/>
    <mergeCell ref="AP23:AR23"/>
    <mergeCell ref="AS23:AX23"/>
    <mergeCell ref="AY23:BA25"/>
    <mergeCell ref="AJ25:AL25"/>
    <mergeCell ref="AM25:AO25"/>
    <mergeCell ref="AP25:AR25"/>
    <mergeCell ref="AS25:AX25"/>
    <mergeCell ref="W23:W24"/>
    <mergeCell ref="X23:X24"/>
    <mergeCell ref="Y23:Y24"/>
    <mergeCell ref="Z23:Z24"/>
    <mergeCell ref="AA23:AA24"/>
    <mergeCell ref="AB26:AE27"/>
    <mergeCell ref="BB25:BD25"/>
    <mergeCell ref="A26:A28"/>
    <mergeCell ref="B26:D28"/>
    <mergeCell ref="E26:J28"/>
    <mergeCell ref="K26:K28"/>
    <mergeCell ref="L26:L28"/>
    <mergeCell ref="M26:O26"/>
    <mergeCell ref="P26:R28"/>
    <mergeCell ref="S26:U27"/>
    <mergeCell ref="V26:V27"/>
    <mergeCell ref="BB26:BD27"/>
    <mergeCell ref="BB28:BD28"/>
    <mergeCell ref="BE26:BP28"/>
    <mergeCell ref="M27:O28"/>
    <mergeCell ref="AJ27:AL27"/>
    <mergeCell ref="AM27:AO27"/>
    <mergeCell ref="AP27:AR27"/>
    <mergeCell ref="AS27:AX27"/>
    <mergeCell ref="S28:U28"/>
    <mergeCell ref="AC28:AD28"/>
    <mergeCell ref="AG28:AH28"/>
    <mergeCell ref="AF26:AI27"/>
    <mergeCell ref="AJ26:AL26"/>
    <mergeCell ref="AM26:AO26"/>
    <mergeCell ref="AP26:AR26"/>
    <mergeCell ref="AS26:AX26"/>
    <mergeCell ref="AY26:BA28"/>
    <mergeCell ref="AJ28:AL28"/>
    <mergeCell ref="AM28:AO28"/>
    <mergeCell ref="AP28:AR28"/>
    <mergeCell ref="AS28:AX28"/>
    <mergeCell ref="W26:W27"/>
    <mergeCell ref="X26:X27"/>
    <mergeCell ref="Y26:Y27"/>
    <mergeCell ref="Z26:Z27"/>
    <mergeCell ref="AA26:AA27"/>
    <mergeCell ref="A29:A31"/>
    <mergeCell ref="B29:D31"/>
    <mergeCell ref="E29:J31"/>
    <mergeCell ref="K29:K31"/>
    <mergeCell ref="L29:L31"/>
    <mergeCell ref="M29:O29"/>
    <mergeCell ref="P29:R31"/>
    <mergeCell ref="S29:U30"/>
    <mergeCell ref="V29:V30"/>
    <mergeCell ref="AS29:AX29"/>
    <mergeCell ref="AY29:BA31"/>
    <mergeCell ref="AJ31:AL31"/>
    <mergeCell ref="AP31:AR31"/>
    <mergeCell ref="AS31:AX31"/>
    <mergeCell ref="AM31:AO31"/>
    <mergeCell ref="W29:W30"/>
    <mergeCell ref="X29:X30"/>
    <mergeCell ref="Y29:Y30"/>
    <mergeCell ref="Z29:Z30"/>
    <mergeCell ref="AA29:AA30"/>
    <mergeCell ref="AB29:AE30"/>
    <mergeCell ref="BE32:BP33"/>
    <mergeCell ref="A34:B34"/>
    <mergeCell ref="D34:BO35"/>
    <mergeCell ref="BB31:BD31"/>
    <mergeCell ref="A32:U33"/>
    <mergeCell ref="AB32:AE33"/>
    <mergeCell ref="AF32:AI33"/>
    <mergeCell ref="AJ32:AX33"/>
    <mergeCell ref="AY32:BA33"/>
    <mergeCell ref="BB32:BD33"/>
    <mergeCell ref="BE29:BP31"/>
    <mergeCell ref="M30:O31"/>
    <mergeCell ref="AJ30:AL30"/>
    <mergeCell ref="AM30:AO30"/>
    <mergeCell ref="AP30:AR30"/>
    <mergeCell ref="AS30:AX30"/>
    <mergeCell ref="S31:U31"/>
    <mergeCell ref="AC31:AD31"/>
    <mergeCell ref="AG31:AH31"/>
    <mergeCell ref="AF29:AI30"/>
    <mergeCell ref="AJ29:AL29"/>
    <mergeCell ref="BB29:BD30"/>
    <mergeCell ref="AM29:AO29"/>
    <mergeCell ref="AP29:AR29"/>
  </mergeCells>
  <phoneticPr fontId="4"/>
  <conditionalFormatting sqref="B27:D31">
    <cfRule type="containsBlanks" dxfId="220" priority="6">
      <formula>LEN(TRIM(B27))=0</formula>
    </cfRule>
  </conditionalFormatting>
  <conditionalFormatting sqref="B11:E11 B12:D13 B14:E14 B15:D16 B17:E17 B18:D19 B20:E20 B21:D22">
    <cfRule type="containsBlanks" dxfId="219" priority="25">
      <formula>LEN(TRIM(B11))=0</formula>
    </cfRule>
  </conditionalFormatting>
  <conditionalFormatting sqref="B26:E26">
    <cfRule type="containsBlanks" dxfId="218" priority="19">
      <formula>LEN(TRIM(B26))=0</formula>
    </cfRule>
  </conditionalFormatting>
  <conditionalFormatting sqref="B53:E53 K53:K73 B54:D55 B56:E56 B57:D58 B59:E59 B60:D61 B62:E62 B63:D64 B65:E65 B66:D67 B68:E68 B69:D70 B71:E71 B72:D73">
    <cfRule type="containsBlanks" dxfId="217" priority="40">
      <formula>LEN(TRIM(B53))=0</formula>
    </cfRule>
  </conditionalFormatting>
  <conditionalFormatting sqref="E29">
    <cfRule type="containsBlanks" dxfId="216" priority="22">
      <formula>LEN(TRIM(E29))=0</formula>
    </cfRule>
  </conditionalFormatting>
  <conditionalFormatting sqref="K11:K31 B23:E23 B24:D25">
    <cfRule type="containsBlanks" dxfId="215" priority="16">
      <formula>LEN(TRIM(B11))=0</formula>
    </cfRule>
  </conditionalFormatting>
  <conditionalFormatting sqref="L11:M12 L13 L14:M14 M15 L15:L16 L17:M17 M18 L18:L19 L20:M20 M21 L21:L22">
    <cfRule type="containsBlanks" dxfId="214" priority="24">
      <formula>LEN(TRIM(L11))=0</formula>
    </cfRule>
  </conditionalFormatting>
  <conditionalFormatting sqref="L26:M26 L27:L28">
    <cfRule type="containsBlanks" dxfId="213" priority="18">
      <formula>LEN(TRIM(L26))=0</formula>
    </cfRule>
  </conditionalFormatting>
  <conditionalFormatting sqref="L29:M29 L30:L31">
    <cfRule type="containsBlanks" dxfId="212" priority="21">
      <formula>LEN(TRIM(L29))=0</formula>
    </cfRule>
  </conditionalFormatting>
  <conditionalFormatting sqref="L53:M54 P53:R73 L55 L56:M57 L58 L59:M60 L61 L62:M63 L64 L65:M66 L67 L68:M69 L70 L71:M72 L73">
    <cfRule type="containsBlanks" dxfId="211" priority="39">
      <formula>LEN(TRIM(L53))=0</formula>
    </cfRule>
  </conditionalFormatting>
  <conditionalFormatting sqref="M24">
    <cfRule type="containsBlanks" dxfId="210" priority="2">
      <formula>LEN(TRIM(M24))=0</formula>
    </cfRule>
  </conditionalFormatting>
  <conditionalFormatting sqref="M27">
    <cfRule type="containsBlanks" dxfId="209" priority="3">
      <formula>LEN(TRIM(M27))=0</formula>
    </cfRule>
  </conditionalFormatting>
  <conditionalFormatting sqref="M30">
    <cfRule type="containsBlanks" dxfId="208" priority="1">
      <formula>LEN(TRIM(M30))=0</formula>
    </cfRule>
  </conditionalFormatting>
  <conditionalFormatting sqref="P11:R31 L23:M23 L24:L25">
    <cfRule type="containsBlanks" dxfId="207" priority="15">
      <formula>LEN(TRIM(L11))=0</formula>
    </cfRule>
  </conditionalFormatting>
  <conditionalFormatting sqref="S11:Y31 AA11:AL31">
    <cfRule type="containsBlanks" dxfId="206" priority="7">
      <formula>LEN(TRIM(S11))=0</formula>
    </cfRule>
  </conditionalFormatting>
  <conditionalFormatting sqref="S53:AO73">
    <cfRule type="containsBlanks" dxfId="205" priority="30">
      <formula>LEN(TRIM(S53))=0</formula>
    </cfRule>
  </conditionalFormatting>
  <conditionalFormatting sqref="AM31">
    <cfRule type="containsBlanks" dxfId="204" priority="44">
      <formula>LEN(TRIM(AM31))=0</formula>
    </cfRule>
  </conditionalFormatting>
  <conditionalFormatting sqref="AM11:AO30">
    <cfRule type="containsBlanks" dxfId="203" priority="37">
      <formula>LEN(TRIM(AM11))=0</formula>
    </cfRule>
  </conditionalFormatting>
  <conditionalFormatting sqref="AP11:AS11 BE11 AP12:AU31 BE14 BE17 BE20 BE23 BE26 BE29">
    <cfRule type="containsBlanks" dxfId="202" priority="43">
      <formula>LEN(TRIM(AP11))=0</formula>
    </cfRule>
  </conditionalFormatting>
  <conditionalFormatting sqref="AP53:AS53 BE53 AP54:AU73 BE56 BE59 BE62 BE65 BE68 BE71">
    <cfRule type="containsBlanks" dxfId="201" priority="32">
      <formula>LEN(TRIM(AP53))=0</formula>
    </cfRule>
  </conditionalFormatting>
  <conditionalFormatting sqref="AS8:AS10">
    <cfRule type="containsBlanks" dxfId="200" priority="36">
      <formula>LEN(TRIM(AS8))=0</formula>
    </cfRule>
  </conditionalFormatting>
  <conditionalFormatting sqref="AS50:AS52">
    <cfRule type="containsBlanks" dxfId="199" priority="29">
      <formula>LEN(TRIM(AS50))=0</formula>
    </cfRule>
  </conditionalFormatting>
  <conditionalFormatting sqref="AY53:BD73">
    <cfRule type="containsBlanks" dxfId="198" priority="27">
      <formula>LEN(TRIM(AY53))=0</formula>
    </cfRule>
  </conditionalFormatting>
  <conditionalFormatting sqref="BB11:BD31">
    <cfRule type="containsBlanks" dxfId="197" priority="34">
      <formula>LEN(TRIM(BB11))=0</formula>
    </cfRule>
  </conditionalFormatting>
  <dataValidations count="4">
    <dataValidation type="list" allowBlank="1" showInputMessage="1" showErrorMessage="1" sqref="P53:R73 P11:R31" xr:uid="{A96307E1-4583-4B9E-AB38-5A1D0A5C3CE8}">
      <formula1>"　,大学院,大学,短大,専門学校,高校,中学校,特別支援学校"</formula1>
    </dataValidation>
    <dataValidation type="list" allowBlank="1" showInputMessage="1" showErrorMessage="1" sqref="M71:O71 M68:O68 M65:O65 M62:O62 M59:O59 M56:O56 M53:O53 L53:L73 M11:O11 M29:O29 M20:O20 M17:O17 M14:O14 M26:O26 L11:L31 M23:O23" xr:uid="{348B342A-5306-4715-AA60-C112043378F0}">
      <formula1>"　,有,無"</formula1>
    </dataValidation>
    <dataValidation type="list" allowBlank="1" showInputMessage="1" showErrorMessage="1" sqref="M69 M60 M72 M54 M63 M66 M57" xr:uid="{41B01120-778E-438F-8FF5-BD63025C4F0A}">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M12:O13 M15:O16 M27:O28 M18:O19 M21:O22 M24:O25 M30:O31" xr:uid="{35D3C160-8530-4CEE-81E5-CD3DE657FAEF}">
      <formula1>"　,施設長,保育士,保健師,看護師,准看護師,管理栄養士,栄養士,調理師,子育て支援員（地域型保育コース）,家庭的保育者,幼稚園教諭,小学校教諭,養護教諭"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8" fitToWidth="0" fitToHeight="0" orientation="landscape" cellComments="asDisplayed" horizontalDpi="300" verticalDpi="300" r:id="rId1"/>
  <headerFooter alignWithMargins="0"/>
  <rowBreaks count="1" manualBreakCount="1">
    <brk id="42" max="67"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080BE-A0C3-4D10-ABE6-F61FF08984B5}">
  <sheetPr>
    <tabColor theme="7" tint="0.59999389629810485"/>
  </sheetPr>
  <dimension ref="A2:O53"/>
  <sheetViews>
    <sheetView showGridLines="0" tabSelected="1" zoomScaleNormal="100" zoomScaleSheetLayoutView="85" workbookViewId="0">
      <selection activeCell="M22" sqref="M22"/>
    </sheetView>
  </sheetViews>
  <sheetFormatPr defaultColWidth="9.75" defaultRowHeight="18.75"/>
  <cols>
    <col min="1" max="2" width="9.375" style="1160" customWidth="1"/>
    <col min="3" max="11" width="6.875" style="1160" customWidth="1"/>
    <col min="12" max="12" width="12.25" style="1160" customWidth="1"/>
    <col min="13" max="13" width="12.375" style="1160" customWidth="1"/>
    <col min="14" max="14" width="10.875" style="1161" customWidth="1"/>
    <col min="15" max="16384" width="9.75" style="1161"/>
  </cols>
  <sheetData>
    <row r="2" spans="1:15" ht="28.5" customHeight="1">
      <c r="L2" s="1566" t="s">
        <v>1747</v>
      </c>
      <c r="M2" s="1566"/>
    </row>
    <row r="3" spans="1:15" ht="28.5" customHeight="1">
      <c r="A3" s="1162" t="s">
        <v>1748</v>
      </c>
      <c r="L3" s="1163"/>
      <c r="M3" s="1163"/>
    </row>
    <row r="4" spans="1:15" ht="28.5" customHeight="1">
      <c r="A4" s="1162" t="s">
        <v>1749</v>
      </c>
    </row>
    <row r="6" spans="1:15" ht="28.5" customHeight="1">
      <c r="C6" s="1164"/>
      <c r="D6" s="1164"/>
      <c r="E6" s="1164"/>
      <c r="F6" s="1164"/>
      <c r="G6" s="1165" t="s">
        <v>1750</v>
      </c>
      <c r="H6" s="1166"/>
      <c r="I6" s="1167"/>
      <c r="J6" s="1168"/>
      <c r="K6" s="1567" t="s">
        <v>1751</v>
      </c>
      <c r="L6" s="1567"/>
      <c r="M6" s="1567"/>
      <c r="N6" s="1170"/>
    </row>
    <row r="7" spans="1:15" ht="28.5" customHeight="1">
      <c r="C7" s="1164"/>
      <c r="D7" s="1164"/>
      <c r="E7" s="1164"/>
      <c r="F7" s="1164"/>
      <c r="G7" s="1165" t="s">
        <v>1752</v>
      </c>
      <c r="H7" s="1166"/>
      <c r="I7" s="1167"/>
      <c r="J7" s="1168"/>
      <c r="K7" s="1567" t="s">
        <v>1753</v>
      </c>
      <c r="L7" s="1567"/>
      <c r="M7" s="1567"/>
      <c r="N7" s="1170"/>
    </row>
    <row r="8" spans="1:15" ht="28.5" customHeight="1">
      <c r="B8" s="1171"/>
      <c r="D8" s="1172"/>
      <c r="E8" s="1172"/>
      <c r="F8" s="1172"/>
      <c r="G8" s="1173"/>
      <c r="H8" s="1173"/>
      <c r="I8" s="1166"/>
      <c r="J8" s="1166"/>
      <c r="K8" s="1567" t="s">
        <v>1754</v>
      </c>
      <c r="L8" s="1567"/>
      <c r="M8" s="1567"/>
      <c r="N8" s="1174"/>
      <c r="O8" s="1175"/>
    </row>
    <row r="9" spans="1:15" ht="22.5" customHeight="1">
      <c r="A9" s="1176"/>
      <c r="B9" s="1172"/>
      <c r="C9" s="1172"/>
      <c r="D9" s="1172"/>
      <c r="E9" s="1172"/>
      <c r="F9" s="1172"/>
      <c r="G9" s="1173"/>
      <c r="H9" s="1173"/>
      <c r="I9" s="1177"/>
      <c r="J9" s="1177"/>
      <c r="K9" s="1178"/>
      <c r="L9" s="1169" t="s">
        <v>1755</v>
      </c>
      <c r="M9" s="1178"/>
      <c r="O9" s="1179"/>
    </row>
    <row r="10" spans="1:15" ht="22.5" customHeight="1">
      <c r="A10" s="1176"/>
      <c r="B10" s="1172"/>
      <c r="C10" s="1172"/>
      <c r="D10" s="1172"/>
      <c r="E10" s="1172"/>
      <c r="F10" s="1172"/>
      <c r="G10" s="1173"/>
      <c r="H10" s="1173"/>
      <c r="I10" s="1177"/>
      <c r="J10" s="1177"/>
      <c r="K10" s="1178"/>
      <c r="L10" s="1169" t="s">
        <v>1756</v>
      </c>
      <c r="M10" s="1178"/>
    </row>
    <row r="11" spans="1:15" ht="22.5" customHeight="1">
      <c r="A11" s="1176"/>
      <c r="B11" s="1172"/>
      <c r="C11" s="1172"/>
      <c r="D11" s="1172"/>
      <c r="E11" s="1172"/>
      <c r="F11" s="1172"/>
      <c r="G11" s="1173"/>
      <c r="H11" s="1173"/>
      <c r="I11" s="1166"/>
      <c r="J11" s="1166"/>
      <c r="K11" s="1178"/>
      <c r="L11" s="1180" t="s">
        <v>1757</v>
      </c>
      <c r="M11" s="1178"/>
      <c r="N11" s="1181"/>
    </row>
    <row r="12" spans="1:15" ht="22.5" customHeight="1">
      <c r="A12" s="1176"/>
      <c r="B12" s="1172"/>
      <c r="C12" s="1172"/>
      <c r="D12" s="1172"/>
      <c r="E12" s="1172"/>
      <c r="F12" s="1172"/>
      <c r="G12" s="1172"/>
      <c r="H12" s="1172"/>
      <c r="L12" s="1182"/>
      <c r="N12" s="1181"/>
    </row>
    <row r="13" spans="1:15" ht="12.75" customHeight="1">
      <c r="A13" s="1176"/>
      <c r="B13" s="1172"/>
      <c r="C13" s="1172"/>
      <c r="D13" s="1172"/>
      <c r="E13" s="1172"/>
      <c r="F13" s="1172"/>
      <c r="G13" s="1172"/>
      <c r="H13" s="1172"/>
      <c r="L13" s="1182"/>
      <c r="M13" s="1182"/>
      <c r="N13" s="1183"/>
    </row>
    <row r="14" spans="1:15" ht="45" customHeight="1">
      <c r="A14" s="1176"/>
      <c r="B14" s="1565" t="s">
        <v>1774</v>
      </c>
      <c r="C14" s="1565"/>
      <c r="D14" s="1565"/>
      <c r="E14" s="1565"/>
      <c r="F14" s="1565"/>
      <c r="G14" s="1565"/>
      <c r="H14" s="1565"/>
      <c r="I14" s="1565"/>
      <c r="J14" s="1565"/>
      <c r="K14" s="1565"/>
      <c r="L14" s="1565"/>
      <c r="M14" s="1182"/>
      <c r="N14" s="1183"/>
    </row>
    <row r="15" spans="1:15" ht="12.75" customHeight="1">
      <c r="A15" s="1176"/>
      <c r="B15" s="1172"/>
      <c r="C15" s="1172"/>
      <c r="D15" s="1172"/>
      <c r="E15" s="1172"/>
      <c r="F15" s="1172"/>
      <c r="G15" s="1172"/>
      <c r="H15" s="1172"/>
      <c r="L15" s="1182"/>
      <c r="M15" s="1182"/>
      <c r="N15" s="1183"/>
    </row>
    <row r="16" spans="1:15" ht="15" customHeight="1">
      <c r="B16" s="1184"/>
    </row>
    <row r="17" spans="1:13" ht="26.25" customHeight="1">
      <c r="A17" s="1564" t="s">
        <v>1758</v>
      </c>
      <c r="B17" s="1564"/>
      <c r="C17" s="1564"/>
      <c r="D17" s="1564"/>
      <c r="E17" s="1564"/>
      <c r="F17" s="1564"/>
      <c r="G17" s="1564"/>
      <c r="H17" s="1564"/>
      <c r="I17" s="1564"/>
      <c r="J17" s="1564"/>
      <c r="K17" s="1564"/>
      <c r="L17" s="1564"/>
      <c r="M17" s="1564"/>
    </row>
    <row r="18" spans="1:13" ht="26.25" customHeight="1">
      <c r="A18" s="1564"/>
      <c r="B18" s="1564"/>
      <c r="C18" s="1564"/>
      <c r="D18" s="1564"/>
      <c r="E18" s="1564"/>
      <c r="F18" s="1564"/>
      <c r="G18" s="1564"/>
      <c r="H18" s="1564"/>
      <c r="I18" s="1564"/>
      <c r="J18" s="1564"/>
      <c r="K18" s="1564"/>
      <c r="L18" s="1564"/>
      <c r="M18" s="1564"/>
    </row>
    <row r="19" spans="1:13" ht="26.25" customHeight="1">
      <c r="A19" s="1564" t="s">
        <v>1759</v>
      </c>
      <c r="B19" s="1564"/>
      <c r="C19" s="1564"/>
      <c r="D19" s="1564"/>
      <c r="E19" s="1564"/>
      <c r="F19" s="1564"/>
      <c r="G19" s="1564"/>
      <c r="H19" s="1564"/>
      <c r="I19" s="1564"/>
      <c r="J19" s="1564"/>
      <c r="K19" s="1564"/>
      <c r="L19" s="1564"/>
      <c r="M19" s="1564"/>
    </row>
    <row r="20" spans="1:13" ht="26.25" customHeight="1">
      <c r="A20" s="1564"/>
      <c r="B20" s="1564"/>
      <c r="C20" s="1564"/>
      <c r="D20" s="1564"/>
      <c r="E20" s="1564"/>
      <c r="F20" s="1564"/>
      <c r="G20" s="1564"/>
      <c r="H20" s="1564"/>
      <c r="I20" s="1564"/>
      <c r="J20" s="1564"/>
      <c r="K20" s="1564"/>
      <c r="L20" s="1564"/>
      <c r="M20" s="1564"/>
    </row>
    <row r="21" spans="1:13" ht="15" customHeight="1">
      <c r="B21" s="1162"/>
      <c r="C21" s="1184"/>
      <c r="D21" s="1184"/>
      <c r="E21" s="1184"/>
      <c r="F21" s="1184"/>
      <c r="G21" s="1184"/>
      <c r="H21" s="1184"/>
      <c r="I21" s="1184"/>
      <c r="J21" s="1184"/>
      <c r="K21" s="1184"/>
      <c r="L21" s="1184"/>
      <c r="M21" s="1184"/>
    </row>
    <row r="22" spans="1:13" ht="26.25" customHeight="1">
      <c r="B22" s="1162"/>
      <c r="C22" s="1184"/>
      <c r="D22" s="1184"/>
      <c r="E22" s="1184"/>
      <c r="F22" s="1184"/>
      <c r="G22" s="1184"/>
      <c r="H22" s="1184"/>
      <c r="I22" s="1184"/>
      <c r="J22" s="1184"/>
      <c r="K22" s="1184"/>
      <c r="L22" s="1184"/>
      <c r="M22" s="1185" t="s">
        <v>1760</v>
      </c>
    </row>
    <row r="23" spans="1:13" ht="26.25" customHeight="1">
      <c r="B23" s="1162"/>
      <c r="C23" s="1184"/>
      <c r="D23" s="1184"/>
      <c r="E23" s="1184"/>
      <c r="F23" s="1184"/>
      <c r="G23" s="1184"/>
      <c r="H23" s="1184"/>
      <c r="I23" s="1184"/>
      <c r="J23" s="1184"/>
      <c r="K23" s="1184"/>
      <c r="L23" s="1184"/>
      <c r="M23" s="1186"/>
    </row>
    <row r="24" spans="1:13" ht="26.25" customHeight="1">
      <c r="B24" s="1162"/>
      <c r="C24" s="1184"/>
      <c r="D24" s="1184"/>
      <c r="E24" s="1184"/>
      <c r="F24" s="1184"/>
      <c r="G24" s="1184"/>
      <c r="H24" s="1184"/>
      <c r="I24" s="1184"/>
      <c r="J24" s="1184"/>
      <c r="K24" s="1184"/>
      <c r="L24" s="1184"/>
      <c r="M24" s="1184"/>
    </row>
    <row r="25" spans="1:13" ht="26.25" customHeight="1">
      <c r="A25" s="1184"/>
      <c r="B25" s="1184"/>
      <c r="C25" s="1184"/>
      <c r="D25" s="1184"/>
      <c r="E25" s="1184"/>
      <c r="F25" s="1184"/>
      <c r="G25" s="1184"/>
      <c r="H25" s="1187" t="s">
        <v>1761</v>
      </c>
      <c r="I25" s="1184"/>
      <c r="J25" s="1184"/>
      <c r="K25" s="1184"/>
    </row>
    <row r="26" spans="1:13" ht="26.25" customHeight="1">
      <c r="A26" s="1184"/>
      <c r="B26" s="1184"/>
      <c r="C26" s="1184"/>
      <c r="D26" s="1184"/>
      <c r="E26" s="1184"/>
      <c r="F26" s="1184"/>
      <c r="G26" s="1184"/>
      <c r="H26" s="1187"/>
      <c r="I26" s="1184"/>
      <c r="J26" s="1184"/>
      <c r="K26" s="1184"/>
    </row>
    <row r="27" spans="1:13" ht="26.25" customHeight="1">
      <c r="A27" s="1184"/>
      <c r="B27" s="1184"/>
      <c r="C27" s="1184"/>
      <c r="D27" s="1184"/>
      <c r="E27" s="1184"/>
      <c r="F27" s="1184"/>
      <c r="G27" s="1184"/>
    </row>
    <row r="28" spans="1:13" ht="26.25" customHeight="1">
      <c r="A28" s="1188"/>
      <c r="B28" s="1188"/>
      <c r="C28" s="1188"/>
      <c r="D28" s="1165" t="s">
        <v>1775</v>
      </c>
      <c r="E28" s="1165"/>
      <c r="F28" s="1165"/>
      <c r="G28" s="1165"/>
      <c r="H28" s="1189"/>
      <c r="I28" s="1165"/>
      <c r="J28" s="1167"/>
      <c r="K28" s="1167"/>
      <c r="L28" s="1166"/>
      <c r="M28" s="1166"/>
    </row>
    <row r="29" spans="1:13" ht="26.25" customHeight="1">
      <c r="A29" s="1188"/>
      <c r="B29" s="1188"/>
      <c r="C29" s="1188"/>
      <c r="D29" s="1165" t="s">
        <v>1762</v>
      </c>
      <c r="E29" s="1165"/>
      <c r="F29" s="1165"/>
      <c r="G29" s="1165"/>
      <c r="H29" s="1189"/>
      <c r="I29" s="1165"/>
      <c r="J29" s="1167"/>
      <c r="K29" s="1167"/>
      <c r="L29" s="1166"/>
      <c r="M29" s="1166"/>
    </row>
    <row r="30" spans="1:13" ht="26.25" customHeight="1">
      <c r="A30" s="1188"/>
      <c r="B30" s="1188"/>
      <c r="C30" s="1188"/>
      <c r="D30" s="1165"/>
      <c r="E30" s="1165"/>
      <c r="F30" s="1165"/>
      <c r="G30" s="1165"/>
      <c r="H30" s="1189"/>
      <c r="I30" s="1190"/>
      <c r="J30" s="1167"/>
      <c r="K30" s="1167"/>
      <c r="L30" s="1191"/>
      <c r="M30" s="1191"/>
    </row>
    <row r="31" spans="1:13" ht="26.25" customHeight="1">
      <c r="A31" s="1188"/>
      <c r="B31" s="1188"/>
      <c r="C31" s="1188"/>
      <c r="D31" s="1178"/>
      <c r="E31" s="1178"/>
      <c r="F31" s="1178"/>
      <c r="G31" s="1178"/>
      <c r="H31" s="1191"/>
      <c r="I31" s="1191"/>
      <c r="J31" s="1191"/>
      <c r="K31" s="1191"/>
      <c r="L31" s="1191"/>
      <c r="M31" s="1191"/>
    </row>
    <row r="32" spans="1:13" ht="26.25" customHeight="1">
      <c r="A32" s="1188"/>
      <c r="B32" s="1188"/>
      <c r="C32" s="1188"/>
      <c r="D32" s="1178"/>
      <c r="E32" s="1178"/>
      <c r="F32" s="1178"/>
      <c r="G32" s="1178"/>
      <c r="H32" s="1166"/>
      <c r="I32" s="1166"/>
      <c r="J32" s="1166"/>
      <c r="K32" s="1166"/>
      <c r="L32" s="1167"/>
      <c r="M32" s="1191"/>
    </row>
    <row r="33" spans="1:15" ht="26.25" customHeight="1">
      <c r="A33" s="1188"/>
      <c r="B33" s="1188"/>
      <c r="C33" s="1188"/>
      <c r="D33" s="1188"/>
      <c r="E33" s="1188"/>
      <c r="F33" s="1188"/>
      <c r="G33" s="1188"/>
      <c r="M33" s="1185" t="s">
        <v>1763</v>
      </c>
      <c r="O33" s="1192"/>
    </row>
    <row r="34" spans="1:15" ht="26.25" customHeight="1">
      <c r="A34" s="1188"/>
      <c r="B34" s="1188"/>
      <c r="C34" s="1188"/>
      <c r="D34" s="1188"/>
      <c r="E34" s="1188"/>
      <c r="F34" s="1188"/>
      <c r="G34" s="1188"/>
      <c r="L34" s="1188"/>
      <c r="M34" s="1188"/>
      <c r="N34" s="1192"/>
      <c r="O34" s="1192"/>
    </row>
    <row r="35" spans="1:15" ht="26.25" customHeight="1">
      <c r="A35" s="1188"/>
      <c r="B35" s="1188"/>
      <c r="C35" s="1188"/>
      <c r="D35" s="1188"/>
      <c r="E35" s="1188"/>
      <c r="F35" s="1188"/>
      <c r="G35" s="1188"/>
      <c r="L35" s="1188"/>
      <c r="M35" s="1188"/>
      <c r="N35" s="1192"/>
      <c r="O35" s="1192"/>
    </row>
    <row r="36" spans="1:15" ht="26.25" customHeight="1">
      <c r="A36" s="1188"/>
      <c r="B36" s="1188"/>
      <c r="M36" s="1188"/>
      <c r="N36" s="1192"/>
      <c r="O36" s="1192"/>
    </row>
    <row r="37" spans="1:15" ht="26.25" customHeight="1">
      <c r="A37" s="1188"/>
      <c r="B37" s="1188"/>
      <c r="C37" s="1188"/>
      <c r="D37" s="1188"/>
      <c r="E37" s="1188"/>
      <c r="F37" s="1188"/>
      <c r="G37" s="1188"/>
      <c r="M37" s="1188"/>
      <c r="N37" s="1192"/>
      <c r="O37" s="1192"/>
    </row>
    <row r="38" spans="1:15" ht="26.25" customHeight="1">
      <c r="A38" s="1188"/>
      <c r="B38" s="1188"/>
      <c r="C38" s="1188"/>
      <c r="D38" s="1188"/>
      <c r="E38" s="1188"/>
      <c r="F38" s="1188"/>
      <c r="G38" s="1188"/>
      <c r="M38" s="1188"/>
      <c r="N38" s="1192"/>
      <c r="O38" s="1192"/>
    </row>
    <row r="39" spans="1:15" ht="26.25" customHeight="1">
      <c r="A39" s="1188"/>
      <c r="B39" s="1188"/>
      <c r="C39" s="1188"/>
      <c r="D39" s="1188"/>
      <c r="E39" s="1188"/>
      <c r="F39" s="1188"/>
      <c r="G39" s="1188"/>
      <c r="M39" s="1188"/>
      <c r="N39" s="1192"/>
      <c r="O39" s="1192"/>
    </row>
    <row r="40" spans="1:15" ht="26.25" customHeight="1">
      <c r="A40" s="1188"/>
      <c r="B40" s="1188"/>
      <c r="C40" s="1188"/>
      <c r="D40" s="1188"/>
      <c r="E40" s="1188"/>
      <c r="F40" s="1188"/>
      <c r="G40" s="1188"/>
      <c r="M40" s="1188"/>
      <c r="N40" s="1192"/>
      <c r="O40" s="1192"/>
    </row>
    <row r="41" spans="1:15" ht="26.25" customHeight="1">
      <c r="A41" s="1188"/>
      <c r="B41" s="1188"/>
      <c r="C41" s="1188"/>
      <c r="D41" s="1188"/>
      <c r="E41" s="1188"/>
      <c r="F41" s="1188"/>
      <c r="G41" s="1188"/>
      <c r="M41" s="1188"/>
      <c r="N41" s="1192"/>
      <c r="O41" s="1192"/>
    </row>
    <row r="42" spans="1:15" ht="26.25" customHeight="1">
      <c r="A42" s="1188"/>
      <c r="B42" s="1188"/>
      <c r="C42" s="1188"/>
      <c r="D42" s="1188"/>
      <c r="E42" s="1188"/>
      <c r="F42" s="1188"/>
      <c r="G42" s="1188"/>
      <c r="H42" s="1188"/>
      <c r="I42" s="1188"/>
      <c r="J42" s="1188"/>
      <c r="K42" s="1188"/>
      <c r="L42" s="1188"/>
      <c r="M42" s="1188"/>
      <c r="N42" s="1192"/>
      <c r="O42" s="1192"/>
    </row>
    <row r="43" spans="1:15" ht="26.25" customHeight="1">
      <c r="A43" s="1188"/>
      <c r="B43" s="1188"/>
      <c r="C43" s="1188"/>
      <c r="D43" s="1188"/>
      <c r="E43" s="1188"/>
      <c r="F43" s="1188"/>
      <c r="G43" s="1188"/>
      <c r="H43" s="1188"/>
      <c r="I43" s="1188"/>
      <c r="J43" s="1188"/>
      <c r="K43" s="1188"/>
      <c r="L43" s="1188"/>
      <c r="M43" s="1188"/>
      <c r="N43" s="1192"/>
      <c r="O43" s="1192"/>
    </row>
    <row r="44" spans="1:15" ht="26.25" customHeight="1">
      <c r="A44" s="1188"/>
      <c r="B44" s="1188"/>
      <c r="C44" s="1188"/>
      <c r="D44" s="1188"/>
      <c r="E44" s="1188"/>
      <c r="F44" s="1188"/>
      <c r="G44" s="1188"/>
      <c r="H44" s="1188"/>
      <c r="I44" s="1188"/>
      <c r="J44" s="1188"/>
      <c r="K44" s="1188"/>
      <c r="L44" s="1188"/>
      <c r="M44" s="1188"/>
      <c r="N44" s="1192"/>
      <c r="O44" s="1192"/>
    </row>
    <row r="45" spans="1:15" ht="26.25" customHeight="1">
      <c r="A45" s="1188"/>
      <c r="B45" s="1188"/>
      <c r="C45" s="1188"/>
      <c r="D45" s="1188"/>
      <c r="E45" s="1188"/>
      <c r="F45" s="1188"/>
      <c r="G45" s="1188"/>
      <c r="H45" s="1188"/>
      <c r="I45" s="1188"/>
      <c r="J45" s="1188"/>
      <c r="K45" s="1188"/>
      <c r="L45" s="1188"/>
      <c r="M45" s="1188"/>
      <c r="N45" s="1192"/>
      <c r="O45" s="1192"/>
    </row>
    <row r="46" spans="1:15" ht="26.25" customHeight="1">
      <c r="A46" s="1188"/>
      <c r="B46" s="1188"/>
      <c r="C46" s="1188"/>
      <c r="D46" s="1188"/>
      <c r="E46" s="1188"/>
      <c r="F46" s="1188"/>
      <c r="G46" s="1188"/>
      <c r="H46" s="1188"/>
      <c r="I46" s="1188"/>
      <c r="J46" s="1188"/>
      <c r="K46" s="1188"/>
      <c r="L46" s="1188"/>
      <c r="M46" s="1188"/>
      <c r="N46" s="1192"/>
      <c r="O46" s="1192"/>
    </row>
    <row r="47" spans="1:15" ht="26.25" customHeight="1">
      <c r="A47" s="1188"/>
      <c r="B47" s="1188"/>
      <c r="C47" s="1188"/>
      <c r="D47" s="1188"/>
      <c r="E47" s="1188"/>
      <c r="F47" s="1188"/>
      <c r="G47" s="1188"/>
      <c r="H47" s="1188"/>
      <c r="I47" s="1188"/>
      <c r="J47" s="1188"/>
      <c r="K47" s="1188"/>
      <c r="L47" s="1188"/>
      <c r="M47" s="1188"/>
      <c r="N47" s="1192"/>
      <c r="O47" s="1192"/>
    </row>
    <row r="48" spans="1:15" ht="26.25" customHeight="1">
      <c r="A48" s="1188"/>
      <c r="B48" s="1188"/>
      <c r="C48" s="1188"/>
      <c r="D48" s="1188"/>
      <c r="E48" s="1188"/>
      <c r="F48" s="1188"/>
      <c r="G48" s="1188"/>
      <c r="H48" s="1188"/>
      <c r="I48" s="1188"/>
      <c r="J48" s="1188"/>
      <c r="K48" s="1188"/>
      <c r="L48" s="1188"/>
      <c r="M48" s="1188"/>
      <c r="N48" s="1192"/>
      <c r="O48" s="1192"/>
    </row>
    <row r="49" spans="1:15" ht="26.25" customHeight="1">
      <c r="A49" s="1188"/>
      <c r="B49" s="1188"/>
      <c r="C49" s="1188"/>
      <c r="D49" s="1188"/>
      <c r="E49" s="1188"/>
      <c r="F49" s="1188"/>
      <c r="G49" s="1188"/>
      <c r="H49" s="1188"/>
      <c r="I49" s="1188"/>
      <c r="J49" s="1188"/>
      <c r="K49" s="1188"/>
      <c r="L49" s="1188"/>
      <c r="M49" s="1188"/>
      <c r="N49" s="1192"/>
      <c r="O49" s="1192"/>
    </row>
    <row r="50" spans="1:15" ht="24">
      <c r="A50" s="1188"/>
      <c r="B50" s="1188"/>
      <c r="C50" s="1188"/>
      <c r="D50" s="1188"/>
      <c r="E50" s="1188"/>
      <c r="F50" s="1188"/>
      <c r="G50" s="1188"/>
      <c r="H50" s="1188"/>
      <c r="I50" s="1188"/>
      <c r="J50" s="1188"/>
      <c r="K50" s="1188"/>
      <c r="L50" s="1188"/>
      <c r="M50" s="1176"/>
      <c r="N50" s="1193"/>
      <c r="O50" s="1193"/>
    </row>
    <row r="51" spans="1:15" ht="24">
      <c r="A51" s="1176"/>
      <c r="B51" s="1176"/>
      <c r="C51" s="1176"/>
      <c r="D51" s="1176"/>
      <c r="E51" s="1176"/>
      <c r="F51" s="1176"/>
      <c r="G51" s="1176"/>
      <c r="H51" s="1176"/>
      <c r="I51" s="1176"/>
      <c r="J51" s="1176"/>
      <c r="K51" s="1176"/>
      <c r="L51" s="1176"/>
      <c r="M51" s="1176"/>
      <c r="N51" s="1193"/>
      <c r="O51" s="1193"/>
    </row>
    <row r="52" spans="1:15" ht="24">
      <c r="A52" s="1176"/>
      <c r="B52" s="1176"/>
      <c r="C52" s="1176"/>
      <c r="D52" s="1176"/>
      <c r="E52" s="1176"/>
      <c r="F52" s="1176"/>
      <c r="G52" s="1176"/>
      <c r="H52" s="1176"/>
      <c r="I52" s="1176"/>
      <c r="J52" s="1176"/>
      <c r="K52" s="1176"/>
      <c r="L52" s="1176"/>
      <c r="M52" s="1176"/>
      <c r="N52" s="1193"/>
      <c r="O52" s="1193"/>
    </row>
    <row r="53" spans="1:15">
      <c r="A53" s="1176"/>
      <c r="B53" s="1176"/>
      <c r="C53" s="1176"/>
      <c r="D53" s="1176"/>
      <c r="E53" s="1176"/>
      <c r="F53" s="1176"/>
      <c r="G53" s="1176"/>
      <c r="H53" s="1176"/>
      <c r="I53" s="1176"/>
      <c r="J53" s="1176"/>
      <c r="K53" s="1176"/>
      <c r="L53" s="1176"/>
    </row>
  </sheetData>
  <sheetProtection formatCells="0" formatColumns="0" formatRows="0" insertColumns="0" insertRows="0" selectLockedCells="1"/>
  <mergeCells count="7">
    <mergeCell ref="A19:M20"/>
    <mergeCell ref="B14:L14"/>
    <mergeCell ref="L2:M2"/>
    <mergeCell ref="K6:M6"/>
    <mergeCell ref="K7:M7"/>
    <mergeCell ref="K8:M8"/>
    <mergeCell ref="A17:M18"/>
  </mergeCells>
  <phoneticPr fontId="4"/>
  <pageMargins left="0.78740157480314965" right="0.59055118110236227" top="0.78740157480314965" bottom="0.98425196850393704" header="0.51181102362204722" footer="0.51181102362204722"/>
  <pageSetup paperSize="9"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7A5C5-DB9E-42DD-A0CB-6A440F294767}">
  <sheetPr>
    <tabColor theme="7" tint="0.59999389629810485"/>
  </sheetPr>
  <dimension ref="A1:BV83"/>
  <sheetViews>
    <sheetView showGridLines="0" view="pageBreakPreview" zoomScaleNormal="100" zoomScaleSheetLayoutView="100" workbookViewId="0">
      <selection activeCell="B11" sqref="B11:D13"/>
    </sheetView>
  </sheetViews>
  <sheetFormatPr defaultColWidth="8" defaultRowHeight="12"/>
  <cols>
    <col min="1" max="1" width="2.375" style="576" customWidth="1"/>
    <col min="2" max="9" width="2" style="576" customWidth="1"/>
    <col min="10" max="12" width="2.625" style="576" customWidth="1"/>
    <col min="13" max="15" width="3.125" style="576" customWidth="1"/>
    <col min="16" max="18" width="1.875" style="576" customWidth="1"/>
    <col min="19" max="19" width="2.125" style="576" customWidth="1"/>
    <col min="20" max="20" width="1.625" style="576" customWidth="1"/>
    <col min="21" max="21" width="2.125" style="576" customWidth="1"/>
    <col min="22" max="26" width="2.625" style="576" customWidth="1"/>
    <col min="27" max="27" width="2.375" style="576" customWidth="1"/>
    <col min="28" max="29" width="1.875" style="576" customWidth="1"/>
    <col min="30" max="30" width="2.875" style="576" customWidth="1"/>
    <col min="31" max="33" width="1.875" style="576" customWidth="1"/>
    <col min="34" max="34" width="2.875" style="576" customWidth="1"/>
    <col min="35" max="35" width="1.875" style="576" customWidth="1"/>
    <col min="36" max="53" width="2" style="576" customWidth="1"/>
    <col min="54" max="59" width="2.125" style="576" customWidth="1"/>
    <col min="60" max="60" width="2.625" style="576" customWidth="1"/>
    <col min="61" max="68" width="1.875" style="576" customWidth="1"/>
    <col min="69" max="71" width="2.125" style="576" customWidth="1"/>
    <col min="72" max="73" width="8" style="576" hidden="1" customWidth="1"/>
    <col min="74" max="16384" width="8" style="576"/>
  </cols>
  <sheetData>
    <row r="1" spans="1:74" ht="14.1" customHeight="1">
      <c r="A1" s="2312" t="s">
        <v>1653</v>
      </c>
      <c r="B1" s="3591"/>
      <c r="C1" s="3591"/>
      <c r="D1" s="3591"/>
      <c r="E1" s="3591"/>
      <c r="F1" s="3591"/>
      <c r="G1" s="3591"/>
      <c r="H1" s="3591"/>
      <c r="I1" s="3591"/>
      <c r="J1" s="3591"/>
      <c r="K1" s="3591"/>
      <c r="L1" s="3591"/>
      <c r="M1" s="3591"/>
      <c r="N1" s="3591"/>
      <c r="O1" s="3591"/>
      <c r="P1" s="3591"/>
      <c r="Q1" s="3591"/>
      <c r="R1" s="3591"/>
      <c r="S1" s="3591"/>
      <c r="T1" s="3591"/>
      <c r="U1" s="3591"/>
      <c r="V1" s="3591"/>
      <c r="W1" s="3591"/>
      <c r="X1" s="3591"/>
      <c r="Y1" s="3591"/>
      <c r="Z1" s="3591"/>
      <c r="AA1" s="3591"/>
      <c r="AB1" s="3591"/>
      <c r="AC1" s="3591"/>
      <c r="AD1" s="3591"/>
      <c r="AE1" s="3591"/>
      <c r="AF1" s="3591"/>
      <c r="AG1" s="3591"/>
      <c r="AH1" s="3591"/>
      <c r="AI1" s="3591"/>
      <c r="AJ1" s="3591"/>
      <c r="AK1" s="3591"/>
      <c r="AL1" s="3591"/>
      <c r="AM1" s="3591"/>
      <c r="AN1" s="3591"/>
      <c r="AO1" s="3591"/>
      <c r="AP1" s="3591"/>
      <c r="AQ1" s="3591"/>
      <c r="AR1" s="3591"/>
      <c r="AS1" s="3591"/>
      <c r="AT1" s="3591"/>
      <c r="AU1" s="3591"/>
      <c r="AV1" s="3591"/>
      <c r="AW1" s="3591"/>
      <c r="AX1" s="3591"/>
      <c r="AY1" s="3591"/>
      <c r="AZ1" s="3591"/>
      <c r="BA1" s="3591"/>
      <c r="BB1" s="3591"/>
      <c r="BC1" s="3591"/>
      <c r="BD1" s="3591"/>
      <c r="BE1" s="3591"/>
      <c r="BF1" s="3591"/>
      <c r="BG1" s="3591"/>
      <c r="BH1" s="3591"/>
      <c r="BI1" s="3591"/>
      <c r="BJ1" s="3591"/>
      <c r="BK1" s="3591"/>
      <c r="BL1" s="3591"/>
      <c r="BM1" s="3591"/>
      <c r="BN1" s="3591"/>
      <c r="BO1" s="3591"/>
      <c r="BP1" s="3591"/>
      <c r="BR1" s="525"/>
      <c r="BS1" s="525"/>
      <c r="BT1" s="525"/>
      <c r="BU1" s="525"/>
      <c r="BV1" s="525"/>
    </row>
    <row r="2" spans="1:74" ht="5.0999999999999996" customHeight="1"/>
    <row r="3" spans="1:74" ht="14.1" customHeight="1">
      <c r="A3" s="3592" t="s">
        <v>1269</v>
      </c>
      <c r="B3" s="3592"/>
      <c r="C3" s="3592"/>
      <c r="D3" s="3094" t="s">
        <v>1417</v>
      </c>
      <c r="E3" s="3094"/>
      <c r="F3" s="3094"/>
      <c r="G3" s="3094"/>
      <c r="H3" s="3094"/>
      <c r="I3" s="3094"/>
      <c r="J3" s="3094"/>
      <c r="K3" s="3094"/>
      <c r="L3" s="3094"/>
      <c r="M3" s="3094"/>
      <c r="N3" s="3094"/>
      <c r="O3" s="3094"/>
      <c r="P3" s="3094"/>
      <c r="Q3" s="3094"/>
      <c r="R3" s="3094"/>
      <c r="S3" s="3094"/>
      <c r="T3" s="3094"/>
      <c r="U3" s="3094"/>
      <c r="V3" s="3094"/>
      <c r="W3" s="3094"/>
      <c r="X3" s="3094"/>
      <c r="Y3" s="3094"/>
      <c r="Z3" s="3094"/>
      <c r="AA3" s="3094"/>
      <c r="AB3" s="3094"/>
      <c r="AC3" s="3094"/>
      <c r="AD3" s="3094"/>
      <c r="AE3" s="3094"/>
      <c r="AF3" s="3094"/>
      <c r="AG3" s="3094"/>
      <c r="AH3" s="3094"/>
      <c r="AI3" s="3094"/>
      <c r="AJ3" s="3094"/>
      <c r="AK3" s="3094"/>
      <c r="AL3" s="3094"/>
      <c r="AM3" s="3094"/>
      <c r="AN3" s="3094"/>
      <c r="AO3" s="3094"/>
      <c r="AP3" s="3094"/>
      <c r="AQ3" s="3094"/>
      <c r="AR3" s="3094"/>
      <c r="AS3" s="3094"/>
      <c r="AT3" s="3094"/>
      <c r="AU3" s="3094"/>
      <c r="AV3" s="3094"/>
      <c r="AW3" s="3094"/>
      <c r="AX3" s="3094"/>
      <c r="AY3" s="3094"/>
      <c r="AZ3" s="3094"/>
      <c r="BA3" s="3094"/>
      <c r="BB3" s="3094"/>
      <c r="BC3" s="3094"/>
      <c r="BD3" s="3094"/>
      <c r="BE3" s="3094"/>
      <c r="BF3" s="3094"/>
      <c r="BG3" s="3094"/>
      <c r="BH3" s="3094"/>
      <c r="BI3" s="3094"/>
      <c r="BJ3" s="3094"/>
      <c r="BK3" s="3094"/>
      <c r="BL3" s="3094"/>
      <c r="BM3" s="3094"/>
      <c r="BN3" s="3094"/>
      <c r="BO3" s="3094"/>
      <c r="BP3" s="3094"/>
    </row>
    <row r="4" spans="1:74" ht="6.95" customHeight="1" thickBot="1">
      <c r="A4" s="969"/>
      <c r="B4" s="969"/>
      <c r="C4" s="580"/>
      <c r="D4" s="580"/>
      <c r="E4" s="580"/>
      <c r="F4" s="580"/>
      <c r="G4" s="580"/>
      <c r="H4" s="580"/>
      <c r="I4" s="580"/>
      <c r="J4" s="580"/>
      <c r="K4" s="580"/>
      <c r="L4" s="580"/>
      <c r="M4" s="580"/>
      <c r="N4" s="580"/>
      <c r="O4" s="580"/>
      <c r="P4" s="580"/>
      <c r="Q4" s="580"/>
      <c r="R4" s="580"/>
      <c r="S4" s="580"/>
      <c r="T4" s="580"/>
      <c r="U4" s="580"/>
      <c r="V4" s="580"/>
      <c r="W4" s="580"/>
      <c r="X4" s="580"/>
      <c r="Y4" s="580"/>
      <c r="Z4" s="580"/>
      <c r="AA4" s="580"/>
      <c r="AB4" s="580"/>
      <c r="AC4" s="580"/>
      <c r="AD4" s="580"/>
      <c r="AE4" s="580"/>
      <c r="AF4" s="580"/>
      <c r="AG4" s="580"/>
      <c r="AH4" s="580"/>
    </row>
    <row r="5" spans="1:74" s="677" customFormat="1" ht="12.95" customHeight="1">
      <c r="A5" s="3593" t="s">
        <v>59</v>
      </c>
      <c r="B5" s="3546" t="s">
        <v>60</v>
      </c>
      <c r="C5" s="3547"/>
      <c r="D5" s="3595"/>
      <c r="E5" s="3546" t="s">
        <v>55</v>
      </c>
      <c r="F5" s="3547"/>
      <c r="G5" s="3547"/>
      <c r="H5" s="3547"/>
      <c r="I5" s="3547"/>
      <c r="J5" s="3595"/>
      <c r="K5" s="3597" t="s">
        <v>56</v>
      </c>
      <c r="L5" s="3599" t="s">
        <v>1020</v>
      </c>
      <c r="M5" s="3543" t="s">
        <v>1021</v>
      </c>
      <c r="N5" s="3544"/>
      <c r="O5" s="3545"/>
      <c r="P5" s="3543" t="s">
        <v>99</v>
      </c>
      <c r="Q5" s="3544"/>
      <c r="R5" s="3545"/>
      <c r="S5" s="3546" t="s">
        <v>61</v>
      </c>
      <c r="T5" s="3547"/>
      <c r="U5" s="3547"/>
      <c r="V5" s="3547"/>
      <c r="W5" s="3547"/>
      <c r="X5" s="3547"/>
      <c r="Y5" s="3547"/>
      <c r="Z5" s="3547"/>
      <c r="AA5" s="3547"/>
      <c r="AB5" s="3549" t="s">
        <v>1416</v>
      </c>
      <c r="AC5" s="3550"/>
      <c r="AD5" s="3550"/>
      <c r="AE5" s="3550"/>
      <c r="AF5" s="3550"/>
      <c r="AG5" s="3550"/>
      <c r="AH5" s="3550"/>
      <c r="AI5" s="3551"/>
      <c r="AJ5" s="3714" t="s">
        <v>1127</v>
      </c>
      <c r="AK5" s="3715"/>
      <c r="AL5" s="3715"/>
      <c r="AM5" s="3715"/>
      <c r="AN5" s="3715"/>
      <c r="AO5" s="3715"/>
      <c r="AP5" s="3715"/>
      <c r="AQ5" s="3715"/>
      <c r="AR5" s="3715"/>
      <c r="AS5" s="3715"/>
      <c r="AT5" s="3715"/>
      <c r="AU5" s="3715"/>
      <c r="AV5" s="3715"/>
      <c r="AW5" s="3715"/>
      <c r="AX5" s="3715"/>
      <c r="AY5" s="3556" t="s">
        <v>1341</v>
      </c>
      <c r="AZ5" s="3557"/>
      <c r="BA5" s="3558"/>
      <c r="BB5" s="3565" t="s">
        <v>273</v>
      </c>
      <c r="BC5" s="3566"/>
      <c r="BD5" s="3567"/>
      <c r="BE5" s="3601" t="s">
        <v>1646</v>
      </c>
      <c r="BF5" s="3544"/>
      <c r="BG5" s="3544"/>
      <c r="BH5" s="3544"/>
      <c r="BI5" s="3544"/>
      <c r="BJ5" s="3544"/>
      <c r="BK5" s="3544"/>
      <c r="BL5" s="3544"/>
      <c r="BM5" s="3544"/>
      <c r="BN5" s="3544"/>
      <c r="BO5" s="3544"/>
      <c r="BP5" s="3602"/>
    </row>
    <row r="6" spans="1:74" s="677" customFormat="1" ht="12.95" customHeight="1">
      <c r="A6" s="3594"/>
      <c r="B6" s="3420"/>
      <c r="C6" s="3596"/>
      <c r="D6" s="3404"/>
      <c r="E6" s="3420"/>
      <c r="F6" s="3596"/>
      <c r="G6" s="3596"/>
      <c r="H6" s="3596"/>
      <c r="I6" s="3596"/>
      <c r="J6" s="3404"/>
      <c r="K6" s="3598"/>
      <c r="L6" s="3600"/>
      <c r="M6" s="3411"/>
      <c r="N6" s="3412"/>
      <c r="O6" s="3413"/>
      <c r="P6" s="3411"/>
      <c r="Q6" s="3412"/>
      <c r="R6" s="3413"/>
      <c r="S6" s="3421"/>
      <c r="T6" s="3548"/>
      <c r="U6" s="3548"/>
      <c r="V6" s="3548"/>
      <c r="W6" s="3548"/>
      <c r="X6" s="3548"/>
      <c r="Y6" s="3548"/>
      <c r="Z6" s="3548"/>
      <c r="AA6" s="3548"/>
      <c r="AB6" s="3605" t="s">
        <v>1128</v>
      </c>
      <c r="AC6" s="3606"/>
      <c r="AD6" s="3606"/>
      <c r="AE6" s="3606"/>
      <c r="AF6" s="3609" t="s">
        <v>1129</v>
      </c>
      <c r="AG6" s="3606"/>
      <c r="AH6" s="3606"/>
      <c r="AI6" s="3610"/>
      <c r="AJ6" s="3716"/>
      <c r="AK6" s="3717"/>
      <c r="AL6" s="3717"/>
      <c r="AM6" s="3717"/>
      <c r="AN6" s="3717"/>
      <c r="AO6" s="3717"/>
      <c r="AP6" s="3717"/>
      <c r="AQ6" s="3717"/>
      <c r="AR6" s="3717"/>
      <c r="AS6" s="3717"/>
      <c r="AT6" s="3717"/>
      <c r="AU6" s="3717"/>
      <c r="AV6" s="3717"/>
      <c r="AW6" s="3717"/>
      <c r="AX6" s="3717"/>
      <c r="AY6" s="3559"/>
      <c r="AZ6" s="3560"/>
      <c r="BA6" s="3561"/>
      <c r="BB6" s="3568"/>
      <c r="BC6" s="3569"/>
      <c r="BD6" s="3570"/>
      <c r="BE6" s="3603"/>
      <c r="BF6" s="2251"/>
      <c r="BG6" s="2251"/>
      <c r="BH6" s="2251"/>
      <c r="BI6" s="2251"/>
      <c r="BJ6" s="2251"/>
      <c r="BK6" s="2251"/>
      <c r="BL6" s="2251"/>
      <c r="BM6" s="2251"/>
      <c r="BN6" s="2251"/>
      <c r="BO6" s="2251"/>
      <c r="BP6" s="3604"/>
    </row>
    <row r="7" spans="1:74" s="677" customFormat="1" ht="15" customHeight="1">
      <c r="A7" s="3594"/>
      <c r="B7" s="3420"/>
      <c r="C7" s="3596"/>
      <c r="D7" s="3404"/>
      <c r="E7" s="3420"/>
      <c r="F7" s="3596"/>
      <c r="G7" s="3596"/>
      <c r="H7" s="3596"/>
      <c r="I7" s="3596"/>
      <c r="J7" s="3404"/>
      <c r="K7" s="3598"/>
      <c r="L7" s="3600"/>
      <c r="M7" s="3424"/>
      <c r="N7" s="3425"/>
      <c r="O7" s="3426"/>
      <c r="P7" s="3411"/>
      <c r="Q7" s="3412"/>
      <c r="R7" s="3413"/>
      <c r="S7" s="3613" t="s">
        <v>62</v>
      </c>
      <c r="T7" s="3614"/>
      <c r="U7" s="3614"/>
      <c r="V7" s="3614"/>
      <c r="W7" s="3614"/>
      <c r="X7" s="3609" t="s">
        <v>64</v>
      </c>
      <c r="Y7" s="3606"/>
      <c r="Z7" s="3495" t="s">
        <v>101</v>
      </c>
      <c r="AA7" s="3496"/>
      <c r="AB7" s="3607"/>
      <c r="AC7" s="3608"/>
      <c r="AD7" s="3608"/>
      <c r="AE7" s="3608"/>
      <c r="AF7" s="3611"/>
      <c r="AG7" s="3608"/>
      <c r="AH7" s="3608"/>
      <c r="AI7" s="3612"/>
      <c r="AJ7" s="3615" t="s">
        <v>1647</v>
      </c>
      <c r="AK7" s="3616"/>
      <c r="AL7" s="3616"/>
      <c r="AM7" s="3616"/>
      <c r="AN7" s="3616"/>
      <c r="AO7" s="3616"/>
      <c r="AP7" s="3616"/>
      <c r="AQ7" s="3616"/>
      <c r="AR7" s="3616"/>
      <c r="AS7" s="3616"/>
      <c r="AT7" s="3616"/>
      <c r="AU7" s="3616"/>
      <c r="AV7" s="3616"/>
      <c r="AW7" s="3616"/>
      <c r="AX7" s="3616"/>
      <c r="AY7" s="3559"/>
      <c r="AZ7" s="3560"/>
      <c r="BA7" s="3561"/>
      <c r="BB7" s="3617" t="s">
        <v>274</v>
      </c>
      <c r="BC7" s="3618"/>
      <c r="BD7" s="3619"/>
      <c r="BE7" s="3620" t="s">
        <v>1648</v>
      </c>
      <c r="BF7" s="2135"/>
      <c r="BG7" s="2135"/>
      <c r="BH7" s="2135"/>
      <c r="BI7" s="2135"/>
      <c r="BJ7" s="2135"/>
      <c r="BK7" s="2135"/>
      <c r="BL7" s="2135"/>
      <c r="BM7" s="2135"/>
      <c r="BN7" s="2135"/>
      <c r="BO7" s="2135"/>
      <c r="BP7" s="3621"/>
    </row>
    <row r="8" spans="1:74" s="677" customFormat="1" ht="15" customHeight="1">
      <c r="A8" s="3594"/>
      <c r="B8" s="3420"/>
      <c r="C8" s="3596"/>
      <c r="D8" s="3404"/>
      <c r="E8" s="3420"/>
      <c r="F8" s="3596"/>
      <c r="G8" s="3596"/>
      <c r="H8" s="3596"/>
      <c r="I8" s="3596"/>
      <c r="J8" s="3404"/>
      <c r="K8" s="3598"/>
      <c r="L8" s="3600"/>
      <c r="M8" s="3559" t="s">
        <v>918</v>
      </c>
      <c r="N8" s="3560"/>
      <c r="O8" s="3626"/>
      <c r="P8" s="3411"/>
      <c r="Q8" s="3412"/>
      <c r="R8" s="3413"/>
      <c r="S8" s="3495" t="s">
        <v>1654</v>
      </c>
      <c r="T8" s="3496"/>
      <c r="U8" s="3496"/>
      <c r="V8" s="3495" t="s">
        <v>100</v>
      </c>
      <c r="W8" s="3497"/>
      <c r="X8" s="3608"/>
      <c r="Y8" s="3608"/>
      <c r="Z8" s="3411"/>
      <c r="AA8" s="3412"/>
      <c r="AB8" s="3607"/>
      <c r="AC8" s="3608"/>
      <c r="AD8" s="3608"/>
      <c r="AE8" s="3608"/>
      <c r="AF8" s="3611"/>
      <c r="AG8" s="3608"/>
      <c r="AH8" s="3608"/>
      <c r="AI8" s="3612"/>
      <c r="AJ8" s="3582" t="s">
        <v>1325</v>
      </c>
      <c r="AK8" s="3583"/>
      <c r="AL8" s="3584"/>
      <c r="AM8" s="3582" t="s">
        <v>272</v>
      </c>
      <c r="AN8" s="3583"/>
      <c r="AO8" s="3584"/>
      <c r="AP8" s="3582" t="s">
        <v>1327</v>
      </c>
      <c r="AQ8" s="3583"/>
      <c r="AR8" s="3584"/>
      <c r="AS8" s="3705"/>
      <c r="AT8" s="3706"/>
      <c r="AU8" s="3706"/>
      <c r="AV8" s="3706"/>
      <c r="AW8" s="3706"/>
      <c r="AX8" s="3706"/>
      <c r="AY8" s="3559"/>
      <c r="AZ8" s="3560"/>
      <c r="BA8" s="3561"/>
      <c r="BB8" s="3573"/>
      <c r="BC8" s="3574"/>
      <c r="BD8" s="3575"/>
      <c r="BE8" s="3620"/>
      <c r="BF8" s="2135"/>
      <c r="BG8" s="2135"/>
      <c r="BH8" s="2135"/>
      <c r="BI8" s="2135"/>
      <c r="BJ8" s="2135"/>
      <c r="BK8" s="2135"/>
      <c r="BL8" s="2135"/>
      <c r="BM8" s="2135"/>
      <c r="BN8" s="2135"/>
      <c r="BO8" s="2135"/>
      <c r="BP8" s="3621"/>
    </row>
    <row r="9" spans="1:74" s="677" customFormat="1" ht="15" customHeight="1">
      <c r="A9" s="3594"/>
      <c r="B9" s="3420"/>
      <c r="C9" s="3596"/>
      <c r="D9" s="3404"/>
      <c r="E9" s="3420"/>
      <c r="F9" s="3596"/>
      <c r="G9" s="3596"/>
      <c r="H9" s="3596"/>
      <c r="I9" s="3596"/>
      <c r="J9" s="3404"/>
      <c r="K9" s="3598"/>
      <c r="L9" s="3600"/>
      <c r="M9" s="3559"/>
      <c r="N9" s="3560"/>
      <c r="O9" s="3626"/>
      <c r="P9" s="3411"/>
      <c r="Q9" s="3412"/>
      <c r="R9" s="3413"/>
      <c r="S9" s="3411"/>
      <c r="T9" s="3412"/>
      <c r="U9" s="3412"/>
      <c r="V9" s="3411"/>
      <c r="W9" s="3413"/>
      <c r="X9" s="3608"/>
      <c r="Y9" s="3608"/>
      <c r="Z9" s="3411"/>
      <c r="AA9" s="3412"/>
      <c r="AB9" s="3607"/>
      <c r="AC9" s="3608"/>
      <c r="AD9" s="3608"/>
      <c r="AE9" s="3608"/>
      <c r="AF9" s="3611"/>
      <c r="AG9" s="3608"/>
      <c r="AH9" s="3608"/>
      <c r="AI9" s="3612"/>
      <c r="AJ9" s="3571" t="s">
        <v>1326</v>
      </c>
      <c r="AK9" s="3572"/>
      <c r="AL9" s="3588"/>
      <c r="AM9" s="3571" t="s">
        <v>1023</v>
      </c>
      <c r="AN9" s="3572"/>
      <c r="AO9" s="3588"/>
      <c r="AP9" s="3571" t="s">
        <v>1328</v>
      </c>
      <c r="AQ9" s="3572"/>
      <c r="AR9" s="3588"/>
      <c r="AS9" s="3707"/>
      <c r="AT9" s="3708"/>
      <c r="AU9" s="3708"/>
      <c r="AV9" s="3708"/>
      <c r="AW9" s="3708"/>
      <c r="AX9" s="3708"/>
      <c r="AY9" s="3559"/>
      <c r="AZ9" s="3560"/>
      <c r="BA9" s="3561"/>
      <c r="BB9" s="3573" t="s">
        <v>275</v>
      </c>
      <c r="BC9" s="3574"/>
      <c r="BD9" s="3575"/>
      <c r="BE9" s="3620"/>
      <c r="BF9" s="2135"/>
      <c r="BG9" s="2135"/>
      <c r="BH9" s="2135"/>
      <c r="BI9" s="2135"/>
      <c r="BJ9" s="2135"/>
      <c r="BK9" s="2135"/>
      <c r="BL9" s="2135"/>
      <c r="BM9" s="2135"/>
      <c r="BN9" s="2135"/>
      <c r="BO9" s="2135"/>
      <c r="BP9" s="3621"/>
    </row>
    <row r="10" spans="1:74" s="677" customFormat="1" ht="15" customHeight="1">
      <c r="A10" s="3594"/>
      <c r="B10" s="3420"/>
      <c r="C10" s="3596"/>
      <c r="D10" s="3404"/>
      <c r="E10" s="3420"/>
      <c r="F10" s="3596"/>
      <c r="G10" s="3596"/>
      <c r="H10" s="3596"/>
      <c r="I10" s="3596"/>
      <c r="J10" s="3404"/>
      <c r="K10" s="3598"/>
      <c r="L10" s="3600"/>
      <c r="M10" s="3559"/>
      <c r="N10" s="3560"/>
      <c r="O10" s="3626"/>
      <c r="P10" s="3411"/>
      <c r="Q10" s="3412"/>
      <c r="R10" s="3413"/>
      <c r="S10" s="3411"/>
      <c r="T10" s="3412"/>
      <c r="U10" s="3412"/>
      <c r="V10" s="3411"/>
      <c r="W10" s="3413"/>
      <c r="X10" s="3608"/>
      <c r="Y10" s="3608"/>
      <c r="Z10" s="3411"/>
      <c r="AA10" s="3412"/>
      <c r="AB10" s="970" t="s">
        <v>29</v>
      </c>
      <c r="AC10" s="3477" t="s">
        <v>284</v>
      </c>
      <c r="AD10" s="3477"/>
      <c r="AE10" s="971" t="s">
        <v>19</v>
      </c>
      <c r="AF10" s="972" t="s">
        <v>29</v>
      </c>
      <c r="AG10" s="3477" t="s">
        <v>284</v>
      </c>
      <c r="AH10" s="3477"/>
      <c r="AI10" s="973" t="s">
        <v>19</v>
      </c>
      <c r="AJ10" s="3457" t="s">
        <v>1409</v>
      </c>
      <c r="AK10" s="3458"/>
      <c r="AL10" s="3459"/>
      <c r="AM10" s="3579" t="s">
        <v>1418</v>
      </c>
      <c r="AN10" s="3580"/>
      <c r="AO10" s="3581"/>
      <c r="AP10" s="3457" t="s">
        <v>1329</v>
      </c>
      <c r="AQ10" s="3458"/>
      <c r="AR10" s="3459"/>
      <c r="AS10" s="3709"/>
      <c r="AT10" s="3710"/>
      <c r="AU10" s="3710"/>
      <c r="AV10" s="3710"/>
      <c r="AW10" s="3710"/>
      <c r="AX10" s="3710"/>
      <c r="AY10" s="3562"/>
      <c r="AZ10" s="3563"/>
      <c r="BA10" s="3564"/>
      <c r="BB10" s="3576"/>
      <c r="BC10" s="3577"/>
      <c r="BD10" s="3578"/>
      <c r="BE10" s="3622"/>
      <c r="BF10" s="2277"/>
      <c r="BG10" s="2277"/>
      <c r="BH10" s="2277"/>
      <c r="BI10" s="2277"/>
      <c r="BJ10" s="2277"/>
      <c r="BK10" s="2277"/>
      <c r="BL10" s="2277"/>
      <c r="BM10" s="2277"/>
      <c r="BN10" s="2277"/>
      <c r="BO10" s="2277"/>
      <c r="BP10" s="3623"/>
    </row>
    <row r="11" spans="1:74" s="677" customFormat="1" ht="15" customHeight="1">
      <c r="A11" s="3494">
        <v>1</v>
      </c>
      <c r="B11" s="3539"/>
      <c r="C11" s="3540"/>
      <c r="D11" s="3721"/>
      <c r="E11" s="3705"/>
      <c r="F11" s="3706"/>
      <c r="G11" s="3706"/>
      <c r="H11" s="3706"/>
      <c r="I11" s="3706"/>
      <c r="J11" s="3723"/>
      <c r="K11" s="3727"/>
      <c r="L11" s="3729" t="s">
        <v>146</v>
      </c>
      <c r="M11" s="3731"/>
      <c r="N11" s="3732"/>
      <c r="O11" s="3733"/>
      <c r="P11" s="3539" t="s">
        <v>146</v>
      </c>
      <c r="Q11" s="3540"/>
      <c r="R11" s="3721"/>
      <c r="S11" s="3746"/>
      <c r="T11" s="3747"/>
      <c r="U11" s="3747"/>
      <c r="V11" s="3750"/>
      <c r="W11" s="3533" t="s">
        <v>102</v>
      </c>
      <c r="X11" s="3684"/>
      <c r="Y11" s="3533" t="s">
        <v>102</v>
      </c>
      <c r="Z11" s="3535">
        <f>IF((V13+X13)&gt;=12,V11+X11+1,V11+X11)</f>
        <v>0</v>
      </c>
      <c r="AA11" s="3515" t="s">
        <v>102</v>
      </c>
      <c r="AB11" s="3686"/>
      <c r="AC11" s="3687"/>
      <c r="AD11" s="3687"/>
      <c r="AE11" s="3687"/>
      <c r="AF11" s="3690"/>
      <c r="AG11" s="3687"/>
      <c r="AH11" s="3687"/>
      <c r="AI11" s="3691"/>
      <c r="AJ11" s="3694"/>
      <c r="AK11" s="3695"/>
      <c r="AL11" s="3696"/>
      <c r="AM11" s="3694"/>
      <c r="AN11" s="3695"/>
      <c r="AO11" s="3696"/>
      <c r="AP11" s="3694"/>
      <c r="AQ11" s="3695"/>
      <c r="AR11" s="3696"/>
      <c r="AS11" s="3680"/>
      <c r="AT11" s="3681"/>
      <c r="AU11" s="3681"/>
      <c r="AV11" s="3681"/>
      <c r="AW11" s="3681"/>
      <c r="AX11" s="3682"/>
      <c r="AY11" s="3506">
        <f>AF11+SUM(AJ11:AX13)</f>
        <v>0</v>
      </c>
      <c r="AZ11" s="3507"/>
      <c r="BA11" s="3508"/>
      <c r="BB11" s="3697"/>
      <c r="BC11" s="3698"/>
      <c r="BD11" s="3699"/>
      <c r="BE11" s="3700"/>
      <c r="BF11" s="3701"/>
      <c r="BG11" s="3701"/>
      <c r="BH11" s="3701"/>
      <c r="BI11" s="3701"/>
      <c r="BJ11" s="3701"/>
      <c r="BK11" s="3701"/>
      <c r="BL11" s="3701"/>
      <c r="BM11" s="3701"/>
      <c r="BN11" s="3701"/>
      <c r="BO11" s="3701"/>
      <c r="BP11" s="3702"/>
    </row>
    <row r="12" spans="1:74" s="677" customFormat="1" ht="15" customHeight="1">
      <c r="A12" s="3409"/>
      <c r="B12" s="3541"/>
      <c r="C12" s="3542"/>
      <c r="D12" s="3722"/>
      <c r="E12" s="3724"/>
      <c r="F12" s="3725"/>
      <c r="G12" s="3725"/>
      <c r="H12" s="3725"/>
      <c r="I12" s="3725"/>
      <c r="J12" s="3726"/>
      <c r="K12" s="3728"/>
      <c r="L12" s="3730"/>
      <c r="M12" s="3737"/>
      <c r="N12" s="3738"/>
      <c r="O12" s="3739"/>
      <c r="P12" s="3541"/>
      <c r="Q12" s="3542"/>
      <c r="R12" s="3722"/>
      <c r="S12" s="3748"/>
      <c r="T12" s="3749"/>
      <c r="U12" s="3749"/>
      <c r="V12" s="3751"/>
      <c r="W12" s="3404"/>
      <c r="X12" s="3685"/>
      <c r="Y12" s="3404"/>
      <c r="Z12" s="3406"/>
      <c r="AA12" s="3407"/>
      <c r="AB12" s="3688"/>
      <c r="AC12" s="3689"/>
      <c r="AD12" s="3689"/>
      <c r="AE12" s="3689"/>
      <c r="AF12" s="3692"/>
      <c r="AG12" s="3689"/>
      <c r="AH12" s="3689"/>
      <c r="AI12" s="3693"/>
      <c r="AJ12" s="3642"/>
      <c r="AK12" s="3643"/>
      <c r="AL12" s="3644"/>
      <c r="AM12" s="3642"/>
      <c r="AN12" s="3643"/>
      <c r="AO12" s="3644"/>
      <c r="AP12" s="3642"/>
      <c r="AQ12" s="3643"/>
      <c r="AR12" s="3644"/>
      <c r="AS12" s="3654"/>
      <c r="AT12" s="3655"/>
      <c r="AU12" s="3655"/>
      <c r="AV12" s="3655"/>
      <c r="AW12" s="3655"/>
      <c r="AX12" s="3656"/>
      <c r="AY12" s="3389"/>
      <c r="AZ12" s="3390"/>
      <c r="BA12" s="3391"/>
      <c r="BB12" s="3627"/>
      <c r="BC12" s="3628"/>
      <c r="BD12" s="3629"/>
      <c r="BE12" s="3671"/>
      <c r="BF12" s="3672"/>
      <c r="BG12" s="3672"/>
      <c r="BH12" s="3672"/>
      <c r="BI12" s="3672"/>
      <c r="BJ12" s="3672"/>
      <c r="BK12" s="3672"/>
      <c r="BL12" s="3672"/>
      <c r="BM12" s="3672"/>
      <c r="BN12" s="3672"/>
      <c r="BO12" s="3672"/>
      <c r="BP12" s="3673"/>
    </row>
    <row r="13" spans="1:74" s="677" customFormat="1" ht="15" customHeight="1">
      <c r="A13" s="3409"/>
      <c r="B13" s="3541"/>
      <c r="C13" s="3542"/>
      <c r="D13" s="3722"/>
      <c r="E13" s="3724"/>
      <c r="F13" s="3725"/>
      <c r="G13" s="3725"/>
      <c r="H13" s="3725"/>
      <c r="I13" s="3725"/>
      <c r="J13" s="3726"/>
      <c r="K13" s="3728"/>
      <c r="L13" s="3730"/>
      <c r="M13" s="3737"/>
      <c r="N13" s="3738"/>
      <c r="O13" s="3739"/>
      <c r="P13" s="3541"/>
      <c r="Q13" s="3542"/>
      <c r="R13" s="3722"/>
      <c r="S13" s="3734"/>
      <c r="T13" s="3735"/>
      <c r="U13" s="3735"/>
      <c r="V13" s="279"/>
      <c r="W13" s="975" t="s">
        <v>30</v>
      </c>
      <c r="X13" s="280"/>
      <c r="Y13" s="975" t="s">
        <v>30</v>
      </c>
      <c r="Z13" s="976">
        <f>IF((V13+X13)&gt;=12,V13+X13-12,V13+X13)</f>
        <v>0</v>
      </c>
      <c r="AA13" s="975" t="s">
        <v>30</v>
      </c>
      <c r="AB13" s="408" t="s">
        <v>29</v>
      </c>
      <c r="AC13" s="3736"/>
      <c r="AD13" s="3736"/>
      <c r="AE13" s="409" t="s">
        <v>19</v>
      </c>
      <c r="AF13" s="410" t="s">
        <v>29</v>
      </c>
      <c r="AG13" s="3736"/>
      <c r="AH13" s="3736"/>
      <c r="AI13" s="411" t="s">
        <v>19</v>
      </c>
      <c r="AJ13" s="3657"/>
      <c r="AK13" s="3658"/>
      <c r="AL13" s="3659"/>
      <c r="AM13" s="3657"/>
      <c r="AN13" s="3658"/>
      <c r="AO13" s="3659"/>
      <c r="AP13" s="3657"/>
      <c r="AQ13" s="3658"/>
      <c r="AR13" s="3659"/>
      <c r="AS13" s="3654"/>
      <c r="AT13" s="3655"/>
      <c r="AU13" s="3655"/>
      <c r="AV13" s="3655"/>
      <c r="AW13" s="3655"/>
      <c r="AX13" s="3656"/>
      <c r="AY13" s="3389"/>
      <c r="AZ13" s="3390"/>
      <c r="BA13" s="3391"/>
      <c r="BB13" s="3703"/>
      <c r="BC13" s="3542"/>
      <c r="BD13" s="3704"/>
      <c r="BE13" s="3674"/>
      <c r="BF13" s="3675"/>
      <c r="BG13" s="3675"/>
      <c r="BH13" s="3675"/>
      <c r="BI13" s="3675"/>
      <c r="BJ13" s="3675"/>
      <c r="BK13" s="3675"/>
      <c r="BL13" s="3675"/>
      <c r="BM13" s="3675"/>
      <c r="BN13" s="3675"/>
      <c r="BO13" s="3675"/>
      <c r="BP13" s="3676"/>
    </row>
    <row r="14" spans="1:74" s="677" customFormat="1" ht="15" customHeight="1">
      <c r="A14" s="3455">
        <v>2</v>
      </c>
      <c r="B14" s="3760"/>
      <c r="C14" s="3646"/>
      <c r="D14" s="3761"/>
      <c r="E14" s="3762"/>
      <c r="F14" s="3763"/>
      <c r="G14" s="3763"/>
      <c r="H14" s="3763"/>
      <c r="I14" s="3763"/>
      <c r="J14" s="3764"/>
      <c r="K14" s="3768"/>
      <c r="L14" s="3770"/>
      <c r="M14" s="3772"/>
      <c r="N14" s="3649"/>
      <c r="O14" s="3773"/>
      <c r="P14" s="3760"/>
      <c r="Q14" s="3646"/>
      <c r="R14" s="3761"/>
      <c r="S14" s="3774"/>
      <c r="T14" s="3775"/>
      <c r="U14" s="3775"/>
      <c r="V14" s="3753"/>
      <c r="W14" s="3448" t="s">
        <v>102</v>
      </c>
      <c r="X14" s="3776"/>
      <c r="Y14" s="3448" t="s">
        <v>102</v>
      </c>
      <c r="Z14" s="3450">
        <f>IF((V16+X16)&gt;=12,V14+X14+1,V14+X14)</f>
        <v>0</v>
      </c>
      <c r="AA14" s="3451" t="s">
        <v>102</v>
      </c>
      <c r="AB14" s="3752"/>
      <c r="AC14" s="3719"/>
      <c r="AD14" s="3719"/>
      <c r="AE14" s="3719"/>
      <c r="AF14" s="3718"/>
      <c r="AG14" s="3719"/>
      <c r="AH14" s="3719"/>
      <c r="AI14" s="3720"/>
      <c r="AJ14" s="3642"/>
      <c r="AK14" s="3643"/>
      <c r="AL14" s="3644"/>
      <c r="AM14" s="3642"/>
      <c r="AN14" s="3643"/>
      <c r="AO14" s="3644"/>
      <c r="AP14" s="3642"/>
      <c r="AQ14" s="3643"/>
      <c r="AR14" s="3644"/>
      <c r="AS14" s="3654"/>
      <c r="AT14" s="3655"/>
      <c r="AU14" s="3655"/>
      <c r="AV14" s="3655"/>
      <c r="AW14" s="3655"/>
      <c r="AX14" s="3656"/>
      <c r="AY14" s="3445">
        <f t="shared" ref="AY14" si="0">AF14+SUM(AJ14:AX16)</f>
        <v>0</v>
      </c>
      <c r="AZ14" s="3446"/>
      <c r="BA14" s="3447"/>
      <c r="BB14" s="3630"/>
      <c r="BC14" s="3631"/>
      <c r="BD14" s="3632"/>
      <c r="BE14" s="3633"/>
      <c r="BF14" s="3669"/>
      <c r="BG14" s="3669"/>
      <c r="BH14" s="3669"/>
      <c r="BI14" s="3669"/>
      <c r="BJ14" s="3669"/>
      <c r="BK14" s="3669"/>
      <c r="BL14" s="3669"/>
      <c r="BM14" s="3669"/>
      <c r="BN14" s="3669"/>
      <c r="BO14" s="3669"/>
      <c r="BP14" s="3670"/>
    </row>
    <row r="15" spans="1:74" s="677" customFormat="1" ht="15" customHeight="1">
      <c r="A15" s="3409"/>
      <c r="B15" s="3541"/>
      <c r="C15" s="3542"/>
      <c r="D15" s="3722"/>
      <c r="E15" s="3724"/>
      <c r="F15" s="3725"/>
      <c r="G15" s="3725"/>
      <c r="H15" s="3725"/>
      <c r="I15" s="3725"/>
      <c r="J15" s="3726"/>
      <c r="K15" s="3728"/>
      <c r="L15" s="3730"/>
      <c r="M15" s="3740"/>
      <c r="N15" s="3741"/>
      <c r="O15" s="3742"/>
      <c r="P15" s="3541"/>
      <c r="Q15" s="3542"/>
      <c r="R15" s="3722"/>
      <c r="S15" s="3748"/>
      <c r="T15" s="3749"/>
      <c r="U15" s="3749"/>
      <c r="V15" s="3751"/>
      <c r="W15" s="3404"/>
      <c r="X15" s="3685"/>
      <c r="Y15" s="3404"/>
      <c r="Z15" s="3406"/>
      <c r="AA15" s="3407"/>
      <c r="AB15" s="3688"/>
      <c r="AC15" s="3689"/>
      <c r="AD15" s="3689"/>
      <c r="AE15" s="3689"/>
      <c r="AF15" s="3692"/>
      <c r="AG15" s="3689"/>
      <c r="AH15" s="3689"/>
      <c r="AI15" s="3693"/>
      <c r="AJ15" s="3642"/>
      <c r="AK15" s="3643"/>
      <c r="AL15" s="3644"/>
      <c r="AM15" s="3642"/>
      <c r="AN15" s="3643"/>
      <c r="AO15" s="3644"/>
      <c r="AP15" s="3642"/>
      <c r="AQ15" s="3643"/>
      <c r="AR15" s="3644"/>
      <c r="AS15" s="3654"/>
      <c r="AT15" s="3655"/>
      <c r="AU15" s="3655"/>
      <c r="AV15" s="3655"/>
      <c r="AW15" s="3655"/>
      <c r="AX15" s="3656"/>
      <c r="AY15" s="3445"/>
      <c r="AZ15" s="3446"/>
      <c r="BA15" s="3447"/>
      <c r="BB15" s="3630"/>
      <c r="BC15" s="3631"/>
      <c r="BD15" s="3632"/>
      <c r="BE15" s="3671"/>
      <c r="BF15" s="3672"/>
      <c r="BG15" s="3672"/>
      <c r="BH15" s="3672"/>
      <c r="BI15" s="3672"/>
      <c r="BJ15" s="3672"/>
      <c r="BK15" s="3672"/>
      <c r="BL15" s="3672"/>
      <c r="BM15" s="3672"/>
      <c r="BN15" s="3672"/>
      <c r="BO15" s="3672"/>
      <c r="BP15" s="3673"/>
    </row>
    <row r="16" spans="1:74" s="677" customFormat="1" ht="15" customHeight="1">
      <c r="A16" s="3456"/>
      <c r="B16" s="3754"/>
      <c r="C16" s="3755"/>
      <c r="D16" s="3756"/>
      <c r="E16" s="3765"/>
      <c r="F16" s="3766"/>
      <c r="G16" s="3766"/>
      <c r="H16" s="3766"/>
      <c r="I16" s="3766"/>
      <c r="J16" s="3767"/>
      <c r="K16" s="3769"/>
      <c r="L16" s="3771"/>
      <c r="M16" s="3743"/>
      <c r="N16" s="3744"/>
      <c r="O16" s="3745"/>
      <c r="P16" s="3754"/>
      <c r="Q16" s="3755"/>
      <c r="R16" s="3756"/>
      <c r="S16" s="3757"/>
      <c r="T16" s="3758"/>
      <c r="U16" s="3758"/>
      <c r="V16" s="327"/>
      <c r="W16" s="982" t="s">
        <v>30</v>
      </c>
      <c r="X16" s="328"/>
      <c r="Y16" s="982" t="s">
        <v>30</v>
      </c>
      <c r="Z16" s="984">
        <f>IF((V16+X16)&gt;=12,V16+X16-12,V16+X16)</f>
        <v>0</v>
      </c>
      <c r="AA16" s="982" t="s">
        <v>30</v>
      </c>
      <c r="AB16" s="412" t="s">
        <v>29</v>
      </c>
      <c r="AC16" s="3759"/>
      <c r="AD16" s="3759"/>
      <c r="AE16" s="413" t="s">
        <v>19</v>
      </c>
      <c r="AF16" s="414" t="s">
        <v>29</v>
      </c>
      <c r="AG16" s="3759"/>
      <c r="AH16" s="3759"/>
      <c r="AI16" s="415" t="s">
        <v>19</v>
      </c>
      <c r="AJ16" s="3642"/>
      <c r="AK16" s="3643"/>
      <c r="AL16" s="3644"/>
      <c r="AM16" s="3657"/>
      <c r="AN16" s="3658"/>
      <c r="AO16" s="3659"/>
      <c r="AP16" s="3642"/>
      <c r="AQ16" s="3643"/>
      <c r="AR16" s="3644"/>
      <c r="AS16" s="3654"/>
      <c r="AT16" s="3655"/>
      <c r="AU16" s="3655"/>
      <c r="AV16" s="3655"/>
      <c r="AW16" s="3655"/>
      <c r="AX16" s="3656"/>
      <c r="AY16" s="3445"/>
      <c r="AZ16" s="3446"/>
      <c r="BA16" s="3447"/>
      <c r="BB16" s="3648"/>
      <c r="BC16" s="3649"/>
      <c r="BD16" s="3650"/>
      <c r="BE16" s="3674"/>
      <c r="BF16" s="3675"/>
      <c r="BG16" s="3675"/>
      <c r="BH16" s="3675"/>
      <c r="BI16" s="3675"/>
      <c r="BJ16" s="3675"/>
      <c r="BK16" s="3675"/>
      <c r="BL16" s="3675"/>
      <c r="BM16" s="3675"/>
      <c r="BN16" s="3675"/>
      <c r="BO16" s="3675"/>
      <c r="BP16" s="3676"/>
    </row>
    <row r="17" spans="1:73" s="677" customFormat="1" ht="15" customHeight="1">
      <c r="A17" s="3409">
        <v>3</v>
      </c>
      <c r="B17" s="3541"/>
      <c r="C17" s="3542"/>
      <c r="D17" s="3722"/>
      <c r="E17" s="3724"/>
      <c r="F17" s="3725"/>
      <c r="G17" s="3725"/>
      <c r="H17" s="3725"/>
      <c r="I17" s="3725"/>
      <c r="J17" s="3726"/>
      <c r="K17" s="3728"/>
      <c r="L17" s="3730"/>
      <c r="M17" s="3754"/>
      <c r="N17" s="3755"/>
      <c r="O17" s="3756"/>
      <c r="P17" s="3541"/>
      <c r="Q17" s="3542"/>
      <c r="R17" s="3722"/>
      <c r="S17" s="3748"/>
      <c r="T17" s="3749"/>
      <c r="U17" s="3749"/>
      <c r="V17" s="3751"/>
      <c r="W17" s="3404" t="s">
        <v>102</v>
      </c>
      <c r="X17" s="3685"/>
      <c r="Y17" s="3404" t="s">
        <v>102</v>
      </c>
      <c r="Z17" s="3406">
        <f>IF((V19+X19)&gt;=12,V17+X17+1,V17+X17)</f>
        <v>0</v>
      </c>
      <c r="AA17" s="3407" t="s">
        <v>102</v>
      </c>
      <c r="AB17" s="3688"/>
      <c r="AC17" s="3689"/>
      <c r="AD17" s="3689"/>
      <c r="AE17" s="3689"/>
      <c r="AF17" s="3692"/>
      <c r="AG17" s="3689"/>
      <c r="AH17" s="3689"/>
      <c r="AI17" s="3693"/>
      <c r="AJ17" s="3711"/>
      <c r="AK17" s="3712"/>
      <c r="AL17" s="3713"/>
      <c r="AM17" s="3642"/>
      <c r="AN17" s="3643"/>
      <c r="AO17" s="3644"/>
      <c r="AP17" s="3711"/>
      <c r="AQ17" s="3712"/>
      <c r="AR17" s="3713"/>
      <c r="AS17" s="3654"/>
      <c r="AT17" s="3655"/>
      <c r="AU17" s="3655"/>
      <c r="AV17" s="3655"/>
      <c r="AW17" s="3655"/>
      <c r="AX17" s="3656"/>
      <c r="AY17" s="3445">
        <f t="shared" ref="AY17" si="1">AF17+SUM(AJ17:AX19)</f>
        <v>0</v>
      </c>
      <c r="AZ17" s="3446"/>
      <c r="BA17" s="3447"/>
      <c r="BB17" s="3627"/>
      <c r="BC17" s="3628"/>
      <c r="BD17" s="3629"/>
      <c r="BE17" s="3633"/>
      <c r="BF17" s="3669"/>
      <c r="BG17" s="3669"/>
      <c r="BH17" s="3669"/>
      <c r="BI17" s="3669"/>
      <c r="BJ17" s="3669"/>
      <c r="BK17" s="3669"/>
      <c r="BL17" s="3669"/>
      <c r="BM17" s="3669"/>
      <c r="BN17" s="3669"/>
      <c r="BO17" s="3669"/>
      <c r="BP17" s="3670"/>
    </row>
    <row r="18" spans="1:73" s="677" customFormat="1" ht="15" customHeight="1">
      <c r="A18" s="3409"/>
      <c r="B18" s="3541"/>
      <c r="C18" s="3542"/>
      <c r="D18" s="3722"/>
      <c r="E18" s="3724"/>
      <c r="F18" s="3725"/>
      <c r="G18" s="3725"/>
      <c r="H18" s="3725"/>
      <c r="I18" s="3725"/>
      <c r="J18" s="3726"/>
      <c r="K18" s="3728"/>
      <c r="L18" s="3730"/>
      <c r="M18" s="3737"/>
      <c r="N18" s="3738"/>
      <c r="O18" s="3739"/>
      <c r="P18" s="3541"/>
      <c r="Q18" s="3542"/>
      <c r="R18" s="3722"/>
      <c r="S18" s="3748"/>
      <c r="T18" s="3749"/>
      <c r="U18" s="3749"/>
      <c r="V18" s="3751"/>
      <c r="W18" s="3404"/>
      <c r="X18" s="3685"/>
      <c r="Y18" s="3404"/>
      <c r="Z18" s="3406"/>
      <c r="AA18" s="3407"/>
      <c r="AB18" s="3688"/>
      <c r="AC18" s="3689"/>
      <c r="AD18" s="3689"/>
      <c r="AE18" s="3689"/>
      <c r="AF18" s="3692"/>
      <c r="AG18" s="3689"/>
      <c r="AH18" s="3689"/>
      <c r="AI18" s="3693"/>
      <c r="AJ18" s="3642"/>
      <c r="AK18" s="3643"/>
      <c r="AL18" s="3644"/>
      <c r="AM18" s="3642"/>
      <c r="AN18" s="3643"/>
      <c r="AO18" s="3644"/>
      <c r="AP18" s="3642"/>
      <c r="AQ18" s="3643"/>
      <c r="AR18" s="3644"/>
      <c r="AS18" s="3654"/>
      <c r="AT18" s="3655"/>
      <c r="AU18" s="3655"/>
      <c r="AV18" s="3655"/>
      <c r="AW18" s="3655"/>
      <c r="AX18" s="3656"/>
      <c r="AY18" s="3445"/>
      <c r="AZ18" s="3446"/>
      <c r="BA18" s="3447"/>
      <c r="BB18" s="3630"/>
      <c r="BC18" s="3631"/>
      <c r="BD18" s="3632"/>
      <c r="BE18" s="3636"/>
      <c r="BF18" s="3637"/>
      <c r="BG18" s="3637"/>
      <c r="BH18" s="3637"/>
      <c r="BI18" s="3637"/>
      <c r="BJ18" s="3637"/>
      <c r="BK18" s="3637"/>
      <c r="BL18" s="3637"/>
      <c r="BM18" s="3637"/>
      <c r="BN18" s="3637"/>
      <c r="BO18" s="3637"/>
      <c r="BP18" s="3638"/>
    </row>
    <row r="19" spans="1:73" s="677" customFormat="1" ht="15" customHeight="1">
      <c r="A19" s="3409"/>
      <c r="B19" s="3541"/>
      <c r="C19" s="3542"/>
      <c r="D19" s="3722"/>
      <c r="E19" s="3724"/>
      <c r="F19" s="3725"/>
      <c r="G19" s="3725"/>
      <c r="H19" s="3725"/>
      <c r="I19" s="3725"/>
      <c r="J19" s="3726"/>
      <c r="K19" s="3728"/>
      <c r="L19" s="3730"/>
      <c r="M19" s="3737"/>
      <c r="N19" s="3738"/>
      <c r="O19" s="3739"/>
      <c r="P19" s="3541"/>
      <c r="Q19" s="3542"/>
      <c r="R19" s="3722"/>
      <c r="S19" s="3734"/>
      <c r="T19" s="3735"/>
      <c r="U19" s="3735"/>
      <c r="V19" s="279"/>
      <c r="W19" s="975" t="s">
        <v>30</v>
      </c>
      <c r="X19" s="280"/>
      <c r="Y19" s="975" t="s">
        <v>30</v>
      </c>
      <c r="Z19" s="976">
        <f>IF((V19+X19)&gt;=12,V19+X19-12,V19+X19)</f>
        <v>0</v>
      </c>
      <c r="AA19" s="975" t="s">
        <v>30</v>
      </c>
      <c r="AB19" s="408" t="s">
        <v>29</v>
      </c>
      <c r="AC19" s="3736"/>
      <c r="AD19" s="3736"/>
      <c r="AE19" s="409" t="s">
        <v>19</v>
      </c>
      <c r="AF19" s="410" t="s">
        <v>29</v>
      </c>
      <c r="AG19" s="3736"/>
      <c r="AH19" s="3736"/>
      <c r="AI19" s="411" t="s">
        <v>19</v>
      </c>
      <c r="AJ19" s="3657"/>
      <c r="AK19" s="3658"/>
      <c r="AL19" s="3659"/>
      <c r="AM19" s="3642"/>
      <c r="AN19" s="3643"/>
      <c r="AO19" s="3644"/>
      <c r="AP19" s="3657"/>
      <c r="AQ19" s="3658"/>
      <c r="AR19" s="3659"/>
      <c r="AS19" s="3654"/>
      <c r="AT19" s="3655"/>
      <c r="AU19" s="3655"/>
      <c r="AV19" s="3655"/>
      <c r="AW19" s="3655"/>
      <c r="AX19" s="3656"/>
      <c r="AY19" s="3445"/>
      <c r="AZ19" s="3446"/>
      <c r="BA19" s="3447"/>
      <c r="BB19" s="3645"/>
      <c r="BC19" s="3646"/>
      <c r="BD19" s="3647"/>
      <c r="BE19" s="3639"/>
      <c r="BF19" s="3640"/>
      <c r="BG19" s="3640"/>
      <c r="BH19" s="3640"/>
      <c r="BI19" s="3640"/>
      <c r="BJ19" s="3640"/>
      <c r="BK19" s="3640"/>
      <c r="BL19" s="3640"/>
      <c r="BM19" s="3640"/>
      <c r="BN19" s="3640"/>
      <c r="BO19" s="3640"/>
      <c r="BP19" s="3641"/>
    </row>
    <row r="20" spans="1:73" s="677" customFormat="1" ht="15" customHeight="1">
      <c r="A20" s="3455">
        <v>4</v>
      </c>
      <c r="B20" s="3760"/>
      <c r="C20" s="3646"/>
      <c r="D20" s="3761"/>
      <c r="E20" s="3762"/>
      <c r="F20" s="3763"/>
      <c r="G20" s="3763"/>
      <c r="H20" s="3763"/>
      <c r="I20" s="3763"/>
      <c r="J20" s="3764"/>
      <c r="K20" s="3768"/>
      <c r="L20" s="3770"/>
      <c r="M20" s="3772"/>
      <c r="N20" s="3649"/>
      <c r="O20" s="3773"/>
      <c r="P20" s="3760"/>
      <c r="Q20" s="3646"/>
      <c r="R20" s="3761"/>
      <c r="S20" s="3774"/>
      <c r="T20" s="3775"/>
      <c r="U20" s="3775"/>
      <c r="V20" s="3753"/>
      <c r="W20" s="3448" t="s">
        <v>102</v>
      </c>
      <c r="X20" s="3776"/>
      <c r="Y20" s="3448" t="s">
        <v>102</v>
      </c>
      <c r="Z20" s="3450">
        <f>IF((V22+X22)&gt;=12,V20+X20+1,V20+X20)</f>
        <v>0</v>
      </c>
      <c r="AA20" s="3451" t="s">
        <v>102</v>
      </c>
      <c r="AB20" s="3752"/>
      <c r="AC20" s="3719"/>
      <c r="AD20" s="3719"/>
      <c r="AE20" s="3719"/>
      <c r="AF20" s="3718"/>
      <c r="AG20" s="3719"/>
      <c r="AH20" s="3719"/>
      <c r="AI20" s="3720"/>
      <c r="AJ20" s="3642"/>
      <c r="AK20" s="3643"/>
      <c r="AL20" s="3644"/>
      <c r="AM20" s="3642"/>
      <c r="AN20" s="3643"/>
      <c r="AO20" s="3644"/>
      <c r="AP20" s="3642"/>
      <c r="AQ20" s="3643"/>
      <c r="AR20" s="3644"/>
      <c r="AS20" s="3654"/>
      <c r="AT20" s="3655"/>
      <c r="AU20" s="3655"/>
      <c r="AV20" s="3655"/>
      <c r="AW20" s="3655"/>
      <c r="AX20" s="3656"/>
      <c r="AY20" s="3445">
        <f t="shared" ref="AY20" si="2">AF20+SUM(AJ20:AX22)</f>
        <v>0</v>
      </c>
      <c r="AZ20" s="3446"/>
      <c r="BA20" s="3447"/>
      <c r="BB20" s="3630"/>
      <c r="BC20" s="3631"/>
      <c r="BD20" s="3632"/>
      <c r="BE20" s="3633"/>
      <c r="BF20" s="3634"/>
      <c r="BG20" s="3634"/>
      <c r="BH20" s="3634"/>
      <c r="BI20" s="3634"/>
      <c r="BJ20" s="3634"/>
      <c r="BK20" s="3634"/>
      <c r="BL20" s="3634"/>
      <c r="BM20" s="3634"/>
      <c r="BN20" s="3634"/>
      <c r="BO20" s="3634"/>
      <c r="BP20" s="3635"/>
    </row>
    <row r="21" spans="1:73" s="677" customFormat="1" ht="15" customHeight="1">
      <c r="A21" s="3409"/>
      <c r="B21" s="3541"/>
      <c r="C21" s="3542"/>
      <c r="D21" s="3722"/>
      <c r="E21" s="3724"/>
      <c r="F21" s="3725"/>
      <c r="G21" s="3725"/>
      <c r="H21" s="3725"/>
      <c r="I21" s="3725"/>
      <c r="J21" s="3726"/>
      <c r="K21" s="3728"/>
      <c r="L21" s="3730"/>
      <c r="M21" s="3740"/>
      <c r="N21" s="3741"/>
      <c r="O21" s="3742"/>
      <c r="P21" s="3541"/>
      <c r="Q21" s="3542"/>
      <c r="R21" s="3722"/>
      <c r="S21" s="3748"/>
      <c r="T21" s="3749"/>
      <c r="U21" s="3749"/>
      <c r="V21" s="3751"/>
      <c r="W21" s="3404"/>
      <c r="X21" s="3685"/>
      <c r="Y21" s="3404"/>
      <c r="Z21" s="3406"/>
      <c r="AA21" s="3407"/>
      <c r="AB21" s="3688"/>
      <c r="AC21" s="3689"/>
      <c r="AD21" s="3689"/>
      <c r="AE21" s="3689"/>
      <c r="AF21" s="3692"/>
      <c r="AG21" s="3689"/>
      <c r="AH21" s="3689"/>
      <c r="AI21" s="3693"/>
      <c r="AJ21" s="3642"/>
      <c r="AK21" s="3643"/>
      <c r="AL21" s="3644"/>
      <c r="AM21" s="3642"/>
      <c r="AN21" s="3643"/>
      <c r="AO21" s="3644"/>
      <c r="AP21" s="3642"/>
      <c r="AQ21" s="3643"/>
      <c r="AR21" s="3644"/>
      <c r="AS21" s="3654"/>
      <c r="AT21" s="3655"/>
      <c r="AU21" s="3655"/>
      <c r="AV21" s="3655"/>
      <c r="AW21" s="3655"/>
      <c r="AX21" s="3656"/>
      <c r="AY21" s="3445"/>
      <c r="AZ21" s="3446"/>
      <c r="BA21" s="3447"/>
      <c r="BB21" s="3630"/>
      <c r="BC21" s="3631"/>
      <c r="BD21" s="3632"/>
      <c r="BE21" s="3636"/>
      <c r="BF21" s="3637"/>
      <c r="BG21" s="3637"/>
      <c r="BH21" s="3637"/>
      <c r="BI21" s="3637"/>
      <c r="BJ21" s="3637"/>
      <c r="BK21" s="3637"/>
      <c r="BL21" s="3637"/>
      <c r="BM21" s="3637"/>
      <c r="BN21" s="3637"/>
      <c r="BO21" s="3637"/>
      <c r="BP21" s="3638"/>
    </row>
    <row r="22" spans="1:73" s="677" customFormat="1" ht="15" customHeight="1">
      <c r="A22" s="3456"/>
      <c r="B22" s="3754"/>
      <c r="C22" s="3755"/>
      <c r="D22" s="3756"/>
      <c r="E22" s="3765"/>
      <c r="F22" s="3766"/>
      <c r="G22" s="3766"/>
      <c r="H22" s="3766"/>
      <c r="I22" s="3766"/>
      <c r="J22" s="3767"/>
      <c r="K22" s="3769"/>
      <c r="L22" s="3771"/>
      <c r="M22" s="3743"/>
      <c r="N22" s="3744"/>
      <c r="O22" s="3745"/>
      <c r="P22" s="3754"/>
      <c r="Q22" s="3755"/>
      <c r="R22" s="3756"/>
      <c r="S22" s="3757"/>
      <c r="T22" s="3758"/>
      <c r="U22" s="3758"/>
      <c r="V22" s="327"/>
      <c r="W22" s="982" t="s">
        <v>30</v>
      </c>
      <c r="X22" s="328"/>
      <c r="Y22" s="982" t="s">
        <v>30</v>
      </c>
      <c r="Z22" s="984">
        <f>IF((V22+X22)&gt;=12,V22+X22-12,V22+X22)</f>
        <v>0</v>
      </c>
      <c r="AA22" s="982" t="s">
        <v>30</v>
      </c>
      <c r="AB22" s="412" t="s">
        <v>29</v>
      </c>
      <c r="AC22" s="3759"/>
      <c r="AD22" s="3759"/>
      <c r="AE22" s="413" t="s">
        <v>19</v>
      </c>
      <c r="AF22" s="414" t="s">
        <v>29</v>
      </c>
      <c r="AG22" s="3759"/>
      <c r="AH22" s="3759"/>
      <c r="AI22" s="415" t="s">
        <v>19</v>
      </c>
      <c r="AJ22" s="3642"/>
      <c r="AK22" s="3643"/>
      <c r="AL22" s="3644"/>
      <c r="AM22" s="3642"/>
      <c r="AN22" s="3643"/>
      <c r="AO22" s="3644"/>
      <c r="AP22" s="3642"/>
      <c r="AQ22" s="3643"/>
      <c r="AR22" s="3644"/>
      <c r="AS22" s="3654"/>
      <c r="AT22" s="3655"/>
      <c r="AU22" s="3655"/>
      <c r="AV22" s="3655"/>
      <c r="AW22" s="3655"/>
      <c r="AX22" s="3656"/>
      <c r="AY22" s="3445"/>
      <c r="AZ22" s="3446"/>
      <c r="BA22" s="3447"/>
      <c r="BB22" s="3648"/>
      <c r="BC22" s="3649"/>
      <c r="BD22" s="3650"/>
      <c r="BE22" s="3639"/>
      <c r="BF22" s="3640"/>
      <c r="BG22" s="3640"/>
      <c r="BH22" s="3640"/>
      <c r="BI22" s="3640"/>
      <c r="BJ22" s="3640"/>
      <c r="BK22" s="3640"/>
      <c r="BL22" s="3640"/>
      <c r="BM22" s="3640"/>
      <c r="BN22" s="3640"/>
      <c r="BO22" s="3640"/>
      <c r="BP22" s="3641"/>
    </row>
    <row r="23" spans="1:73" s="677" customFormat="1" ht="15" customHeight="1">
      <c r="A23" s="3409">
        <v>5</v>
      </c>
      <c r="B23" s="3541"/>
      <c r="C23" s="3542"/>
      <c r="D23" s="3722"/>
      <c r="E23" s="3724"/>
      <c r="F23" s="3725"/>
      <c r="G23" s="3725"/>
      <c r="H23" s="3725"/>
      <c r="I23" s="3725"/>
      <c r="J23" s="3726"/>
      <c r="K23" s="3728"/>
      <c r="L23" s="3730"/>
      <c r="M23" s="3754"/>
      <c r="N23" s="3755"/>
      <c r="O23" s="3756"/>
      <c r="P23" s="3541"/>
      <c r="Q23" s="3542"/>
      <c r="R23" s="3722"/>
      <c r="S23" s="3748"/>
      <c r="T23" s="3749"/>
      <c r="U23" s="3749"/>
      <c r="V23" s="3751"/>
      <c r="W23" s="3404" t="s">
        <v>102</v>
      </c>
      <c r="X23" s="3685"/>
      <c r="Y23" s="3404" t="s">
        <v>102</v>
      </c>
      <c r="Z23" s="3406">
        <f>IF((V25+X25)&gt;=12,V23+X23+1,V23+X23)</f>
        <v>0</v>
      </c>
      <c r="AA23" s="3407" t="s">
        <v>102</v>
      </c>
      <c r="AB23" s="3688"/>
      <c r="AC23" s="3689"/>
      <c r="AD23" s="3689"/>
      <c r="AE23" s="3689"/>
      <c r="AF23" s="3692"/>
      <c r="AG23" s="3689"/>
      <c r="AH23" s="3689"/>
      <c r="AI23" s="3693"/>
      <c r="AJ23" s="3711"/>
      <c r="AK23" s="3712"/>
      <c r="AL23" s="3713"/>
      <c r="AM23" s="3642"/>
      <c r="AN23" s="3643"/>
      <c r="AO23" s="3644"/>
      <c r="AP23" s="3711"/>
      <c r="AQ23" s="3712"/>
      <c r="AR23" s="3713"/>
      <c r="AS23" s="3654"/>
      <c r="AT23" s="3655"/>
      <c r="AU23" s="3655"/>
      <c r="AV23" s="3655"/>
      <c r="AW23" s="3655"/>
      <c r="AX23" s="3656"/>
      <c r="AY23" s="3445">
        <f t="shared" ref="AY23" si="3">AF23+SUM(AJ23:AX25)</f>
        <v>0</v>
      </c>
      <c r="AZ23" s="3446"/>
      <c r="BA23" s="3447"/>
      <c r="BB23" s="3627"/>
      <c r="BC23" s="3628"/>
      <c r="BD23" s="3629"/>
      <c r="BE23" s="3633"/>
      <c r="BF23" s="3634"/>
      <c r="BG23" s="3634"/>
      <c r="BH23" s="3634"/>
      <c r="BI23" s="3634"/>
      <c r="BJ23" s="3634"/>
      <c r="BK23" s="3634"/>
      <c r="BL23" s="3634"/>
      <c r="BM23" s="3634"/>
      <c r="BN23" s="3634"/>
      <c r="BO23" s="3634"/>
      <c r="BP23" s="3635"/>
    </row>
    <row r="24" spans="1:73" s="677" customFormat="1" ht="15" customHeight="1">
      <c r="A24" s="3409"/>
      <c r="B24" s="3541"/>
      <c r="C24" s="3542"/>
      <c r="D24" s="3722"/>
      <c r="E24" s="3724"/>
      <c r="F24" s="3725"/>
      <c r="G24" s="3725"/>
      <c r="H24" s="3725"/>
      <c r="I24" s="3725"/>
      <c r="J24" s="3726"/>
      <c r="K24" s="3728"/>
      <c r="L24" s="3730"/>
      <c r="M24" s="3737"/>
      <c r="N24" s="3738"/>
      <c r="O24" s="3739"/>
      <c r="P24" s="3541"/>
      <c r="Q24" s="3542"/>
      <c r="R24" s="3722"/>
      <c r="S24" s="3748"/>
      <c r="T24" s="3749"/>
      <c r="U24" s="3749"/>
      <c r="V24" s="3751"/>
      <c r="W24" s="3404"/>
      <c r="X24" s="3685"/>
      <c r="Y24" s="3404"/>
      <c r="Z24" s="3406"/>
      <c r="AA24" s="3407"/>
      <c r="AB24" s="3688"/>
      <c r="AC24" s="3689"/>
      <c r="AD24" s="3689"/>
      <c r="AE24" s="3689"/>
      <c r="AF24" s="3692"/>
      <c r="AG24" s="3689"/>
      <c r="AH24" s="3689"/>
      <c r="AI24" s="3693"/>
      <c r="AJ24" s="3642"/>
      <c r="AK24" s="3643"/>
      <c r="AL24" s="3644"/>
      <c r="AM24" s="3642"/>
      <c r="AN24" s="3643"/>
      <c r="AO24" s="3644"/>
      <c r="AP24" s="3642"/>
      <c r="AQ24" s="3643"/>
      <c r="AR24" s="3644"/>
      <c r="AS24" s="3654"/>
      <c r="AT24" s="3655"/>
      <c r="AU24" s="3655"/>
      <c r="AV24" s="3655"/>
      <c r="AW24" s="3655"/>
      <c r="AX24" s="3656"/>
      <c r="AY24" s="3445"/>
      <c r="AZ24" s="3446"/>
      <c r="BA24" s="3447"/>
      <c r="BB24" s="3630"/>
      <c r="BC24" s="3631"/>
      <c r="BD24" s="3632"/>
      <c r="BE24" s="3636"/>
      <c r="BF24" s="3637"/>
      <c r="BG24" s="3637"/>
      <c r="BH24" s="3637"/>
      <c r="BI24" s="3637"/>
      <c r="BJ24" s="3637"/>
      <c r="BK24" s="3637"/>
      <c r="BL24" s="3637"/>
      <c r="BM24" s="3637"/>
      <c r="BN24" s="3637"/>
      <c r="BO24" s="3637"/>
      <c r="BP24" s="3638"/>
    </row>
    <row r="25" spans="1:73" s="677" customFormat="1" ht="15" customHeight="1">
      <c r="A25" s="3409"/>
      <c r="B25" s="3541"/>
      <c r="C25" s="3542"/>
      <c r="D25" s="3722"/>
      <c r="E25" s="3724"/>
      <c r="F25" s="3725"/>
      <c r="G25" s="3725"/>
      <c r="H25" s="3725"/>
      <c r="I25" s="3725"/>
      <c r="J25" s="3726"/>
      <c r="K25" s="3728"/>
      <c r="L25" s="3730"/>
      <c r="M25" s="3737"/>
      <c r="N25" s="3738"/>
      <c r="O25" s="3739"/>
      <c r="P25" s="3541"/>
      <c r="Q25" s="3542"/>
      <c r="R25" s="3722"/>
      <c r="S25" s="3734"/>
      <c r="T25" s="3735"/>
      <c r="U25" s="3735"/>
      <c r="V25" s="279"/>
      <c r="W25" s="975" t="s">
        <v>30</v>
      </c>
      <c r="X25" s="280"/>
      <c r="Y25" s="975" t="s">
        <v>30</v>
      </c>
      <c r="Z25" s="976">
        <f>IF((V25+X25)&gt;=12,V25+X25-12,V25+X25)</f>
        <v>0</v>
      </c>
      <c r="AA25" s="975" t="s">
        <v>30</v>
      </c>
      <c r="AB25" s="408" t="s">
        <v>29</v>
      </c>
      <c r="AC25" s="3736"/>
      <c r="AD25" s="3736"/>
      <c r="AE25" s="409" t="s">
        <v>19</v>
      </c>
      <c r="AF25" s="410" t="s">
        <v>29</v>
      </c>
      <c r="AG25" s="3736"/>
      <c r="AH25" s="3736"/>
      <c r="AI25" s="411" t="s">
        <v>19</v>
      </c>
      <c r="AJ25" s="3657"/>
      <c r="AK25" s="3658"/>
      <c r="AL25" s="3659"/>
      <c r="AM25" s="3642"/>
      <c r="AN25" s="3643"/>
      <c r="AO25" s="3644"/>
      <c r="AP25" s="3657"/>
      <c r="AQ25" s="3658"/>
      <c r="AR25" s="3659"/>
      <c r="AS25" s="3654"/>
      <c r="AT25" s="3655"/>
      <c r="AU25" s="3655"/>
      <c r="AV25" s="3655"/>
      <c r="AW25" s="3655"/>
      <c r="AX25" s="3656"/>
      <c r="AY25" s="3445"/>
      <c r="AZ25" s="3446"/>
      <c r="BA25" s="3447"/>
      <c r="BB25" s="3645"/>
      <c r="BC25" s="3646"/>
      <c r="BD25" s="3647"/>
      <c r="BE25" s="3639"/>
      <c r="BF25" s="3640"/>
      <c r="BG25" s="3640"/>
      <c r="BH25" s="3640"/>
      <c r="BI25" s="3640"/>
      <c r="BJ25" s="3640"/>
      <c r="BK25" s="3640"/>
      <c r="BL25" s="3640"/>
      <c r="BM25" s="3640"/>
      <c r="BN25" s="3640"/>
      <c r="BO25" s="3640"/>
      <c r="BP25" s="3641"/>
    </row>
    <row r="26" spans="1:73" s="677" customFormat="1" ht="15" customHeight="1">
      <c r="A26" s="3455">
        <v>6</v>
      </c>
      <c r="B26" s="3760"/>
      <c r="C26" s="3646"/>
      <c r="D26" s="3761"/>
      <c r="E26" s="3762"/>
      <c r="F26" s="3763"/>
      <c r="G26" s="3763"/>
      <c r="H26" s="3763"/>
      <c r="I26" s="3763"/>
      <c r="J26" s="3764"/>
      <c r="K26" s="3768"/>
      <c r="L26" s="3770"/>
      <c r="M26" s="3772"/>
      <c r="N26" s="3649"/>
      <c r="O26" s="3773"/>
      <c r="P26" s="3760"/>
      <c r="Q26" s="3646"/>
      <c r="R26" s="3761"/>
      <c r="S26" s="3774"/>
      <c r="T26" s="3775"/>
      <c r="U26" s="3775"/>
      <c r="V26" s="3753"/>
      <c r="W26" s="3448" t="s">
        <v>102</v>
      </c>
      <c r="X26" s="3776"/>
      <c r="Y26" s="3448" t="s">
        <v>102</v>
      </c>
      <c r="Z26" s="3450">
        <f>IF((V28+X28)&gt;=12,V26+X26+1,V26+X26)</f>
        <v>0</v>
      </c>
      <c r="AA26" s="3451" t="s">
        <v>102</v>
      </c>
      <c r="AB26" s="3752"/>
      <c r="AC26" s="3719"/>
      <c r="AD26" s="3719"/>
      <c r="AE26" s="3719"/>
      <c r="AF26" s="3718"/>
      <c r="AG26" s="3719"/>
      <c r="AH26" s="3719"/>
      <c r="AI26" s="3720"/>
      <c r="AJ26" s="3642"/>
      <c r="AK26" s="3643"/>
      <c r="AL26" s="3644"/>
      <c r="AM26" s="3642"/>
      <c r="AN26" s="3643"/>
      <c r="AO26" s="3644"/>
      <c r="AP26" s="3642"/>
      <c r="AQ26" s="3643"/>
      <c r="AR26" s="3644"/>
      <c r="AS26" s="3654"/>
      <c r="AT26" s="3655"/>
      <c r="AU26" s="3655"/>
      <c r="AV26" s="3655"/>
      <c r="AW26" s="3655"/>
      <c r="AX26" s="3656"/>
      <c r="AY26" s="3445">
        <f t="shared" ref="AY26" si="4">AF26+SUM(AJ26:AX28)</f>
        <v>0</v>
      </c>
      <c r="AZ26" s="3446"/>
      <c r="BA26" s="3447"/>
      <c r="BB26" s="3630"/>
      <c r="BC26" s="3631"/>
      <c r="BD26" s="3632"/>
      <c r="BE26" s="3633"/>
      <c r="BF26" s="3634"/>
      <c r="BG26" s="3634"/>
      <c r="BH26" s="3634"/>
      <c r="BI26" s="3634"/>
      <c r="BJ26" s="3634"/>
      <c r="BK26" s="3634"/>
      <c r="BL26" s="3634"/>
      <c r="BM26" s="3634"/>
      <c r="BN26" s="3634"/>
      <c r="BO26" s="3634"/>
      <c r="BP26" s="3635"/>
    </row>
    <row r="27" spans="1:73" s="677" customFormat="1" ht="15" customHeight="1">
      <c r="A27" s="3409"/>
      <c r="B27" s="3541"/>
      <c r="C27" s="3542"/>
      <c r="D27" s="3722"/>
      <c r="E27" s="3724"/>
      <c r="F27" s="3725"/>
      <c r="G27" s="3725"/>
      <c r="H27" s="3725"/>
      <c r="I27" s="3725"/>
      <c r="J27" s="3726"/>
      <c r="K27" s="3728"/>
      <c r="L27" s="3730"/>
      <c r="M27" s="3740"/>
      <c r="N27" s="3741"/>
      <c r="O27" s="3742"/>
      <c r="P27" s="3541"/>
      <c r="Q27" s="3542"/>
      <c r="R27" s="3722"/>
      <c r="S27" s="3748"/>
      <c r="T27" s="3749"/>
      <c r="U27" s="3749"/>
      <c r="V27" s="3751"/>
      <c r="W27" s="3404"/>
      <c r="X27" s="3685"/>
      <c r="Y27" s="3404"/>
      <c r="Z27" s="3406"/>
      <c r="AA27" s="3407"/>
      <c r="AB27" s="3688"/>
      <c r="AC27" s="3689"/>
      <c r="AD27" s="3689"/>
      <c r="AE27" s="3689"/>
      <c r="AF27" s="3692"/>
      <c r="AG27" s="3689"/>
      <c r="AH27" s="3689"/>
      <c r="AI27" s="3693"/>
      <c r="AJ27" s="3642"/>
      <c r="AK27" s="3643"/>
      <c r="AL27" s="3644"/>
      <c r="AM27" s="3642"/>
      <c r="AN27" s="3643"/>
      <c r="AO27" s="3644"/>
      <c r="AP27" s="3642"/>
      <c r="AQ27" s="3643"/>
      <c r="AR27" s="3644"/>
      <c r="AS27" s="3654"/>
      <c r="AT27" s="3655"/>
      <c r="AU27" s="3655"/>
      <c r="AV27" s="3655"/>
      <c r="AW27" s="3655"/>
      <c r="AX27" s="3656"/>
      <c r="AY27" s="3445"/>
      <c r="AZ27" s="3446"/>
      <c r="BA27" s="3447"/>
      <c r="BB27" s="3630"/>
      <c r="BC27" s="3631"/>
      <c r="BD27" s="3632"/>
      <c r="BE27" s="3636"/>
      <c r="BF27" s="3637"/>
      <c r="BG27" s="3637"/>
      <c r="BH27" s="3637"/>
      <c r="BI27" s="3637"/>
      <c r="BJ27" s="3637"/>
      <c r="BK27" s="3637"/>
      <c r="BL27" s="3637"/>
      <c r="BM27" s="3637"/>
      <c r="BN27" s="3637"/>
      <c r="BO27" s="3637"/>
      <c r="BP27" s="3638"/>
    </row>
    <row r="28" spans="1:73" s="677" customFormat="1" ht="15" customHeight="1">
      <c r="A28" s="3456"/>
      <c r="B28" s="3754"/>
      <c r="C28" s="3755"/>
      <c r="D28" s="3756"/>
      <c r="E28" s="3765"/>
      <c r="F28" s="3766"/>
      <c r="G28" s="3766"/>
      <c r="H28" s="3766"/>
      <c r="I28" s="3766"/>
      <c r="J28" s="3767"/>
      <c r="K28" s="3769"/>
      <c r="L28" s="3771"/>
      <c r="M28" s="3743"/>
      <c r="N28" s="3744"/>
      <c r="O28" s="3745"/>
      <c r="P28" s="3754"/>
      <c r="Q28" s="3755"/>
      <c r="R28" s="3756"/>
      <c r="S28" s="3757"/>
      <c r="T28" s="3758"/>
      <c r="U28" s="3758"/>
      <c r="V28" s="327"/>
      <c r="W28" s="982" t="s">
        <v>30</v>
      </c>
      <c r="X28" s="328"/>
      <c r="Y28" s="982" t="s">
        <v>30</v>
      </c>
      <c r="Z28" s="984">
        <f>IF((V28+X28)&gt;=12,V28+X28-12,V28+X28)</f>
        <v>0</v>
      </c>
      <c r="AA28" s="982" t="s">
        <v>30</v>
      </c>
      <c r="AB28" s="412" t="s">
        <v>29</v>
      </c>
      <c r="AC28" s="3759"/>
      <c r="AD28" s="3759"/>
      <c r="AE28" s="413" t="s">
        <v>19</v>
      </c>
      <c r="AF28" s="414" t="s">
        <v>29</v>
      </c>
      <c r="AG28" s="3759"/>
      <c r="AH28" s="3759"/>
      <c r="AI28" s="415" t="s">
        <v>19</v>
      </c>
      <c r="AJ28" s="3642"/>
      <c r="AK28" s="3643"/>
      <c r="AL28" s="3644"/>
      <c r="AM28" s="3642"/>
      <c r="AN28" s="3643"/>
      <c r="AO28" s="3644"/>
      <c r="AP28" s="3642"/>
      <c r="AQ28" s="3643"/>
      <c r="AR28" s="3644"/>
      <c r="AS28" s="3654"/>
      <c r="AT28" s="3655"/>
      <c r="AU28" s="3655"/>
      <c r="AV28" s="3655"/>
      <c r="AW28" s="3655"/>
      <c r="AX28" s="3656"/>
      <c r="AY28" s="3445"/>
      <c r="AZ28" s="3446"/>
      <c r="BA28" s="3447"/>
      <c r="BB28" s="3648"/>
      <c r="BC28" s="3649"/>
      <c r="BD28" s="3650"/>
      <c r="BE28" s="3639"/>
      <c r="BF28" s="3640"/>
      <c r="BG28" s="3640"/>
      <c r="BH28" s="3640"/>
      <c r="BI28" s="3640"/>
      <c r="BJ28" s="3640"/>
      <c r="BK28" s="3640"/>
      <c r="BL28" s="3640"/>
      <c r="BM28" s="3640"/>
      <c r="BN28" s="3640"/>
      <c r="BO28" s="3640"/>
      <c r="BP28" s="3641"/>
    </row>
    <row r="29" spans="1:73" s="677" customFormat="1" ht="15" customHeight="1">
      <c r="A29" s="3409">
        <v>7</v>
      </c>
      <c r="B29" s="3541"/>
      <c r="C29" s="3542"/>
      <c r="D29" s="3722"/>
      <c r="E29" s="3724"/>
      <c r="F29" s="3725"/>
      <c r="G29" s="3725"/>
      <c r="H29" s="3725"/>
      <c r="I29" s="3725"/>
      <c r="J29" s="3726"/>
      <c r="K29" s="3728"/>
      <c r="L29" s="3730"/>
      <c r="M29" s="3754"/>
      <c r="N29" s="3755"/>
      <c r="O29" s="3756"/>
      <c r="P29" s="3541"/>
      <c r="Q29" s="3542"/>
      <c r="R29" s="3722"/>
      <c r="S29" s="3748"/>
      <c r="T29" s="3749"/>
      <c r="U29" s="3749"/>
      <c r="V29" s="3751"/>
      <c r="W29" s="3404" t="s">
        <v>102</v>
      </c>
      <c r="X29" s="3685"/>
      <c r="Y29" s="3404" t="s">
        <v>102</v>
      </c>
      <c r="Z29" s="3406">
        <f>IF((V31+X31)&gt;=12,V29+X29+1,V29+X29)</f>
        <v>0</v>
      </c>
      <c r="AA29" s="3407" t="s">
        <v>102</v>
      </c>
      <c r="AB29" s="3688"/>
      <c r="AC29" s="3689"/>
      <c r="AD29" s="3689"/>
      <c r="AE29" s="3689"/>
      <c r="AF29" s="3692"/>
      <c r="AG29" s="3689"/>
      <c r="AH29" s="3689"/>
      <c r="AI29" s="3693"/>
      <c r="AJ29" s="3711"/>
      <c r="AK29" s="3712"/>
      <c r="AL29" s="3713"/>
      <c r="AM29" s="3642"/>
      <c r="AN29" s="3643"/>
      <c r="AO29" s="3644"/>
      <c r="AP29" s="3711"/>
      <c r="AQ29" s="3712"/>
      <c r="AR29" s="3713"/>
      <c r="AS29" s="3654"/>
      <c r="AT29" s="3655"/>
      <c r="AU29" s="3655"/>
      <c r="AV29" s="3655"/>
      <c r="AW29" s="3655"/>
      <c r="AX29" s="3656"/>
      <c r="AY29" s="3389">
        <f t="shared" ref="AY29" si="5">AF29+SUM(AJ29:AX31)</f>
        <v>0</v>
      </c>
      <c r="AZ29" s="3390"/>
      <c r="BA29" s="3391"/>
      <c r="BB29" s="3627"/>
      <c r="BC29" s="3628"/>
      <c r="BD29" s="3629"/>
      <c r="BE29" s="3633"/>
      <c r="BF29" s="3634"/>
      <c r="BG29" s="3634"/>
      <c r="BH29" s="3634"/>
      <c r="BI29" s="3634"/>
      <c r="BJ29" s="3634"/>
      <c r="BK29" s="3634"/>
      <c r="BL29" s="3634"/>
      <c r="BM29" s="3634"/>
      <c r="BN29" s="3634"/>
      <c r="BO29" s="3634"/>
      <c r="BP29" s="3635"/>
    </row>
    <row r="30" spans="1:73" s="677" customFormat="1" ht="15" customHeight="1">
      <c r="A30" s="3409"/>
      <c r="B30" s="3541"/>
      <c r="C30" s="3542"/>
      <c r="D30" s="3722"/>
      <c r="E30" s="3724"/>
      <c r="F30" s="3725"/>
      <c r="G30" s="3725"/>
      <c r="H30" s="3725"/>
      <c r="I30" s="3725"/>
      <c r="J30" s="3726"/>
      <c r="K30" s="3728"/>
      <c r="L30" s="3730"/>
      <c r="M30" s="3737"/>
      <c r="N30" s="3738"/>
      <c r="O30" s="3739"/>
      <c r="P30" s="3541"/>
      <c r="Q30" s="3542"/>
      <c r="R30" s="3722"/>
      <c r="S30" s="3748"/>
      <c r="T30" s="3749"/>
      <c r="U30" s="3749"/>
      <c r="V30" s="3751"/>
      <c r="W30" s="3404"/>
      <c r="X30" s="3685"/>
      <c r="Y30" s="3404"/>
      <c r="Z30" s="3406"/>
      <c r="AA30" s="3407"/>
      <c r="AB30" s="3688"/>
      <c r="AC30" s="3689"/>
      <c r="AD30" s="3689"/>
      <c r="AE30" s="3689"/>
      <c r="AF30" s="3692"/>
      <c r="AG30" s="3689"/>
      <c r="AH30" s="3689"/>
      <c r="AI30" s="3693"/>
      <c r="AJ30" s="3642"/>
      <c r="AK30" s="3643"/>
      <c r="AL30" s="3644"/>
      <c r="AM30" s="3642"/>
      <c r="AN30" s="3643"/>
      <c r="AO30" s="3644"/>
      <c r="AP30" s="3642"/>
      <c r="AQ30" s="3643"/>
      <c r="AR30" s="3644"/>
      <c r="AS30" s="3654"/>
      <c r="AT30" s="3655"/>
      <c r="AU30" s="3655"/>
      <c r="AV30" s="3655"/>
      <c r="AW30" s="3655"/>
      <c r="AX30" s="3656"/>
      <c r="AY30" s="3389"/>
      <c r="AZ30" s="3390"/>
      <c r="BA30" s="3391"/>
      <c r="BB30" s="3630"/>
      <c r="BC30" s="3631"/>
      <c r="BD30" s="3632"/>
      <c r="BE30" s="3636"/>
      <c r="BF30" s="3637"/>
      <c r="BG30" s="3637"/>
      <c r="BH30" s="3637"/>
      <c r="BI30" s="3637"/>
      <c r="BJ30" s="3637"/>
      <c r="BK30" s="3637"/>
      <c r="BL30" s="3637"/>
      <c r="BM30" s="3637"/>
      <c r="BN30" s="3637"/>
      <c r="BO30" s="3637"/>
      <c r="BP30" s="3638"/>
    </row>
    <row r="31" spans="1:73" s="677" customFormat="1" ht="15" customHeight="1" thickBot="1">
      <c r="A31" s="3410"/>
      <c r="B31" s="3780"/>
      <c r="C31" s="3781"/>
      <c r="D31" s="3782"/>
      <c r="E31" s="3783"/>
      <c r="F31" s="3784"/>
      <c r="G31" s="3784"/>
      <c r="H31" s="3784"/>
      <c r="I31" s="3784"/>
      <c r="J31" s="3785"/>
      <c r="K31" s="3786"/>
      <c r="L31" s="3787"/>
      <c r="M31" s="3737"/>
      <c r="N31" s="3738"/>
      <c r="O31" s="3739"/>
      <c r="P31" s="3780"/>
      <c r="Q31" s="3781"/>
      <c r="R31" s="3782"/>
      <c r="S31" s="3777"/>
      <c r="T31" s="3778"/>
      <c r="U31" s="3778"/>
      <c r="V31" s="281"/>
      <c r="W31" s="1040" t="s">
        <v>30</v>
      </c>
      <c r="X31" s="282"/>
      <c r="Y31" s="1040" t="s">
        <v>30</v>
      </c>
      <c r="Z31" s="992">
        <f>IF((V31+X31)&gt;=12,V31+X31-12,V31+X31)</f>
        <v>0</v>
      </c>
      <c r="AA31" s="993" t="s">
        <v>30</v>
      </c>
      <c r="AB31" s="233" t="s">
        <v>29</v>
      </c>
      <c r="AC31" s="3779"/>
      <c r="AD31" s="3779"/>
      <c r="AE31" s="234" t="s">
        <v>19</v>
      </c>
      <c r="AF31" s="235" t="s">
        <v>29</v>
      </c>
      <c r="AG31" s="3779"/>
      <c r="AH31" s="3779"/>
      <c r="AI31" s="236" t="s">
        <v>19</v>
      </c>
      <c r="AJ31" s="3651"/>
      <c r="AK31" s="3652"/>
      <c r="AL31" s="3653"/>
      <c r="AM31" s="3651"/>
      <c r="AN31" s="3652"/>
      <c r="AO31" s="3653"/>
      <c r="AP31" s="3651"/>
      <c r="AQ31" s="3652"/>
      <c r="AR31" s="3653"/>
      <c r="AS31" s="3666"/>
      <c r="AT31" s="3667"/>
      <c r="AU31" s="3667"/>
      <c r="AV31" s="3667"/>
      <c r="AW31" s="3667"/>
      <c r="AX31" s="3668"/>
      <c r="AY31" s="3389"/>
      <c r="AZ31" s="3390"/>
      <c r="BA31" s="3391"/>
      <c r="BB31" s="3663"/>
      <c r="BC31" s="3664"/>
      <c r="BD31" s="3665"/>
      <c r="BE31" s="3660"/>
      <c r="BF31" s="3661"/>
      <c r="BG31" s="3661"/>
      <c r="BH31" s="3661"/>
      <c r="BI31" s="3661"/>
      <c r="BJ31" s="3661"/>
      <c r="BK31" s="3661"/>
      <c r="BL31" s="3661"/>
      <c r="BM31" s="3661"/>
      <c r="BN31" s="3661"/>
      <c r="BO31" s="3661"/>
      <c r="BP31" s="3662"/>
    </row>
    <row r="32" spans="1:73" s="677" customFormat="1" ht="14.1" customHeight="1">
      <c r="A32" s="3321" t="s">
        <v>1022</v>
      </c>
      <c r="B32" s="3322"/>
      <c r="C32" s="3322"/>
      <c r="D32" s="3322"/>
      <c r="E32" s="3322"/>
      <c r="F32" s="3322"/>
      <c r="G32" s="3322"/>
      <c r="H32" s="3322"/>
      <c r="I32" s="3322"/>
      <c r="J32" s="3322"/>
      <c r="K32" s="3322"/>
      <c r="L32" s="3322"/>
      <c r="M32" s="3322"/>
      <c r="N32" s="3322"/>
      <c r="O32" s="3322"/>
      <c r="P32" s="3322"/>
      <c r="Q32" s="3322"/>
      <c r="R32" s="3322"/>
      <c r="S32" s="3322"/>
      <c r="T32" s="3322"/>
      <c r="U32" s="3323"/>
      <c r="V32" s="998" t="str">
        <f>IFERROR((V11+V14+V17+V20+V23+V26+V29)/COUNTA(E11:J31),"")</f>
        <v/>
      </c>
      <c r="W32" s="999" t="s">
        <v>102</v>
      </c>
      <c r="X32" s="1000" t="str">
        <f>IFERROR((X11+X14+X17+X20+X23+X26+X29)/COUNTA(E11:J31),"")</f>
        <v/>
      </c>
      <c r="Y32" s="1001" t="s">
        <v>102</v>
      </c>
      <c r="Z32" s="1000">
        <f>BU33</f>
        <v>0</v>
      </c>
      <c r="AA32" s="999" t="s">
        <v>102</v>
      </c>
      <c r="AB32" s="3327" t="str">
        <f>IFERROR(AVERAGE(AB11,AB14,AB17,AB20,AB23,AB26,AB29),"")</f>
        <v/>
      </c>
      <c r="AC32" s="3328"/>
      <c r="AD32" s="3328"/>
      <c r="AE32" s="3329"/>
      <c r="AF32" s="3327" t="str">
        <f>IFERROR(AVERAGE(AF11,AF14,AF17,AF20,AF23,AF26,AF29),"")</f>
        <v/>
      </c>
      <c r="AG32" s="3328"/>
      <c r="AH32" s="3328"/>
      <c r="AI32" s="3329"/>
      <c r="AJ32" s="3333"/>
      <c r="AK32" s="3334"/>
      <c r="AL32" s="3334"/>
      <c r="AM32" s="3334"/>
      <c r="AN32" s="3334"/>
      <c r="AO32" s="3334"/>
      <c r="AP32" s="3334"/>
      <c r="AQ32" s="3334"/>
      <c r="AR32" s="3334"/>
      <c r="AS32" s="3334"/>
      <c r="AT32" s="3334"/>
      <c r="AU32" s="3334"/>
      <c r="AV32" s="3334"/>
      <c r="AW32" s="3334"/>
      <c r="AX32" s="3335"/>
      <c r="AY32" s="3339" t="str">
        <f>IFERROR(SUM(AY11:BA31)/COUNTA(E11:J31),"")</f>
        <v/>
      </c>
      <c r="AZ32" s="3340"/>
      <c r="BA32" s="3341"/>
      <c r="BB32" s="3345" t="str">
        <f>IFERROR(AVERAGE(BB11,BB14,BB17,BB20,BB23,BB26,BB29),"")</f>
        <v/>
      </c>
      <c r="BC32" s="3346"/>
      <c r="BD32" s="3347"/>
      <c r="BE32" s="3310"/>
      <c r="BF32" s="3311"/>
      <c r="BG32" s="3311"/>
      <c r="BH32" s="3311"/>
      <c r="BI32" s="3311"/>
      <c r="BJ32" s="3311"/>
      <c r="BK32" s="3311"/>
      <c r="BL32" s="3311"/>
      <c r="BM32" s="3311"/>
      <c r="BN32" s="3311"/>
      <c r="BO32" s="3311"/>
      <c r="BP32" s="3312"/>
      <c r="BT32" s="1002">
        <f>INT(BT33/12)</f>
        <v>0</v>
      </c>
      <c r="BU32" s="1002">
        <f>MOD(BT33,12)</f>
        <v>0</v>
      </c>
    </row>
    <row r="33" spans="1:73" s="677" customFormat="1" ht="14.1" customHeight="1" thickBot="1">
      <c r="A33" s="3324"/>
      <c r="B33" s="3325"/>
      <c r="C33" s="3325"/>
      <c r="D33" s="3325"/>
      <c r="E33" s="3325"/>
      <c r="F33" s="3325"/>
      <c r="G33" s="3325"/>
      <c r="H33" s="3325"/>
      <c r="I33" s="3325"/>
      <c r="J33" s="3325"/>
      <c r="K33" s="3325"/>
      <c r="L33" s="3325"/>
      <c r="M33" s="3325"/>
      <c r="N33" s="3325"/>
      <c r="O33" s="3325"/>
      <c r="P33" s="3325"/>
      <c r="Q33" s="3325"/>
      <c r="R33" s="3325"/>
      <c r="S33" s="3325"/>
      <c r="T33" s="3325"/>
      <c r="U33" s="3326"/>
      <c r="V33" s="1003" t="str">
        <f>IFERROR((V13+V16+V19+V22+V25+V28+V31)/COUNTA(E11:J31),"")</f>
        <v/>
      </c>
      <c r="W33" s="1004" t="s">
        <v>30</v>
      </c>
      <c r="X33" s="1005" t="str">
        <f>IFERROR((X13+X16+X19+X22+X25+X28+X31)/COUNTA(E11:J31),"")</f>
        <v/>
      </c>
      <c r="Y33" s="1004" t="s">
        <v>30</v>
      </c>
      <c r="Z33" s="1005">
        <f>BU32</f>
        <v>0</v>
      </c>
      <c r="AA33" s="1004" t="s">
        <v>30</v>
      </c>
      <c r="AB33" s="3330"/>
      <c r="AC33" s="3331"/>
      <c r="AD33" s="3331"/>
      <c r="AE33" s="3332"/>
      <c r="AF33" s="3330"/>
      <c r="AG33" s="3331"/>
      <c r="AH33" s="3331"/>
      <c r="AI33" s="3332"/>
      <c r="AJ33" s="3336"/>
      <c r="AK33" s="3337"/>
      <c r="AL33" s="3337"/>
      <c r="AM33" s="3337"/>
      <c r="AN33" s="3337"/>
      <c r="AO33" s="3337"/>
      <c r="AP33" s="3337"/>
      <c r="AQ33" s="3337"/>
      <c r="AR33" s="3337"/>
      <c r="AS33" s="3337"/>
      <c r="AT33" s="3337"/>
      <c r="AU33" s="3337"/>
      <c r="AV33" s="3337"/>
      <c r="AW33" s="3337"/>
      <c r="AX33" s="3338"/>
      <c r="AY33" s="3342"/>
      <c r="AZ33" s="3343"/>
      <c r="BA33" s="3344"/>
      <c r="BB33" s="3348"/>
      <c r="BC33" s="3349"/>
      <c r="BD33" s="3350"/>
      <c r="BE33" s="3313"/>
      <c r="BF33" s="3314"/>
      <c r="BG33" s="3314"/>
      <c r="BH33" s="3314"/>
      <c r="BI33" s="3314"/>
      <c r="BJ33" s="3314"/>
      <c r="BK33" s="3314"/>
      <c r="BL33" s="3314"/>
      <c r="BM33" s="3314"/>
      <c r="BN33" s="3314"/>
      <c r="BO33" s="3314"/>
      <c r="BP33" s="3315"/>
      <c r="BT33" s="1002">
        <f>IFERROR(SUM(Z13,Z16,Z19,Z22,Z25,Z28,Z31)/COUNTA(E11:J31),0)</f>
        <v>0</v>
      </c>
      <c r="BU33" s="1002">
        <f>IFERROR(SUM(Z11,Z14,Z17,Z20,Z23,Z26,Z29)/COUNTA(E11:J31),0)</f>
        <v>0</v>
      </c>
    </row>
    <row r="34" spans="1:73" s="677" customFormat="1" ht="14.1" customHeight="1">
      <c r="A34" s="3316" t="s">
        <v>95</v>
      </c>
      <c r="B34" s="3316"/>
      <c r="C34" s="1006" t="s">
        <v>96</v>
      </c>
      <c r="D34" s="3317" t="s">
        <v>1650</v>
      </c>
      <c r="E34" s="3317"/>
      <c r="F34" s="3317"/>
      <c r="G34" s="3317"/>
      <c r="H34" s="3317"/>
      <c r="I34" s="3317"/>
      <c r="J34" s="3317"/>
      <c r="K34" s="3317"/>
      <c r="L34" s="3317"/>
      <c r="M34" s="3317"/>
      <c r="N34" s="3317"/>
      <c r="O34" s="3317"/>
      <c r="P34" s="3317"/>
      <c r="Q34" s="3317"/>
      <c r="R34" s="3317"/>
      <c r="S34" s="3317"/>
      <c r="T34" s="3317"/>
      <c r="U34" s="3317"/>
      <c r="V34" s="3317"/>
      <c r="W34" s="3317"/>
      <c r="X34" s="3317"/>
      <c r="Y34" s="3317"/>
      <c r="Z34" s="3317"/>
      <c r="AA34" s="3317"/>
      <c r="AB34" s="3317"/>
      <c r="AC34" s="3317"/>
      <c r="AD34" s="3317"/>
      <c r="AE34" s="3317"/>
      <c r="AF34" s="3317"/>
      <c r="AG34" s="3317"/>
      <c r="AH34" s="3317"/>
      <c r="AI34" s="3317"/>
      <c r="AJ34" s="3317"/>
      <c r="AK34" s="3317"/>
      <c r="AL34" s="3317"/>
      <c r="AM34" s="3317"/>
      <c r="AN34" s="3317"/>
      <c r="AO34" s="3317"/>
      <c r="AP34" s="3317"/>
      <c r="AQ34" s="3317"/>
      <c r="AR34" s="3317"/>
      <c r="AS34" s="3317"/>
      <c r="AT34" s="3317"/>
      <c r="AU34" s="3317"/>
      <c r="AV34" s="3317"/>
      <c r="AW34" s="3317"/>
      <c r="AX34" s="3317"/>
      <c r="AY34" s="3317"/>
      <c r="AZ34" s="3317"/>
      <c r="BA34" s="3317"/>
      <c r="BB34" s="3317"/>
      <c r="BC34" s="3317"/>
      <c r="BD34" s="3317"/>
      <c r="BE34" s="3317"/>
      <c r="BF34" s="3317"/>
      <c r="BG34" s="3317"/>
      <c r="BH34" s="3317"/>
      <c r="BI34" s="3317"/>
      <c r="BJ34" s="3317"/>
      <c r="BK34" s="3317"/>
      <c r="BL34" s="3317"/>
      <c r="BM34" s="3317"/>
      <c r="BN34" s="3317"/>
      <c r="BO34" s="3317"/>
      <c r="BP34" s="1007"/>
    </row>
    <row r="35" spans="1:73" s="677" customFormat="1" ht="14.1" customHeight="1">
      <c r="A35" s="1008"/>
      <c r="B35" s="1008"/>
      <c r="C35" s="1006"/>
      <c r="D35" s="1771"/>
      <c r="E35" s="1771"/>
      <c r="F35" s="1771"/>
      <c r="G35" s="1771"/>
      <c r="H35" s="1771"/>
      <c r="I35" s="1771"/>
      <c r="J35" s="1771"/>
      <c r="K35" s="1771"/>
      <c r="L35" s="1771"/>
      <c r="M35" s="1771"/>
      <c r="N35" s="1771"/>
      <c r="O35" s="1771"/>
      <c r="P35" s="1771"/>
      <c r="Q35" s="1771"/>
      <c r="R35" s="1771"/>
      <c r="S35" s="1771"/>
      <c r="T35" s="1771"/>
      <c r="U35" s="1771"/>
      <c r="V35" s="1771"/>
      <c r="W35" s="1771"/>
      <c r="X35" s="1771"/>
      <c r="Y35" s="1771"/>
      <c r="Z35" s="1771"/>
      <c r="AA35" s="1771"/>
      <c r="AB35" s="1771"/>
      <c r="AC35" s="1771"/>
      <c r="AD35" s="1771"/>
      <c r="AE35" s="1771"/>
      <c r="AF35" s="1771"/>
      <c r="AG35" s="1771"/>
      <c r="AH35" s="1771"/>
      <c r="AI35" s="1771"/>
      <c r="AJ35" s="1771"/>
      <c r="AK35" s="1771"/>
      <c r="AL35" s="1771"/>
      <c r="AM35" s="1771"/>
      <c r="AN35" s="1771"/>
      <c r="AO35" s="1771"/>
      <c r="AP35" s="1771"/>
      <c r="AQ35" s="1771"/>
      <c r="AR35" s="1771"/>
      <c r="AS35" s="1771"/>
      <c r="AT35" s="1771"/>
      <c r="AU35" s="1771"/>
      <c r="AV35" s="1771"/>
      <c r="AW35" s="1771"/>
      <c r="AX35" s="1771"/>
      <c r="AY35" s="1771"/>
      <c r="AZ35" s="1771"/>
      <c r="BA35" s="1771"/>
      <c r="BB35" s="1771"/>
      <c r="BC35" s="1771"/>
      <c r="BD35" s="1771"/>
      <c r="BE35" s="1771"/>
      <c r="BF35" s="1771"/>
      <c r="BG35" s="1771"/>
      <c r="BH35" s="1771"/>
      <c r="BI35" s="1771"/>
      <c r="BJ35" s="1771"/>
      <c r="BK35" s="1771"/>
      <c r="BL35" s="1771"/>
      <c r="BM35" s="1771"/>
      <c r="BN35" s="1771"/>
      <c r="BO35" s="1771"/>
      <c r="BP35" s="1007"/>
    </row>
    <row r="36" spans="1:73" s="677" customFormat="1" ht="12" customHeight="1">
      <c r="B36" s="921"/>
      <c r="C36" s="1006" t="s">
        <v>920</v>
      </c>
      <c r="D36" s="3589" t="s">
        <v>1651</v>
      </c>
      <c r="E36" s="3589"/>
      <c r="F36" s="3589"/>
      <c r="G36" s="3589"/>
      <c r="H36" s="3589"/>
      <c r="I36" s="3589"/>
      <c r="J36" s="3589"/>
      <c r="K36" s="3589"/>
      <c r="L36" s="3589"/>
      <c r="M36" s="3589"/>
      <c r="N36" s="3589"/>
      <c r="O36" s="3589"/>
      <c r="P36" s="3589"/>
      <c r="Q36" s="3589"/>
      <c r="R36" s="3589"/>
      <c r="S36" s="3589"/>
      <c r="T36" s="3589"/>
      <c r="U36" s="3589"/>
      <c r="V36" s="3589"/>
      <c r="W36" s="3589"/>
      <c r="X36" s="3589"/>
      <c r="Y36" s="3589"/>
      <c r="Z36" s="3589"/>
      <c r="AA36" s="3589"/>
      <c r="AB36" s="3589"/>
      <c r="AC36" s="3589"/>
      <c r="AD36" s="3589"/>
      <c r="AE36" s="3589"/>
      <c r="AF36" s="3589"/>
      <c r="AG36" s="3589"/>
      <c r="AH36" s="3589"/>
      <c r="AI36" s="3589"/>
      <c r="AJ36" s="3589"/>
      <c r="AK36" s="3589"/>
      <c r="AL36" s="3589"/>
      <c r="AM36" s="3589"/>
      <c r="AN36" s="3589"/>
      <c r="AO36" s="3589"/>
      <c r="AP36" s="3589"/>
      <c r="AQ36" s="3589"/>
      <c r="AR36" s="3589"/>
      <c r="AS36" s="3589"/>
      <c r="AT36" s="3589"/>
      <c r="AU36" s="3589"/>
      <c r="AV36" s="3589"/>
      <c r="AW36" s="3589"/>
      <c r="AX36" s="3589"/>
      <c r="AY36" s="3589"/>
      <c r="AZ36" s="3589"/>
      <c r="BA36" s="3589"/>
      <c r="BB36" s="3589"/>
      <c r="BC36" s="3589"/>
      <c r="BD36" s="3589"/>
      <c r="BE36" s="3589"/>
      <c r="BF36" s="3589"/>
      <c r="BG36" s="3589"/>
      <c r="BH36" s="3589"/>
      <c r="BI36" s="3589"/>
      <c r="BJ36" s="3589"/>
      <c r="BK36" s="3589"/>
      <c r="BL36" s="3589"/>
      <c r="BM36" s="3589"/>
      <c r="BN36" s="3589"/>
      <c r="BO36" s="3589"/>
      <c r="BP36" s="1009"/>
    </row>
    <row r="37" spans="1:73" s="677" customFormat="1" ht="12" customHeight="1">
      <c r="C37" s="1006" t="s">
        <v>921</v>
      </c>
      <c r="D37" s="2080" t="s">
        <v>1130</v>
      </c>
      <c r="E37" s="2080"/>
      <c r="F37" s="2080"/>
      <c r="G37" s="2080"/>
      <c r="H37" s="2080"/>
      <c r="I37" s="2080"/>
      <c r="J37" s="2080"/>
      <c r="K37" s="2080"/>
      <c r="L37" s="2080"/>
      <c r="M37" s="2080"/>
      <c r="N37" s="2080"/>
      <c r="O37" s="2080"/>
      <c r="P37" s="2080"/>
      <c r="Q37" s="2080"/>
      <c r="R37" s="2080"/>
      <c r="S37" s="2080"/>
      <c r="T37" s="2080"/>
      <c r="U37" s="2080"/>
      <c r="V37" s="2080"/>
      <c r="W37" s="2080"/>
      <c r="X37" s="2080"/>
      <c r="Y37" s="2080"/>
      <c r="Z37" s="2080"/>
      <c r="AA37" s="2080"/>
      <c r="AB37" s="2080"/>
      <c r="AC37" s="2080"/>
      <c r="AD37" s="2080"/>
      <c r="AE37" s="2080"/>
      <c r="AF37" s="2080"/>
      <c r="AG37" s="2080"/>
      <c r="AH37" s="2080"/>
      <c r="AI37" s="2080"/>
      <c r="AJ37" s="2080"/>
      <c r="AK37" s="2080"/>
      <c r="AL37" s="2080"/>
      <c r="AM37" s="2080"/>
      <c r="AN37" s="2080"/>
      <c r="AO37" s="2080"/>
      <c r="AP37" s="2080"/>
      <c r="AQ37" s="2080"/>
      <c r="AR37" s="2080"/>
      <c r="AS37" s="2080"/>
      <c r="AT37" s="2080"/>
      <c r="AU37" s="2080"/>
      <c r="AV37" s="2080"/>
      <c r="AW37" s="2080"/>
      <c r="AX37" s="2080"/>
      <c r="AY37" s="2080"/>
      <c r="AZ37" s="2080"/>
      <c r="BA37" s="2080"/>
      <c r="BB37" s="2080"/>
      <c r="BC37" s="2080"/>
      <c r="BD37" s="2080"/>
      <c r="BE37" s="2080"/>
      <c r="BF37" s="2080"/>
      <c r="BG37" s="2080"/>
      <c r="BH37" s="2080"/>
      <c r="BI37" s="2080"/>
      <c r="BJ37" s="2080"/>
      <c r="BK37" s="2080"/>
      <c r="BL37" s="2080"/>
      <c r="BM37" s="2080"/>
      <c r="BN37" s="2080"/>
      <c r="BO37" s="2080"/>
      <c r="BP37" s="605"/>
    </row>
    <row r="38" spans="1:73" s="677" customFormat="1" ht="12" customHeight="1">
      <c r="D38" s="2080"/>
      <c r="E38" s="2080"/>
      <c r="F38" s="2080"/>
      <c r="G38" s="2080"/>
      <c r="H38" s="2080"/>
      <c r="I38" s="2080"/>
      <c r="J38" s="2080"/>
      <c r="K38" s="2080"/>
      <c r="L38" s="2080"/>
      <c r="M38" s="2080"/>
      <c r="N38" s="2080"/>
      <c r="O38" s="2080"/>
      <c r="P38" s="2080"/>
      <c r="Q38" s="2080"/>
      <c r="R38" s="2080"/>
      <c r="S38" s="2080"/>
      <c r="T38" s="2080"/>
      <c r="U38" s="2080"/>
      <c r="V38" s="2080"/>
      <c r="W38" s="2080"/>
      <c r="X38" s="2080"/>
      <c r="Y38" s="2080"/>
      <c r="Z38" s="2080"/>
      <c r="AA38" s="2080"/>
      <c r="AB38" s="2080"/>
      <c r="AC38" s="2080"/>
      <c r="AD38" s="2080"/>
      <c r="AE38" s="2080"/>
      <c r="AF38" s="2080"/>
      <c r="AG38" s="2080"/>
      <c r="AH38" s="2080"/>
      <c r="AI38" s="2080"/>
      <c r="AJ38" s="2080"/>
      <c r="AK38" s="2080"/>
      <c r="AL38" s="2080"/>
      <c r="AM38" s="2080"/>
      <c r="AN38" s="2080"/>
      <c r="AO38" s="2080"/>
      <c r="AP38" s="2080"/>
      <c r="AQ38" s="2080"/>
      <c r="AR38" s="2080"/>
      <c r="AS38" s="2080"/>
      <c r="AT38" s="2080"/>
      <c r="AU38" s="2080"/>
      <c r="AV38" s="2080"/>
      <c r="AW38" s="2080"/>
      <c r="AX38" s="2080"/>
      <c r="AY38" s="2080"/>
      <c r="AZ38" s="2080"/>
      <c r="BA38" s="2080"/>
      <c r="BB38" s="2080"/>
      <c r="BC38" s="2080"/>
      <c r="BD38" s="2080"/>
      <c r="BE38" s="2080"/>
      <c r="BF38" s="2080"/>
      <c r="BG38" s="2080"/>
      <c r="BH38" s="2080"/>
      <c r="BI38" s="2080"/>
      <c r="BJ38" s="2080"/>
      <c r="BK38" s="2080"/>
      <c r="BL38" s="2080"/>
      <c r="BM38" s="2080"/>
      <c r="BN38" s="2080"/>
      <c r="BO38" s="2080"/>
      <c r="BP38" s="605"/>
    </row>
    <row r="39" spans="1:73" s="677" customFormat="1" ht="12" customHeight="1">
      <c r="C39" s="1006" t="s">
        <v>922</v>
      </c>
      <c r="D39" s="2080" t="s">
        <v>1419</v>
      </c>
      <c r="E39" s="2080"/>
      <c r="F39" s="2080"/>
      <c r="G39" s="2080"/>
      <c r="H39" s="2080"/>
      <c r="I39" s="2080"/>
      <c r="J39" s="2080"/>
      <c r="K39" s="2080"/>
      <c r="L39" s="2080"/>
      <c r="M39" s="2080"/>
      <c r="N39" s="2080"/>
      <c r="O39" s="2080"/>
      <c r="P39" s="2080"/>
      <c r="Q39" s="2080"/>
      <c r="R39" s="2080"/>
      <c r="S39" s="2080"/>
      <c r="T39" s="2080"/>
      <c r="U39" s="2080"/>
      <c r="V39" s="2080"/>
      <c r="W39" s="2080"/>
      <c r="X39" s="2080"/>
      <c r="Y39" s="2080"/>
      <c r="Z39" s="2080"/>
      <c r="AA39" s="2080"/>
      <c r="AB39" s="2080"/>
      <c r="AC39" s="2080"/>
      <c r="AD39" s="2080"/>
      <c r="AE39" s="2080"/>
      <c r="AF39" s="2080"/>
      <c r="AG39" s="2080"/>
      <c r="AH39" s="2080"/>
      <c r="AI39" s="2080"/>
      <c r="AJ39" s="2080"/>
      <c r="AK39" s="2080"/>
      <c r="AL39" s="2080"/>
      <c r="AM39" s="2080"/>
      <c r="AN39" s="2080"/>
      <c r="AO39" s="2080"/>
      <c r="AP39" s="2080"/>
      <c r="AQ39" s="2080"/>
      <c r="AR39" s="2080"/>
      <c r="AS39" s="2080"/>
      <c r="AT39" s="2080"/>
      <c r="AU39" s="2080"/>
      <c r="AV39" s="2080"/>
      <c r="AW39" s="2080"/>
      <c r="AX39" s="2080"/>
      <c r="AY39" s="2080"/>
      <c r="AZ39" s="2080"/>
      <c r="BA39" s="2080"/>
      <c r="BB39" s="2080"/>
      <c r="BC39" s="2080"/>
      <c r="BD39" s="2080"/>
      <c r="BE39" s="2080"/>
      <c r="BF39" s="2080"/>
      <c r="BG39" s="2080"/>
      <c r="BH39" s="2080"/>
      <c r="BI39" s="2080"/>
      <c r="BJ39" s="2080"/>
      <c r="BK39" s="2080"/>
      <c r="BL39" s="2080"/>
      <c r="BM39" s="2080"/>
      <c r="BN39" s="2080"/>
      <c r="BO39" s="2080"/>
      <c r="BP39" s="605"/>
    </row>
    <row r="40" spans="1:73" s="677" customFormat="1" ht="12" customHeight="1">
      <c r="D40" s="2080"/>
      <c r="E40" s="2080"/>
      <c r="F40" s="2080"/>
      <c r="G40" s="2080"/>
      <c r="H40" s="2080"/>
      <c r="I40" s="2080"/>
      <c r="J40" s="2080"/>
      <c r="K40" s="2080"/>
      <c r="L40" s="2080"/>
      <c r="M40" s="2080"/>
      <c r="N40" s="2080"/>
      <c r="O40" s="2080"/>
      <c r="P40" s="2080"/>
      <c r="Q40" s="2080"/>
      <c r="R40" s="2080"/>
      <c r="S40" s="2080"/>
      <c r="T40" s="2080"/>
      <c r="U40" s="2080"/>
      <c r="V40" s="2080"/>
      <c r="W40" s="2080"/>
      <c r="X40" s="2080"/>
      <c r="Y40" s="2080"/>
      <c r="Z40" s="2080"/>
      <c r="AA40" s="2080"/>
      <c r="AB40" s="2080"/>
      <c r="AC40" s="2080"/>
      <c r="AD40" s="2080"/>
      <c r="AE40" s="2080"/>
      <c r="AF40" s="2080"/>
      <c r="AG40" s="2080"/>
      <c r="AH40" s="2080"/>
      <c r="AI40" s="2080"/>
      <c r="AJ40" s="2080"/>
      <c r="AK40" s="2080"/>
      <c r="AL40" s="2080"/>
      <c r="AM40" s="2080"/>
      <c r="AN40" s="2080"/>
      <c r="AO40" s="2080"/>
      <c r="AP40" s="2080"/>
      <c r="AQ40" s="2080"/>
      <c r="AR40" s="2080"/>
      <c r="AS40" s="2080"/>
      <c r="AT40" s="2080"/>
      <c r="AU40" s="2080"/>
      <c r="AV40" s="2080"/>
      <c r="AW40" s="2080"/>
      <c r="AX40" s="2080"/>
      <c r="AY40" s="2080"/>
      <c r="AZ40" s="2080"/>
      <c r="BA40" s="2080"/>
      <c r="BB40" s="2080"/>
      <c r="BC40" s="2080"/>
      <c r="BD40" s="2080"/>
      <c r="BE40" s="2080"/>
      <c r="BF40" s="2080"/>
      <c r="BG40" s="2080"/>
      <c r="BH40" s="2080"/>
      <c r="BI40" s="2080"/>
      <c r="BJ40" s="2080"/>
      <c r="BK40" s="2080"/>
      <c r="BL40" s="2080"/>
      <c r="BM40" s="2080"/>
      <c r="BN40" s="2080"/>
      <c r="BO40" s="2080"/>
      <c r="BP40" s="605"/>
    </row>
    <row r="41" spans="1:73" s="677" customFormat="1" ht="12" customHeight="1">
      <c r="C41" s="1010" t="s">
        <v>923</v>
      </c>
      <c r="D41" s="3590" t="s">
        <v>1652</v>
      </c>
      <c r="E41" s="3590"/>
      <c r="F41" s="3590"/>
      <c r="G41" s="3590"/>
      <c r="H41" s="3590"/>
      <c r="I41" s="3590"/>
      <c r="J41" s="3590"/>
      <c r="K41" s="3590"/>
      <c r="L41" s="3590"/>
      <c r="M41" s="3590"/>
      <c r="N41" s="3590"/>
      <c r="O41" s="3590"/>
      <c r="P41" s="3590"/>
      <c r="Q41" s="3590"/>
      <c r="R41" s="3590"/>
      <c r="S41" s="3590"/>
      <c r="T41" s="3590"/>
      <c r="U41" s="3590"/>
      <c r="V41" s="3590"/>
      <c r="W41" s="3590"/>
      <c r="X41" s="3590"/>
      <c r="Y41" s="3590"/>
      <c r="Z41" s="3590"/>
      <c r="AA41" s="3590"/>
      <c r="AB41" s="3590"/>
      <c r="AC41" s="3590"/>
      <c r="AD41" s="3590"/>
      <c r="AE41" s="3590"/>
      <c r="AF41" s="3590"/>
      <c r="AG41" s="3590"/>
      <c r="AH41" s="3590"/>
      <c r="AI41" s="3590"/>
      <c r="AJ41" s="3590"/>
      <c r="AK41" s="3590"/>
      <c r="AL41" s="3590"/>
      <c r="AM41" s="3590"/>
      <c r="AN41" s="3590"/>
      <c r="AO41" s="3590"/>
      <c r="AP41" s="3590"/>
      <c r="AQ41" s="3590"/>
      <c r="AR41" s="3590"/>
      <c r="AS41" s="3590"/>
      <c r="AT41" s="3590"/>
      <c r="AU41" s="3590"/>
      <c r="AV41" s="3590"/>
      <c r="AW41" s="3590"/>
      <c r="AX41" s="3590"/>
      <c r="AY41" s="3590"/>
      <c r="AZ41" s="3590"/>
      <c r="BA41" s="3590"/>
      <c r="BB41" s="3590"/>
      <c r="BC41" s="3590"/>
      <c r="BD41" s="3590"/>
      <c r="BE41" s="3590"/>
      <c r="BF41" s="3590"/>
      <c r="BG41" s="3590"/>
      <c r="BH41" s="3590"/>
      <c r="BI41" s="3590"/>
      <c r="BJ41" s="3590"/>
      <c r="BK41" s="3590"/>
      <c r="BL41" s="3590"/>
      <c r="BM41" s="3590"/>
      <c r="BN41" s="3590"/>
      <c r="BO41" s="3590"/>
      <c r="BP41" s="605"/>
    </row>
    <row r="42" spans="1:73">
      <c r="A42" s="2312" t="s">
        <v>1655</v>
      </c>
      <c r="B42" s="3591"/>
      <c r="C42" s="3591"/>
      <c r="D42" s="3591"/>
      <c r="E42" s="3591"/>
      <c r="F42" s="3591"/>
      <c r="G42" s="3591"/>
      <c r="H42" s="3591"/>
      <c r="I42" s="3591"/>
      <c r="J42" s="3591"/>
      <c r="K42" s="3591"/>
      <c r="L42" s="3591"/>
      <c r="M42" s="3591"/>
      <c r="N42" s="3591"/>
      <c r="O42" s="3591"/>
      <c r="P42" s="3591"/>
      <c r="Q42" s="3591"/>
      <c r="R42" s="3591"/>
      <c r="S42" s="3591"/>
      <c r="T42" s="3591"/>
      <c r="U42" s="3591"/>
      <c r="V42" s="3591"/>
      <c r="W42" s="3591"/>
      <c r="X42" s="3591"/>
      <c r="Y42" s="3591"/>
      <c r="Z42" s="3591"/>
      <c r="AA42" s="3591"/>
      <c r="AB42" s="3591"/>
      <c r="AC42" s="3591"/>
      <c r="AD42" s="3591"/>
      <c r="AE42" s="3591"/>
      <c r="AF42" s="3591"/>
      <c r="AG42" s="3591"/>
      <c r="AH42" s="3591"/>
      <c r="AI42" s="3591"/>
      <c r="AJ42" s="3591"/>
      <c r="AK42" s="3591"/>
      <c r="AL42" s="3591"/>
      <c r="AM42" s="3591"/>
      <c r="AN42" s="3591"/>
      <c r="AO42" s="3591"/>
      <c r="AP42" s="3591"/>
      <c r="AQ42" s="3591"/>
      <c r="AR42" s="3591"/>
      <c r="AS42" s="3591"/>
      <c r="AT42" s="3591"/>
      <c r="AU42" s="3591"/>
      <c r="AV42" s="3591"/>
      <c r="AW42" s="3591"/>
      <c r="AX42" s="3591"/>
      <c r="AY42" s="3591"/>
      <c r="AZ42" s="3591"/>
      <c r="BA42" s="3591"/>
      <c r="BB42" s="3591"/>
      <c r="BC42" s="3591"/>
      <c r="BD42" s="3591"/>
      <c r="BE42" s="3591"/>
      <c r="BF42" s="3591"/>
      <c r="BG42" s="3591"/>
      <c r="BH42" s="3591"/>
      <c r="BI42" s="3591"/>
      <c r="BJ42" s="3591"/>
      <c r="BK42" s="3591"/>
      <c r="BL42" s="3591"/>
      <c r="BM42" s="3591"/>
      <c r="BN42" s="3591"/>
      <c r="BO42" s="3591"/>
      <c r="BP42" s="3591"/>
    </row>
    <row r="43" spans="1:73" ht="5.0999999999999996" customHeight="1"/>
    <row r="44" spans="1:73" ht="14.1" customHeight="1">
      <c r="A44" s="3592" t="str">
        <f>A3</f>
        <v>別表1</v>
      </c>
      <c r="B44" s="3592"/>
      <c r="C44" s="3592"/>
      <c r="D44" s="3094" t="str">
        <f>D3</f>
        <v xml:space="preserve">正規職員の勤務状況及び給与支給状況 </v>
      </c>
      <c r="E44" s="3094"/>
      <c r="F44" s="3094"/>
      <c r="G44" s="3094"/>
      <c r="H44" s="3094"/>
      <c r="I44" s="3094"/>
      <c r="J44" s="3094"/>
      <c r="K44" s="3094"/>
      <c r="L44" s="3094"/>
      <c r="M44" s="3094"/>
      <c r="N44" s="3094"/>
      <c r="O44" s="3094"/>
      <c r="P44" s="3094"/>
      <c r="Q44" s="3094"/>
      <c r="R44" s="3094"/>
      <c r="S44" s="3094"/>
      <c r="T44" s="3094"/>
      <c r="U44" s="3094"/>
      <c r="V44" s="3094"/>
      <c r="W44" s="3094"/>
      <c r="X44" s="3094"/>
      <c r="Y44" s="3094"/>
      <c r="Z44" s="3094"/>
      <c r="AA44" s="3094"/>
      <c r="AB44" s="3094"/>
      <c r="AC44" s="3094"/>
      <c r="AD44" s="3094"/>
      <c r="AE44" s="3094"/>
      <c r="AF44" s="3094"/>
      <c r="AG44" s="3094"/>
      <c r="AH44" s="3094"/>
      <c r="AI44" s="3094"/>
      <c r="AJ44" s="3094"/>
      <c r="AK44" s="3094"/>
      <c r="AL44" s="3094"/>
      <c r="AM44" s="3094"/>
      <c r="AN44" s="3094"/>
      <c r="AO44" s="3094"/>
      <c r="AP44" s="3094"/>
      <c r="AQ44" s="3094"/>
      <c r="AR44" s="3094"/>
      <c r="AS44" s="3094"/>
      <c r="AT44" s="3094"/>
      <c r="AU44" s="3094"/>
      <c r="AV44" s="3094"/>
      <c r="AW44" s="3094"/>
      <c r="AX44" s="3094"/>
      <c r="AY44" s="3094"/>
      <c r="AZ44" s="3094"/>
      <c r="BA44" s="3094"/>
      <c r="BB44" s="3094"/>
      <c r="BC44" s="3094"/>
      <c r="BD44" s="3094"/>
      <c r="BE44" s="3094"/>
      <c r="BF44" s="3094"/>
      <c r="BG44" s="3094"/>
      <c r="BH44" s="3094"/>
      <c r="BI44" s="3094"/>
      <c r="BJ44" s="3094"/>
      <c r="BK44" s="3094"/>
      <c r="BL44" s="3094"/>
      <c r="BM44" s="3094"/>
      <c r="BN44" s="3094"/>
      <c r="BO44" s="3094"/>
      <c r="BP44" s="3094"/>
    </row>
    <row r="45" spans="1:73" ht="6.95" customHeight="1" thickBot="1">
      <c r="A45" s="969"/>
      <c r="B45" s="969"/>
      <c r="C45" s="580"/>
      <c r="D45" s="580"/>
      <c r="E45" s="580"/>
      <c r="F45" s="580"/>
      <c r="G45" s="580"/>
      <c r="H45" s="580"/>
      <c r="I45" s="580"/>
      <c r="J45" s="580"/>
      <c r="K45" s="580"/>
      <c r="L45" s="580"/>
      <c r="M45" s="580"/>
      <c r="N45" s="580"/>
      <c r="O45" s="580"/>
      <c r="P45" s="580"/>
      <c r="Q45" s="580"/>
      <c r="R45" s="580"/>
      <c r="S45" s="580"/>
      <c r="T45" s="580"/>
      <c r="U45" s="580"/>
      <c r="V45" s="580"/>
      <c r="W45" s="580"/>
      <c r="X45" s="580"/>
      <c r="Y45" s="580"/>
      <c r="Z45" s="580"/>
      <c r="AA45" s="580"/>
      <c r="AB45" s="580"/>
      <c r="AC45" s="580"/>
      <c r="AD45" s="580"/>
      <c r="AE45" s="580"/>
      <c r="AF45" s="580"/>
      <c r="AG45" s="580"/>
      <c r="AH45" s="580"/>
    </row>
    <row r="46" spans="1:73" ht="12.95" customHeight="1">
      <c r="A46" s="3593" t="s">
        <v>59</v>
      </c>
      <c r="B46" s="3546" t="s">
        <v>60</v>
      </c>
      <c r="C46" s="3547"/>
      <c r="D46" s="3595"/>
      <c r="E46" s="3546" t="s">
        <v>55</v>
      </c>
      <c r="F46" s="3547"/>
      <c r="G46" s="3547"/>
      <c r="H46" s="3547"/>
      <c r="I46" s="3547"/>
      <c r="J46" s="3595"/>
      <c r="K46" s="3597" t="s">
        <v>56</v>
      </c>
      <c r="L46" s="3599" t="s">
        <v>1020</v>
      </c>
      <c r="M46" s="3543" t="s">
        <v>1021</v>
      </c>
      <c r="N46" s="3544"/>
      <c r="O46" s="3545"/>
      <c r="P46" s="3543" t="s">
        <v>99</v>
      </c>
      <c r="Q46" s="3544"/>
      <c r="R46" s="3545"/>
      <c r="S46" s="3546" t="s">
        <v>61</v>
      </c>
      <c r="T46" s="3547"/>
      <c r="U46" s="3547"/>
      <c r="V46" s="3547"/>
      <c r="W46" s="3547"/>
      <c r="X46" s="3547"/>
      <c r="Y46" s="3547"/>
      <c r="Z46" s="3547"/>
      <c r="AA46" s="3547"/>
      <c r="AB46" s="3549" t="s">
        <v>1416</v>
      </c>
      <c r="AC46" s="3550"/>
      <c r="AD46" s="3550"/>
      <c r="AE46" s="3550"/>
      <c r="AF46" s="3550"/>
      <c r="AG46" s="3550"/>
      <c r="AH46" s="3550"/>
      <c r="AI46" s="3551"/>
      <c r="AJ46" s="3552" t="s">
        <v>1367</v>
      </c>
      <c r="AK46" s="3553"/>
      <c r="AL46" s="3553"/>
      <c r="AM46" s="3553"/>
      <c r="AN46" s="3553"/>
      <c r="AO46" s="3553"/>
      <c r="AP46" s="3553"/>
      <c r="AQ46" s="3553"/>
      <c r="AR46" s="3553"/>
      <c r="AS46" s="3553"/>
      <c r="AT46" s="3553"/>
      <c r="AU46" s="3553"/>
      <c r="AV46" s="3553"/>
      <c r="AW46" s="3553"/>
      <c r="AX46" s="3553"/>
      <c r="AY46" s="3556" t="s">
        <v>1341</v>
      </c>
      <c r="AZ46" s="3557"/>
      <c r="BA46" s="3558"/>
      <c r="BB46" s="3565" t="s">
        <v>273</v>
      </c>
      <c r="BC46" s="3566"/>
      <c r="BD46" s="3567"/>
      <c r="BE46" s="3601" t="s">
        <v>1646</v>
      </c>
      <c r="BF46" s="3544"/>
      <c r="BG46" s="3544"/>
      <c r="BH46" s="3544"/>
      <c r="BI46" s="3544"/>
      <c r="BJ46" s="3544"/>
      <c r="BK46" s="3544"/>
      <c r="BL46" s="3544"/>
      <c r="BM46" s="3544"/>
      <c r="BN46" s="3544"/>
      <c r="BO46" s="3544"/>
      <c r="BP46" s="3602"/>
    </row>
    <row r="47" spans="1:73" ht="12.95" customHeight="1">
      <c r="A47" s="3594"/>
      <c r="B47" s="3420"/>
      <c r="C47" s="3596"/>
      <c r="D47" s="3404"/>
      <c r="E47" s="3420"/>
      <c r="F47" s="3596"/>
      <c r="G47" s="3596"/>
      <c r="H47" s="3596"/>
      <c r="I47" s="3596"/>
      <c r="J47" s="3404"/>
      <c r="K47" s="3598"/>
      <c r="L47" s="3600"/>
      <c r="M47" s="3411"/>
      <c r="N47" s="3412"/>
      <c r="O47" s="3413"/>
      <c r="P47" s="3411"/>
      <c r="Q47" s="3412"/>
      <c r="R47" s="3413"/>
      <c r="S47" s="3421"/>
      <c r="T47" s="3548"/>
      <c r="U47" s="3548"/>
      <c r="V47" s="3548"/>
      <c r="W47" s="3548"/>
      <c r="X47" s="3548"/>
      <c r="Y47" s="3548"/>
      <c r="Z47" s="3548"/>
      <c r="AA47" s="3548"/>
      <c r="AB47" s="3605" t="s">
        <v>1128</v>
      </c>
      <c r="AC47" s="3606"/>
      <c r="AD47" s="3606"/>
      <c r="AE47" s="3606"/>
      <c r="AF47" s="3609" t="s">
        <v>1129</v>
      </c>
      <c r="AG47" s="3606"/>
      <c r="AH47" s="3606"/>
      <c r="AI47" s="3610"/>
      <c r="AJ47" s="3554"/>
      <c r="AK47" s="3555"/>
      <c r="AL47" s="3555"/>
      <c r="AM47" s="3555"/>
      <c r="AN47" s="3555"/>
      <c r="AO47" s="3555"/>
      <c r="AP47" s="3555"/>
      <c r="AQ47" s="3555"/>
      <c r="AR47" s="3555"/>
      <c r="AS47" s="3555"/>
      <c r="AT47" s="3555"/>
      <c r="AU47" s="3555"/>
      <c r="AV47" s="3555"/>
      <c r="AW47" s="3555"/>
      <c r="AX47" s="3555"/>
      <c r="AY47" s="3559"/>
      <c r="AZ47" s="3560"/>
      <c r="BA47" s="3561"/>
      <c r="BB47" s="3568"/>
      <c r="BC47" s="3569"/>
      <c r="BD47" s="3570"/>
      <c r="BE47" s="3603"/>
      <c r="BF47" s="2251"/>
      <c r="BG47" s="2251"/>
      <c r="BH47" s="2251"/>
      <c r="BI47" s="2251"/>
      <c r="BJ47" s="2251"/>
      <c r="BK47" s="2251"/>
      <c r="BL47" s="2251"/>
      <c r="BM47" s="2251"/>
      <c r="BN47" s="2251"/>
      <c r="BO47" s="2251"/>
      <c r="BP47" s="3604"/>
    </row>
    <row r="48" spans="1:73" ht="15" customHeight="1">
      <c r="A48" s="3594"/>
      <c r="B48" s="3420"/>
      <c r="C48" s="3596"/>
      <c r="D48" s="3404"/>
      <c r="E48" s="3420"/>
      <c r="F48" s="3596"/>
      <c r="G48" s="3596"/>
      <c r="H48" s="3596"/>
      <c r="I48" s="3596"/>
      <c r="J48" s="3404"/>
      <c r="K48" s="3598"/>
      <c r="L48" s="3600"/>
      <c r="M48" s="3424"/>
      <c r="N48" s="3425"/>
      <c r="O48" s="3426"/>
      <c r="P48" s="3411"/>
      <c r="Q48" s="3412"/>
      <c r="R48" s="3413"/>
      <c r="S48" s="3613" t="s">
        <v>62</v>
      </c>
      <c r="T48" s="3614"/>
      <c r="U48" s="3614"/>
      <c r="V48" s="3614"/>
      <c r="W48" s="3614"/>
      <c r="X48" s="3609" t="s">
        <v>64</v>
      </c>
      <c r="Y48" s="3606"/>
      <c r="Z48" s="3495" t="s">
        <v>101</v>
      </c>
      <c r="AA48" s="3496"/>
      <c r="AB48" s="3607"/>
      <c r="AC48" s="3608"/>
      <c r="AD48" s="3608"/>
      <c r="AE48" s="3608"/>
      <c r="AF48" s="3611"/>
      <c r="AG48" s="3608"/>
      <c r="AH48" s="3608"/>
      <c r="AI48" s="3612"/>
      <c r="AJ48" s="3615" t="s">
        <v>1647</v>
      </c>
      <c r="AK48" s="3616"/>
      <c r="AL48" s="3616"/>
      <c r="AM48" s="3616"/>
      <c r="AN48" s="3616"/>
      <c r="AO48" s="3616"/>
      <c r="AP48" s="3616"/>
      <c r="AQ48" s="3616"/>
      <c r="AR48" s="3616"/>
      <c r="AS48" s="3616"/>
      <c r="AT48" s="3616"/>
      <c r="AU48" s="3616"/>
      <c r="AV48" s="3616"/>
      <c r="AW48" s="3616"/>
      <c r="AX48" s="3616"/>
      <c r="AY48" s="3559"/>
      <c r="AZ48" s="3560"/>
      <c r="BA48" s="3561"/>
      <c r="BB48" s="3617" t="s">
        <v>274</v>
      </c>
      <c r="BC48" s="3618"/>
      <c r="BD48" s="3619"/>
      <c r="BE48" s="3620" t="s">
        <v>1648</v>
      </c>
      <c r="BF48" s="2135"/>
      <c r="BG48" s="2135"/>
      <c r="BH48" s="2135"/>
      <c r="BI48" s="2135"/>
      <c r="BJ48" s="2135"/>
      <c r="BK48" s="2135"/>
      <c r="BL48" s="2135"/>
      <c r="BM48" s="2135"/>
      <c r="BN48" s="2135"/>
      <c r="BO48" s="2135"/>
      <c r="BP48" s="3621"/>
    </row>
    <row r="49" spans="1:68" ht="15" customHeight="1">
      <c r="A49" s="3594"/>
      <c r="B49" s="3420"/>
      <c r="C49" s="3596"/>
      <c r="D49" s="3404"/>
      <c r="E49" s="3420"/>
      <c r="F49" s="3596"/>
      <c r="G49" s="3596"/>
      <c r="H49" s="3596"/>
      <c r="I49" s="3596"/>
      <c r="J49" s="3404"/>
      <c r="K49" s="3598"/>
      <c r="L49" s="3600"/>
      <c r="M49" s="3559" t="s">
        <v>918</v>
      </c>
      <c r="N49" s="3560"/>
      <c r="O49" s="3626"/>
      <c r="P49" s="3411"/>
      <c r="Q49" s="3412"/>
      <c r="R49" s="3413"/>
      <c r="S49" s="3495" t="s">
        <v>1654</v>
      </c>
      <c r="T49" s="3496"/>
      <c r="U49" s="3496"/>
      <c r="V49" s="3495" t="s">
        <v>100</v>
      </c>
      <c r="W49" s="3497"/>
      <c r="X49" s="3608"/>
      <c r="Y49" s="3608"/>
      <c r="Z49" s="3411"/>
      <c r="AA49" s="3412"/>
      <c r="AB49" s="3607"/>
      <c r="AC49" s="3608"/>
      <c r="AD49" s="3608"/>
      <c r="AE49" s="3608"/>
      <c r="AF49" s="3611"/>
      <c r="AG49" s="3608"/>
      <c r="AH49" s="3608"/>
      <c r="AI49" s="3612"/>
      <c r="AJ49" s="3582" t="s">
        <v>1325</v>
      </c>
      <c r="AK49" s="3583"/>
      <c r="AL49" s="3584"/>
      <c r="AM49" s="3582" t="s">
        <v>272</v>
      </c>
      <c r="AN49" s="3583"/>
      <c r="AO49" s="3584"/>
      <c r="AP49" s="3582" t="s">
        <v>1327</v>
      </c>
      <c r="AQ49" s="3583"/>
      <c r="AR49" s="3584"/>
      <c r="AS49" s="3705"/>
      <c r="AT49" s="3706"/>
      <c r="AU49" s="3706"/>
      <c r="AV49" s="3706"/>
      <c r="AW49" s="3706"/>
      <c r="AX49" s="3706"/>
      <c r="AY49" s="3559"/>
      <c r="AZ49" s="3560"/>
      <c r="BA49" s="3561"/>
      <c r="BB49" s="3573"/>
      <c r="BC49" s="3574"/>
      <c r="BD49" s="3575"/>
      <c r="BE49" s="3620"/>
      <c r="BF49" s="2135"/>
      <c r="BG49" s="2135"/>
      <c r="BH49" s="2135"/>
      <c r="BI49" s="2135"/>
      <c r="BJ49" s="2135"/>
      <c r="BK49" s="2135"/>
      <c r="BL49" s="2135"/>
      <c r="BM49" s="2135"/>
      <c r="BN49" s="2135"/>
      <c r="BO49" s="2135"/>
      <c r="BP49" s="3621"/>
    </row>
    <row r="50" spans="1:68" ht="15" customHeight="1">
      <c r="A50" s="3594"/>
      <c r="B50" s="3420"/>
      <c r="C50" s="3596"/>
      <c r="D50" s="3404"/>
      <c r="E50" s="3420"/>
      <c r="F50" s="3596"/>
      <c r="G50" s="3596"/>
      <c r="H50" s="3596"/>
      <c r="I50" s="3596"/>
      <c r="J50" s="3404"/>
      <c r="K50" s="3598"/>
      <c r="L50" s="3600"/>
      <c r="M50" s="3559"/>
      <c r="N50" s="3560"/>
      <c r="O50" s="3626"/>
      <c r="P50" s="3411"/>
      <c r="Q50" s="3412"/>
      <c r="R50" s="3413"/>
      <c r="S50" s="3411"/>
      <c r="T50" s="3412"/>
      <c r="U50" s="3412"/>
      <c r="V50" s="3411"/>
      <c r="W50" s="3413"/>
      <c r="X50" s="3608"/>
      <c r="Y50" s="3608"/>
      <c r="Z50" s="3411"/>
      <c r="AA50" s="3412"/>
      <c r="AB50" s="3607"/>
      <c r="AC50" s="3608"/>
      <c r="AD50" s="3608"/>
      <c r="AE50" s="3608"/>
      <c r="AF50" s="3611"/>
      <c r="AG50" s="3608"/>
      <c r="AH50" s="3608"/>
      <c r="AI50" s="3612"/>
      <c r="AJ50" s="3571" t="s">
        <v>1326</v>
      </c>
      <c r="AK50" s="3572"/>
      <c r="AL50" s="3588"/>
      <c r="AM50" s="3571" t="s">
        <v>1023</v>
      </c>
      <c r="AN50" s="3572"/>
      <c r="AO50" s="3588"/>
      <c r="AP50" s="3571" t="s">
        <v>1328</v>
      </c>
      <c r="AQ50" s="3572"/>
      <c r="AR50" s="3588"/>
      <c r="AS50" s="3707"/>
      <c r="AT50" s="3708"/>
      <c r="AU50" s="3708"/>
      <c r="AV50" s="3708"/>
      <c r="AW50" s="3708"/>
      <c r="AX50" s="3708"/>
      <c r="AY50" s="3559"/>
      <c r="AZ50" s="3560"/>
      <c r="BA50" s="3561"/>
      <c r="BB50" s="3573" t="s">
        <v>275</v>
      </c>
      <c r="BC50" s="3574"/>
      <c r="BD50" s="3575"/>
      <c r="BE50" s="3620"/>
      <c r="BF50" s="2135"/>
      <c r="BG50" s="2135"/>
      <c r="BH50" s="2135"/>
      <c r="BI50" s="2135"/>
      <c r="BJ50" s="2135"/>
      <c r="BK50" s="2135"/>
      <c r="BL50" s="2135"/>
      <c r="BM50" s="2135"/>
      <c r="BN50" s="2135"/>
      <c r="BO50" s="2135"/>
      <c r="BP50" s="3621"/>
    </row>
    <row r="51" spans="1:68" ht="15" customHeight="1">
      <c r="A51" s="3594"/>
      <c r="B51" s="3420"/>
      <c r="C51" s="3596"/>
      <c r="D51" s="3404"/>
      <c r="E51" s="3420"/>
      <c r="F51" s="3596"/>
      <c r="G51" s="3596"/>
      <c r="H51" s="3596"/>
      <c r="I51" s="3596"/>
      <c r="J51" s="3404"/>
      <c r="K51" s="3598"/>
      <c r="L51" s="3600"/>
      <c r="M51" s="3559"/>
      <c r="N51" s="3560"/>
      <c r="O51" s="3626"/>
      <c r="P51" s="3411"/>
      <c r="Q51" s="3412"/>
      <c r="R51" s="3413"/>
      <c r="S51" s="3411"/>
      <c r="T51" s="3412"/>
      <c r="U51" s="3412"/>
      <c r="V51" s="3411"/>
      <c r="W51" s="3413"/>
      <c r="X51" s="3608"/>
      <c r="Y51" s="3608"/>
      <c r="Z51" s="3411"/>
      <c r="AA51" s="3412"/>
      <c r="AB51" s="970" t="s">
        <v>29</v>
      </c>
      <c r="AC51" s="3477" t="s">
        <v>284</v>
      </c>
      <c r="AD51" s="3477"/>
      <c r="AE51" s="971" t="s">
        <v>19</v>
      </c>
      <c r="AF51" s="972" t="s">
        <v>29</v>
      </c>
      <c r="AG51" s="3477" t="s">
        <v>284</v>
      </c>
      <c r="AH51" s="3477"/>
      <c r="AI51" s="973" t="s">
        <v>19</v>
      </c>
      <c r="AJ51" s="3457" t="s">
        <v>1409</v>
      </c>
      <c r="AK51" s="3458"/>
      <c r="AL51" s="3459"/>
      <c r="AM51" s="3579" t="s">
        <v>1418</v>
      </c>
      <c r="AN51" s="3580"/>
      <c r="AO51" s="3581"/>
      <c r="AP51" s="3457" t="s">
        <v>1329</v>
      </c>
      <c r="AQ51" s="3458"/>
      <c r="AR51" s="3459"/>
      <c r="AS51" s="3709"/>
      <c r="AT51" s="3710"/>
      <c r="AU51" s="3710"/>
      <c r="AV51" s="3710"/>
      <c r="AW51" s="3710"/>
      <c r="AX51" s="3710"/>
      <c r="AY51" s="3562"/>
      <c r="AZ51" s="3563"/>
      <c r="BA51" s="3564"/>
      <c r="BB51" s="3576"/>
      <c r="BC51" s="3577"/>
      <c r="BD51" s="3578"/>
      <c r="BE51" s="3622"/>
      <c r="BF51" s="2277"/>
      <c r="BG51" s="2277"/>
      <c r="BH51" s="2277"/>
      <c r="BI51" s="2277"/>
      <c r="BJ51" s="2277"/>
      <c r="BK51" s="2277"/>
      <c r="BL51" s="2277"/>
      <c r="BM51" s="2277"/>
      <c r="BN51" s="2277"/>
      <c r="BO51" s="2277"/>
      <c r="BP51" s="3623"/>
    </row>
    <row r="52" spans="1:68" ht="15" customHeight="1">
      <c r="A52" s="3494">
        <v>1</v>
      </c>
      <c r="B52" s="3539"/>
      <c r="C52" s="3540"/>
      <c r="D52" s="3721"/>
      <c r="E52" s="3705"/>
      <c r="F52" s="3706"/>
      <c r="G52" s="3706"/>
      <c r="H52" s="3706"/>
      <c r="I52" s="3706"/>
      <c r="J52" s="3723"/>
      <c r="K52" s="3727"/>
      <c r="L52" s="3729" t="s">
        <v>146</v>
      </c>
      <c r="M52" s="3731"/>
      <c r="N52" s="3732"/>
      <c r="O52" s="3733"/>
      <c r="P52" s="3539"/>
      <c r="Q52" s="3540"/>
      <c r="R52" s="3721"/>
      <c r="S52" s="3746"/>
      <c r="T52" s="3747"/>
      <c r="U52" s="3747"/>
      <c r="V52" s="3750"/>
      <c r="W52" s="3533" t="s">
        <v>102</v>
      </c>
      <c r="X52" s="3684"/>
      <c r="Y52" s="3533" t="s">
        <v>102</v>
      </c>
      <c r="Z52" s="3535">
        <f>IF((V54+X54)&gt;=12,V52+X52+1,V52+X52)</f>
        <v>0</v>
      </c>
      <c r="AA52" s="3515" t="s">
        <v>102</v>
      </c>
      <c r="AB52" s="3686"/>
      <c r="AC52" s="3687"/>
      <c r="AD52" s="3687"/>
      <c r="AE52" s="3687"/>
      <c r="AF52" s="3690"/>
      <c r="AG52" s="3687"/>
      <c r="AH52" s="3687"/>
      <c r="AI52" s="3691"/>
      <c r="AJ52" s="3694"/>
      <c r="AK52" s="3695"/>
      <c r="AL52" s="3696"/>
      <c r="AM52" s="3694"/>
      <c r="AN52" s="3695"/>
      <c r="AO52" s="3696"/>
      <c r="AP52" s="3694"/>
      <c r="AQ52" s="3695"/>
      <c r="AR52" s="3696"/>
      <c r="AS52" s="3680"/>
      <c r="AT52" s="3681"/>
      <c r="AU52" s="3681"/>
      <c r="AV52" s="3681"/>
      <c r="AW52" s="3681"/>
      <c r="AX52" s="3682"/>
      <c r="AY52" s="3677">
        <f>AF52+SUM(AJ52:AX54)</f>
        <v>0</v>
      </c>
      <c r="AZ52" s="3678"/>
      <c r="BA52" s="3679"/>
      <c r="BB52" s="3697"/>
      <c r="BC52" s="3698"/>
      <c r="BD52" s="3699"/>
      <c r="BE52" s="3700"/>
      <c r="BF52" s="3701"/>
      <c r="BG52" s="3701"/>
      <c r="BH52" s="3701"/>
      <c r="BI52" s="3701"/>
      <c r="BJ52" s="3701"/>
      <c r="BK52" s="3701"/>
      <c r="BL52" s="3701"/>
      <c r="BM52" s="3701"/>
      <c r="BN52" s="3701"/>
      <c r="BO52" s="3701"/>
      <c r="BP52" s="3702"/>
    </row>
    <row r="53" spans="1:68" ht="15" customHeight="1">
      <c r="A53" s="3409"/>
      <c r="B53" s="3541"/>
      <c r="C53" s="3542"/>
      <c r="D53" s="3722"/>
      <c r="E53" s="3724"/>
      <c r="F53" s="3725"/>
      <c r="G53" s="3725"/>
      <c r="H53" s="3725"/>
      <c r="I53" s="3725"/>
      <c r="J53" s="3726"/>
      <c r="K53" s="3728"/>
      <c r="L53" s="3730"/>
      <c r="M53" s="3740"/>
      <c r="N53" s="3741"/>
      <c r="O53" s="3742"/>
      <c r="P53" s="3541"/>
      <c r="Q53" s="3542"/>
      <c r="R53" s="3722"/>
      <c r="S53" s="3748"/>
      <c r="T53" s="3749"/>
      <c r="U53" s="3749"/>
      <c r="V53" s="3751"/>
      <c r="W53" s="3404"/>
      <c r="X53" s="3685"/>
      <c r="Y53" s="3404"/>
      <c r="Z53" s="3406"/>
      <c r="AA53" s="3407"/>
      <c r="AB53" s="3688"/>
      <c r="AC53" s="3689"/>
      <c r="AD53" s="3689"/>
      <c r="AE53" s="3689"/>
      <c r="AF53" s="3692"/>
      <c r="AG53" s="3689"/>
      <c r="AH53" s="3689"/>
      <c r="AI53" s="3693"/>
      <c r="AJ53" s="3642"/>
      <c r="AK53" s="3643"/>
      <c r="AL53" s="3644"/>
      <c r="AM53" s="3642"/>
      <c r="AN53" s="3643"/>
      <c r="AO53" s="3644"/>
      <c r="AP53" s="3642"/>
      <c r="AQ53" s="3643"/>
      <c r="AR53" s="3644"/>
      <c r="AS53" s="3654"/>
      <c r="AT53" s="3655"/>
      <c r="AU53" s="3655"/>
      <c r="AV53" s="3655"/>
      <c r="AW53" s="3655"/>
      <c r="AX53" s="3656"/>
      <c r="AY53" s="3445"/>
      <c r="AZ53" s="3446"/>
      <c r="BA53" s="3447"/>
      <c r="BB53" s="3627"/>
      <c r="BC53" s="3628"/>
      <c r="BD53" s="3629"/>
      <c r="BE53" s="3671"/>
      <c r="BF53" s="3672"/>
      <c r="BG53" s="3672"/>
      <c r="BH53" s="3672"/>
      <c r="BI53" s="3672"/>
      <c r="BJ53" s="3672"/>
      <c r="BK53" s="3672"/>
      <c r="BL53" s="3672"/>
      <c r="BM53" s="3672"/>
      <c r="BN53" s="3672"/>
      <c r="BO53" s="3672"/>
      <c r="BP53" s="3673"/>
    </row>
    <row r="54" spans="1:68" ht="15" customHeight="1">
      <c r="A54" s="3788"/>
      <c r="B54" s="3789"/>
      <c r="C54" s="3790"/>
      <c r="D54" s="3791"/>
      <c r="E54" s="3709"/>
      <c r="F54" s="3710"/>
      <c r="G54" s="3710"/>
      <c r="H54" s="3710"/>
      <c r="I54" s="3710"/>
      <c r="J54" s="3792"/>
      <c r="K54" s="3793"/>
      <c r="L54" s="3794"/>
      <c r="M54" s="3743"/>
      <c r="N54" s="3744"/>
      <c r="O54" s="3745"/>
      <c r="P54" s="3789"/>
      <c r="Q54" s="3790"/>
      <c r="R54" s="3791"/>
      <c r="S54" s="3795"/>
      <c r="T54" s="3796"/>
      <c r="U54" s="3796"/>
      <c r="V54" s="288"/>
      <c r="W54" s="990" t="s">
        <v>30</v>
      </c>
      <c r="X54" s="289"/>
      <c r="Y54" s="990" t="s">
        <v>30</v>
      </c>
      <c r="Z54" s="1041">
        <f>IF((V54+X54)&gt;=12,V54+X54-12,V54+X54)</f>
        <v>0</v>
      </c>
      <c r="AA54" s="990" t="s">
        <v>30</v>
      </c>
      <c r="AB54" s="290" t="s">
        <v>29</v>
      </c>
      <c r="AC54" s="3683"/>
      <c r="AD54" s="3683"/>
      <c r="AE54" s="291" t="s">
        <v>19</v>
      </c>
      <c r="AF54" s="292" t="s">
        <v>29</v>
      </c>
      <c r="AG54" s="3683"/>
      <c r="AH54" s="3683"/>
      <c r="AI54" s="293" t="s">
        <v>19</v>
      </c>
      <c r="AJ54" s="3657"/>
      <c r="AK54" s="3658"/>
      <c r="AL54" s="3659"/>
      <c r="AM54" s="3657"/>
      <c r="AN54" s="3658"/>
      <c r="AO54" s="3659"/>
      <c r="AP54" s="3657"/>
      <c r="AQ54" s="3658"/>
      <c r="AR54" s="3659"/>
      <c r="AS54" s="3654"/>
      <c r="AT54" s="3655"/>
      <c r="AU54" s="3655"/>
      <c r="AV54" s="3655"/>
      <c r="AW54" s="3655"/>
      <c r="AX54" s="3656"/>
      <c r="AY54" s="3445"/>
      <c r="AZ54" s="3446"/>
      <c r="BA54" s="3447"/>
      <c r="BB54" s="3703"/>
      <c r="BC54" s="3542"/>
      <c r="BD54" s="3704"/>
      <c r="BE54" s="3674"/>
      <c r="BF54" s="3675"/>
      <c r="BG54" s="3675"/>
      <c r="BH54" s="3675"/>
      <c r="BI54" s="3675"/>
      <c r="BJ54" s="3675"/>
      <c r="BK54" s="3675"/>
      <c r="BL54" s="3675"/>
      <c r="BM54" s="3675"/>
      <c r="BN54" s="3675"/>
      <c r="BO54" s="3675"/>
      <c r="BP54" s="3676"/>
    </row>
    <row r="55" spans="1:68" ht="15" customHeight="1">
      <c r="A55" s="3494">
        <v>2</v>
      </c>
      <c r="B55" s="3539"/>
      <c r="C55" s="3540"/>
      <c r="D55" s="3721"/>
      <c r="E55" s="3705"/>
      <c r="F55" s="3706"/>
      <c r="G55" s="3706"/>
      <c r="H55" s="3706"/>
      <c r="I55" s="3706"/>
      <c r="J55" s="3723"/>
      <c r="K55" s="3727"/>
      <c r="L55" s="3729"/>
      <c r="M55" s="3731"/>
      <c r="N55" s="3732"/>
      <c r="O55" s="3733"/>
      <c r="P55" s="3539"/>
      <c r="Q55" s="3540"/>
      <c r="R55" s="3721"/>
      <c r="S55" s="3746"/>
      <c r="T55" s="3747"/>
      <c r="U55" s="3747"/>
      <c r="V55" s="3750"/>
      <c r="W55" s="3533" t="s">
        <v>102</v>
      </c>
      <c r="X55" s="3684"/>
      <c r="Y55" s="3533" t="s">
        <v>102</v>
      </c>
      <c r="Z55" s="3535">
        <f>IF((V57+X57)&gt;=12,V55+X55+1,V55+X55)</f>
        <v>0</v>
      </c>
      <c r="AA55" s="3515" t="s">
        <v>102</v>
      </c>
      <c r="AB55" s="3686"/>
      <c r="AC55" s="3687"/>
      <c r="AD55" s="3687"/>
      <c r="AE55" s="3687"/>
      <c r="AF55" s="3690"/>
      <c r="AG55" s="3687"/>
      <c r="AH55" s="3687"/>
      <c r="AI55" s="3691"/>
      <c r="AJ55" s="3642"/>
      <c r="AK55" s="3643"/>
      <c r="AL55" s="3644"/>
      <c r="AM55" s="3642"/>
      <c r="AN55" s="3643"/>
      <c r="AO55" s="3644"/>
      <c r="AP55" s="3642"/>
      <c r="AQ55" s="3643"/>
      <c r="AR55" s="3644"/>
      <c r="AS55" s="3654"/>
      <c r="AT55" s="3655"/>
      <c r="AU55" s="3655"/>
      <c r="AV55" s="3655"/>
      <c r="AW55" s="3655"/>
      <c r="AX55" s="3656"/>
      <c r="AY55" s="3445">
        <f t="shared" ref="AY55" si="6">AF55+SUM(AJ55:AX57)</f>
        <v>0</v>
      </c>
      <c r="AZ55" s="3446"/>
      <c r="BA55" s="3447"/>
      <c r="BB55" s="3630"/>
      <c r="BC55" s="3631"/>
      <c r="BD55" s="3632"/>
      <c r="BE55" s="3633"/>
      <c r="BF55" s="3669"/>
      <c r="BG55" s="3669"/>
      <c r="BH55" s="3669"/>
      <c r="BI55" s="3669"/>
      <c r="BJ55" s="3669"/>
      <c r="BK55" s="3669"/>
      <c r="BL55" s="3669"/>
      <c r="BM55" s="3669"/>
      <c r="BN55" s="3669"/>
      <c r="BO55" s="3669"/>
      <c r="BP55" s="3670"/>
    </row>
    <row r="56" spans="1:68" ht="15" customHeight="1">
      <c r="A56" s="3409"/>
      <c r="B56" s="3541"/>
      <c r="C56" s="3542"/>
      <c r="D56" s="3722"/>
      <c r="E56" s="3724"/>
      <c r="F56" s="3725"/>
      <c r="G56" s="3725"/>
      <c r="H56" s="3725"/>
      <c r="I56" s="3725"/>
      <c r="J56" s="3726"/>
      <c r="K56" s="3728"/>
      <c r="L56" s="3730"/>
      <c r="M56" s="3740" t="s">
        <v>146</v>
      </c>
      <c r="N56" s="3741"/>
      <c r="O56" s="3742"/>
      <c r="P56" s="3541"/>
      <c r="Q56" s="3542"/>
      <c r="R56" s="3722"/>
      <c r="S56" s="3748"/>
      <c r="T56" s="3749"/>
      <c r="U56" s="3749"/>
      <c r="V56" s="3751"/>
      <c r="W56" s="3404"/>
      <c r="X56" s="3685"/>
      <c r="Y56" s="3404"/>
      <c r="Z56" s="3406"/>
      <c r="AA56" s="3407"/>
      <c r="AB56" s="3688"/>
      <c r="AC56" s="3689"/>
      <c r="AD56" s="3689"/>
      <c r="AE56" s="3689"/>
      <c r="AF56" s="3692"/>
      <c r="AG56" s="3689"/>
      <c r="AH56" s="3689"/>
      <c r="AI56" s="3693"/>
      <c r="AJ56" s="3642"/>
      <c r="AK56" s="3643"/>
      <c r="AL56" s="3644"/>
      <c r="AM56" s="3642"/>
      <c r="AN56" s="3643"/>
      <c r="AO56" s="3644"/>
      <c r="AP56" s="3642"/>
      <c r="AQ56" s="3643"/>
      <c r="AR56" s="3644"/>
      <c r="AS56" s="3654"/>
      <c r="AT56" s="3655"/>
      <c r="AU56" s="3655"/>
      <c r="AV56" s="3655"/>
      <c r="AW56" s="3655"/>
      <c r="AX56" s="3656"/>
      <c r="AY56" s="3445"/>
      <c r="AZ56" s="3446"/>
      <c r="BA56" s="3447"/>
      <c r="BB56" s="3630"/>
      <c r="BC56" s="3631"/>
      <c r="BD56" s="3632"/>
      <c r="BE56" s="3671"/>
      <c r="BF56" s="3672"/>
      <c r="BG56" s="3672"/>
      <c r="BH56" s="3672"/>
      <c r="BI56" s="3672"/>
      <c r="BJ56" s="3672"/>
      <c r="BK56" s="3672"/>
      <c r="BL56" s="3672"/>
      <c r="BM56" s="3672"/>
      <c r="BN56" s="3672"/>
      <c r="BO56" s="3672"/>
      <c r="BP56" s="3673"/>
    </row>
    <row r="57" spans="1:68" ht="15" customHeight="1">
      <c r="A57" s="3788"/>
      <c r="B57" s="3789"/>
      <c r="C57" s="3790"/>
      <c r="D57" s="3791"/>
      <c r="E57" s="3709"/>
      <c r="F57" s="3710"/>
      <c r="G57" s="3710"/>
      <c r="H57" s="3710"/>
      <c r="I57" s="3710"/>
      <c r="J57" s="3792"/>
      <c r="K57" s="3793"/>
      <c r="L57" s="3794"/>
      <c r="M57" s="3743"/>
      <c r="N57" s="3744"/>
      <c r="O57" s="3745"/>
      <c r="P57" s="3789"/>
      <c r="Q57" s="3790"/>
      <c r="R57" s="3791"/>
      <c r="S57" s="3795"/>
      <c r="T57" s="3796"/>
      <c r="U57" s="3796"/>
      <c r="V57" s="288"/>
      <c r="W57" s="990" t="s">
        <v>30</v>
      </c>
      <c r="X57" s="289"/>
      <c r="Y57" s="990" t="s">
        <v>30</v>
      </c>
      <c r="Z57" s="1041">
        <f>IF((V57+X57)&gt;=12,V57+X57-12,V57+X57)</f>
        <v>0</v>
      </c>
      <c r="AA57" s="990" t="s">
        <v>30</v>
      </c>
      <c r="AB57" s="290" t="s">
        <v>29</v>
      </c>
      <c r="AC57" s="3683"/>
      <c r="AD57" s="3683"/>
      <c r="AE57" s="291" t="s">
        <v>19</v>
      </c>
      <c r="AF57" s="292" t="s">
        <v>29</v>
      </c>
      <c r="AG57" s="3683"/>
      <c r="AH57" s="3683"/>
      <c r="AI57" s="293" t="s">
        <v>19</v>
      </c>
      <c r="AJ57" s="3642"/>
      <c r="AK57" s="3643"/>
      <c r="AL57" s="3644"/>
      <c r="AM57" s="3657"/>
      <c r="AN57" s="3658"/>
      <c r="AO57" s="3659"/>
      <c r="AP57" s="3642"/>
      <c r="AQ57" s="3643"/>
      <c r="AR57" s="3644"/>
      <c r="AS57" s="3654"/>
      <c r="AT57" s="3655"/>
      <c r="AU57" s="3655"/>
      <c r="AV57" s="3655"/>
      <c r="AW57" s="3655"/>
      <c r="AX57" s="3656"/>
      <c r="AY57" s="3445"/>
      <c r="AZ57" s="3446"/>
      <c r="BA57" s="3447"/>
      <c r="BB57" s="3648"/>
      <c r="BC57" s="3649"/>
      <c r="BD57" s="3650"/>
      <c r="BE57" s="3674"/>
      <c r="BF57" s="3675"/>
      <c r="BG57" s="3675"/>
      <c r="BH57" s="3675"/>
      <c r="BI57" s="3675"/>
      <c r="BJ57" s="3675"/>
      <c r="BK57" s="3675"/>
      <c r="BL57" s="3675"/>
      <c r="BM57" s="3675"/>
      <c r="BN57" s="3675"/>
      <c r="BO57" s="3675"/>
      <c r="BP57" s="3676"/>
    </row>
    <row r="58" spans="1:68" ht="15" customHeight="1">
      <c r="A58" s="3494">
        <v>3</v>
      </c>
      <c r="B58" s="3539"/>
      <c r="C58" s="3540"/>
      <c r="D58" s="3721"/>
      <c r="E58" s="3705"/>
      <c r="F58" s="3706"/>
      <c r="G58" s="3706"/>
      <c r="H58" s="3706"/>
      <c r="I58" s="3706"/>
      <c r="J58" s="3723"/>
      <c r="K58" s="3727"/>
      <c r="L58" s="3729"/>
      <c r="M58" s="3731"/>
      <c r="N58" s="3732"/>
      <c r="O58" s="3733"/>
      <c r="P58" s="3539"/>
      <c r="Q58" s="3540"/>
      <c r="R58" s="3721"/>
      <c r="S58" s="3746"/>
      <c r="T58" s="3747"/>
      <c r="U58" s="3747"/>
      <c r="V58" s="3750"/>
      <c r="W58" s="3533" t="s">
        <v>102</v>
      </c>
      <c r="X58" s="3684"/>
      <c r="Y58" s="3533" t="s">
        <v>102</v>
      </c>
      <c r="Z58" s="3535">
        <f>IF((V60+X60)&gt;=12,V58+X58+1,V58+X58)</f>
        <v>0</v>
      </c>
      <c r="AA58" s="3515" t="s">
        <v>102</v>
      </c>
      <c r="AB58" s="3686"/>
      <c r="AC58" s="3687"/>
      <c r="AD58" s="3687"/>
      <c r="AE58" s="3687"/>
      <c r="AF58" s="3690"/>
      <c r="AG58" s="3687"/>
      <c r="AH58" s="3687"/>
      <c r="AI58" s="3691"/>
      <c r="AJ58" s="3711"/>
      <c r="AK58" s="3712"/>
      <c r="AL58" s="3713"/>
      <c r="AM58" s="3642"/>
      <c r="AN58" s="3643"/>
      <c r="AO58" s="3644"/>
      <c r="AP58" s="3711"/>
      <c r="AQ58" s="3712"/>
      <c r="AR58" s="3713"/>
      <c r="AS58" s="3654"/>
      <c r="AT58" s="3655"/>
      <c r="AU58" s="3655"/>
      <c r="AV58" s="3655"/>
      <c r="AW58" s="3655"/>
      <c r="AX58" s="3656"/>
      <c r="AY58" s="3445">
        <f t="shared" ref="AY58" si="7">AF58+SUM(AJ58:AX60)</f>
        <v>0</v>
      </c>
      <c r="AZ58" s="3446"/>
      <c r="BA58" s="3447"/>
      <c r="BB58" s="3627"/>
      <c r="BC58" s="3628"/>
      <c r="BD58" s="3629"/>
      <c r="BE58" s="3633"/>
      <c r="BF58" s="3669"/>
      <c r="BG58" s="3669"/>
      <c r="BH58" s="3669"/>
      <c r="BI58" s="3669"/>
      <c r="BJ58" s="3669"/>
      <c r="BK58" s="3669"/>
      <c r="BL58" s="3669"/>
      <c r="BM58" s="3669"/>
      <c r="BN58" s="3669"/>
      <c r="BO58" s="3669"/>
      <c r="BP58" s="3670"/>
    </row>
    <row r="59" spans="1:68" ht="15" customHeight="1">
      <c r="A59" s="3409"/>
      <c r="B59" s="3541"/>
      <c r="C59" s="3542"/>
      <c r="D59" s="3722"/>
      <c r="E59" s="3724"/>
      <c r="F59" s="3725"/>
      <c r="G59" s="3725"/>
      <c r="H59" s="3725"/>
      <c r="I59" s="3725"/>
      <c r="J59" s="3726"/>
      <c r="K59" s="3728"/>
      <c r="L59" s="3730"/>
      <c r="M59" s="3740"/>
      <c r="N59" s="3741"/>
      <c r="O59" s="3742"/>
      <c r="P59" s="3541"/>
      <c r="Q59" s="3542"/>
      <c r="R59" s="3722"/>
      <c r="S59" s="3748"/>
      <c r="T59" s="3749"/>
      <c r="U59" s="3749"/>
      <c r="V59" s="3751"/>
      <c r="W59" s="3404"/>
      <c r="X59" s="3685"/>
      <c r="Y59" s="3404"/>
      <c r="Z59" s="3406"/>
      <c r="AA59" s="3407"/>
      <c r="AB59" s="3688"/>
      <c r="AC59" s="3689"/>
      <c r="AD59" s="3689"/>
      <c r="AE59" s="3689"/>
      <c r="AF59" s="3692"/>
      <c r="AG59" s="3689"/>
      <c r="AH59" s="3689"/>
      <c r="AI59" s="3693"/>
      <c r="AJ59" s="3642"/>
      <c r="AK59" s="3643"/>
      <c r="AL59" s="3644"/>
      <c r="AM59" s="3642"/>
      <c r="AN59" s="3643"/>
      <c r="AO59" s="3644"/>
      <c r="AP59" s="3642"/>
      <c r="AQ59" s="3643"/>
      <c r="AR59" s="3644"/>
      <c r="AS59" s="3654"/>
      <c r="AT59" s="3655"/>
      <c r="AU59" s="3655"/>
      <c r="AV59" s="3655"/>
      <c r="AW59" s="3655"/>
      <c r="AX59" s="3656"/>
      <c r="AY59" s="3445"/>
      <c r="AZ59" s="3446"/>
      <c r="BA59" s="3447"/>
      <c r="BB59" s="3630"/>
      <c r="BC59" s="3631"/>
      <c r="BD59" s="3632"/>
      <c r="BE59" s="3636"/>
      <c r="BF59" s="3637"/>
      <c r="BG59" s="3637"/>
      <c r="BH59" s="3637"/>
      <c r="BI59" s="3637"/>
      <c r="BJ59" s="3637"/>
      <c r="BK59" s="3637"/>
      <c r="BL59" s="3637"/>
      <c r="BM59" s="3637"/>
      <c r="BN59" s="3637"/>
      <c r="BO59" s="3637"/>
      <c r="BP59" s="3638"/>
    </row>
    <row r="60" spans="1:68" ht="15" customHeight="1">
      <c r="A60" s="3788"/>
      <c r="B60" s="3789"/>
      <c r="C60" s="3790"/>
      <c r="D60" s="3791"/>
      <c r="E60" s="3709"/>
      <c r="F60" s="3710"/>
      <c r="G60" s="3710"/>
      <c r="H60" s="3710"/>
      <c r="I60" s="3710"/>
      <c r="J60" s="3792"/>
      <c r="K60" s="3793"/>
      <c r="L60" s="3794"/>
      <c r="M60" s="3743"/>
      <c r="N60" s="3744"/>
      <c r="O60" s="3745"/>
      <c r="P60" s="3789"/>
      <c r="Q60" s="3790"/>
      <c r="R60" s="3791"/>
      <c r="S60" s="3795"/>
      <c r="T60" s="3796"/>
      <c r="U60" s="3796"/>
      <c r="V60" s="288"/>
      <c r="W60" s="990" t="s">
        <v>30</v>
      </c>
      <c r="X60" s="289"/>
      <c r="Y60" s="990" t="s">
        <v>30</v>
      </c>
      <c r="Z60" s="1041">
        <f>IF((V60+X60)&gt;=12,V60+X60-12,V60+X60)</f>
        <v>0</v>
      </c>
      <c r="AA60" s="990" t="s">
        <v>30</v>
      </c>
      <c r="AB60" s="290" t="s">
        <v>29</v>
      </c>
      <c r="AC60" s="3683"/>
      <c r="AD60" s="3683"/>
      <c r="AE60" s="291" t="s">
        <v>19</v>
      </c>
      <c r="AF60" s="292" t="s">
        <v>29</v>
      </c>
      <c r="AG60" s="3683"/>
      <c r="AH60" s="3683"/>
      <c r="AI60" s="293" t="s">
        <v>19</v>
      </c>
      <c r="AJ60" s="3657"/>
      <c r="AK60" s="3658"/>
      <c r="AL60" s="3659"/>
      <c r="AM60" s="3642"/>
      <c r="AN60" s="3643"/>
      <c r="AO60" s="3644"/>
      <c r="AP60" s="3657"/>
      <c r="AQ60" s="3658"/>
      <c r="AR60" s="3659"/>
      <c r="AS60" s="3654"/>
      <c r="AT60" s="3655"/>
      <c r="AU60" s="3655"/>
      <c r="AV60" s="3655"/>
      <c r="AW60" s="3655"/>
      <c r="AX60" s="3656"/>
      <c r="AY60" s="3445"/>
      <c r="AZ60" s="3446"/>
      <c r="BA60" s="3447"/>
      <c r="BB60" s="3645"/>
      <c r="BC60" s="3646"/>
      <c r="BD60" s="3647"/>
      <c r="BE60" s="3639"/>
      <c r="BF60" s="3640"/>
      <c r="BG60" s="3640"/>
      <c r="BH60" s="3640"/>
      <c r="BI60" s="3640"/>
      <c r="BJ60" s="3640"/>
      <c r="BK60" s="3640"/>
      <c r="BL60" s="3640"/>
      <c r="BM60" s="3640"/>
      <c r="BN60" s="3640"/>
      <c r="BO60" s="3640"/>
      <c r="BP60" s="3641"/>
    </row>
    <row r="61" spans="1:68" ht="15" customHeight="1">
      <c r="A61" s="3494">
        <v>4</v>
      </c>
      <c r="B61" s="3539"/>
      <c r="C61" s="3540"/>
      <c r="D61" s="3721"/>
      <c r="E61" s="3705"/>
      <c r="F61" s="3706"/>
      <c r="G61" s="3706"/>
      <c r="H61" s="3706"/>
      <c r="I61" s="3706"/>
      <c r="J61" s="3723"/>
      <c r="K61" s="3727"/>
      <c r="L61" s="3729"/>
      <c r="M61" s="3731"/>
      <c r="N61" s="3732"/>
      <c r="O61" s="3733"/>
      <c r="P61" s="3539"/>
      <c r="Q61" s="3540"/>
      <c r="R61" s="3721"/>
      <c r="S61" s="3746"/>
      <c r="T61" s="3747"/>
      <c r="U61" s="3747"/>
      <c r="V61" s="3750"/>
      <c r="W61" s="3533" t="s">
        <v>102</v>
      </c>
      <c r="X61" s="3684"/>
      <c r="Y61" s="3533" t="s">
        <v>102</v>
      </c>
      <c r="Z61" s="3535">
        <f>IF((V63+X63)&gt;=12,V61+X61+1,V61+X61)</f>
        <v>0</v>
      </c>
      <c r="AA61" s="3515" t="s">
        <v>102</v>
      </c>
      <c r="AB61" s="3686"/>
      <c r="AC61" s="3687"/>
      <c r="AD61" s="3687"/>
      <c r="AE61" s="3687"/>
      <c r="AF61" s="3690"/>
      <c r="AG61" s="3687"/>
      <c r="AH61" s="3687"/>
      <c r="AI61" s="3691"/>
      <c r="AJ61" s="3642"/>
      <c r="AK61" s="3643"/>
      <c r="AL61" s="3644"/>
      <c r="AM61" s="3642"/>
      <c r="AN61" s="3643"/>
      <c r="AO61" s="3644"/>
      <c r="AP61" s="3642"/>
      <c r="AQ61" s="3643"/>
      <c r="AR61" s="3644"/>
      <c r="AS61" s="3654"/>
      <c r="AT61" s="3655"/>
      <c r="AU61" s="3655"/>
      <c r="AV61" s="3655"/>
      <c r="AW61" s="3655"/>
      <c r="AX61" s="3656"/>
      <c r="AY61" s="3445">
        <f t="shared" ref="AY61" si="8">AF61+SUM(AJ61:AX63)</f>
        <v>0</v>
      </c>
      <c r="AZ61" s="3446"/>
      <c r="BA61" s="3447"/>
      <c r="BB61" s="3630"/>
      <c r="BC61" s="3631"/>
      <c r="BD61" s="3632"/>
      <c r="BE61" s="3633"/>
      <c r="BF61" s="3634"/>
      <c r="BG61" s="3634"/>
      <c r="BH61" s="3634"/>
      <c r="BI61" s="3634"/>
      <c r="BJ61" s="3634"/>
      <c r="BK61" s="3634"/>
      <c r="BL61" s="3634"/>
      <c r="BM61" s="3634"/>
      <c r="BN61" s="3634"/>
      <c r="BO61" s="3634"/>
      <c r="BP61" s="3635"/>
    </row>
    <row r="62" spans="1:68" ht="15" customHeight="1">
      <c r="A62" s="3409"/>
      <c r="B62" s="3541"/>
      <c r="C62" s="3542"/>
      <c r="D62" s="3722"/>
      <c r="E62" s="3724"/>
      <c r="F62" s="3725"/>
      <c r="G62" s="3725"/>
      <c r="H62" s="3725"/>
      <c r="I62" s="3725"/>
      <c r="J62" s="3726"/>
      <c r="K62" s="3728"/>
      <c r="L62" s="3730"/>
      <c r="M62" s="3740"/>
      <c r="N62" s="3741"/>
      <c r="O62" s="3742"/>
      <c r="P62" s="3541"/>
      <c r="Q62" s="3542"/>
      <c r="R62" s="3722"/>
      <c r="S62" s="3748"/>
      <c r="T62" s="3749"/>
      <c r="U62" s="3749"/>
      <c r="V62" s="3751"/>
      <c r="W62" s="3404"/>
      <c r="X62" s="3685"/>
      <c r="Y62" s="3404"/>
      <c r="Z62" s="3406"/>
      <c r="AA62" s="3407"/>
      <c r="AB62" s="3688"/>
      <c r="AC62" s="3689"/>
      <c r="AD62" s="3689"/>
      <c r="AE62" s="3689"/>
      <c r="AF62" s="3692"/>
      <c r="AG62" s="3689"/>
      <c r="AH62" s="3689"/>
      <c r="AI62" s="3693"/>
      <c r="AJ62" s="3642"/>
      <c r="AK62" s="3643"/>
      <c r="AL62" s="3644"/>
      <c r="AM62" s="3642"/>
      <c r="AN62" s="3643"/>
      <c r="AO62" s="3644"/>
      <c r="AP62" s="3642"/>
      <c r="AQ62" s="3643"/>
      <c r="AR62" s="3644"/>
      <c r="AS62" s="3654"/>
      <c r="AT62" s="3655"/>
      <c r="AU62" s="3655"/>
      <c r="AV62" s="3655"/>
      <c r="AW62" s="3655"/>
      <c r="AX62" s="3656"/>
      <c r="AY62" s="3445"/>
      <c r="AZ62" s="3446"/>
      <c r="BA62" s="3447"/>
      <c r="BB62" s="3630"/>
      <c r="BC62" s="3631"/>
      <c r="BD62" s="3632"/>
      <c r="BE62" s="3636"/>
      <c r="BF62" s="3637"/>
      <c r="BG62" s="3637"/>
      <c r="BH62" s="3637"/>
      <c r="BI62" s="3637"/>
      <c r="BJ62" s="3637"/>
      <c r="BK62" s="3637"/>
      <c r="BL62" s="3637"/>
      <c r="BM62" s="3637"/>
      <c r="BN62" s="3637"/>
      <c r="BO62" s="3637"/>
      <c r="BP62" s="3638"/>
    </row>
    <row r="63" spans="1:68" ht="15" customHeight="1">
      <c r="A63" s="3788"/>
      <c r="B63" s="3789"/>
      <c r="C63" s="3790"/>
      <c r="D63" s="3791"/>
      <c r="E63" s="3709"/>
      <c r="F63" s="3710"/>
      <c r="G63" s="3710"/>
      <c r="H63" s="3710"/>
      <c r="I63" s="3710"/>
      <c r="J63" s="3792"/>
      <c r="K63" s="3793"/>
      <c r="L63" s="3794"/>
      <c r="M63" s="3743"/>
      <c r="N63" s="3744"/>
      <c r="O63" s="3745"/>
      <c r="P63" s="3789"/>
      <c r="Q63" s="3790"/>
      <c r="R63" s="3791"/>
      <c r="S63" s="3795"/>
      <c r="T63" s="3796"/>
      <c r="U63" s="3796"/>
      <c r="V63" s="288"/>
      <c r="W63" s="990" t="s">
        <v>30</v>
      </c>
      <c r="X63" s="289"/>
      <c r="Y63" s="990" t="s">
        <v>30</v>
      </c>
      <c r="Z63" s="1041">
        <f>IF((V63+X63)&gt;=12,V63+X63-12,V63+X63)</f>
        <v>0</v>
      </c>
      <c r="AA63" s="990" t="s">
        <v>30</v>
      </c>
      <c r="AB63" s="290" t="s">
        <v>29</v>
      </c>
      <c r="AC63" s="3683"/>
      <c r="AD63" s="3683"/>
      <c r="AE63" s="291" t="s">
        <v>19</v>
      </c>
      <c r="AF63" s="292" t="s">
        <v>29</v>
      </c>
      <c r="AG63" s="3683"/>
      <c r="AH63" s="3683"/>
      <c r="AI63" s="293" t="s">
        <v>19</v>
      </c>
      <c r="AJ63" s="3642"/>
      <c r="AK63" s="3643"/>
      <c r="AL63" s="3644"/>
      <c r="AM63" s="3642"/>
      <c r="AN63" s="3643"/>
      <c r="AO63" s="3644"/>
      <c r="AP63" s="3642"/>
      <c r="AQ63" s="3643"/>
      <c r="AR63" s="3644"/>
      <c r="AS63" s="3654"/>
      <c r="AT63" s="3655"/>
      <c r="AU63" s="3655"/>
      <c r="AV63" s="3655"/>
      <c r="AW63" s="3655"/>
      <c r="AX63" s="3656"/>
      <c r="AY63" s="3445"/>
      <c r="AZ63" s="3446"/>
      <c r="BA63" s="3447"/>
      <c r="BB63" s="3648"/>
      <c r="BC63" s="3649"/>
      <c r="BD63" s="3650"/>
      <c r="BE63" s="3639"/>
      <c r="BF63" s="3640"/>
      <c r="BG63" s="3640"/>
      <c r="BH63" s="3640"/>
      <c r="BI63" s="3640"/>
      <c r="BJ63" s="3640"/>
      <c r="BK63" s="3640"/>
      <c r="BL63" s="3640"/>
      <c r="BM63" s="3640"/>
      <c r="BN63" s="3640"/>
      <c r="BO63" s="3640"/>
      <c r="BP63" s="3641"/>
    </row>
    <row r="64" spans="1:68" ht="15" customHeight="1">
      <c r="A64" s="3494">
        <v>5</v>
      </c>
      <c r="B64" s="3539"/>
      <c r="C64" s="3540"/>
      <c r="D64" s="3721"/>
      <c r="E64" s="3705"/>
      <c r="F64" s="3706"/>
      <c r="G64" s="3706"/>
      <c r="H64" s="3706"/>
      <c r="I64" s="3706"/>
      <c r="J64" s="3723"/>
      <c r="K64" s="3727"/>
      <c r="L64" s="3729"/>
      <c r="M64" s="3731"/>
      <c r="N64" s="3732"/>
      <c r="O64" s="3733"/>
      <c r="P64" s="3539"/>
      <c r="Q64" s="3540"/>
      <c r="R64" s="3721"/>
      <c r="S64" s="3746"/>
      <c r="T64" s="3747"/>
      <c r="U64" s="3747"/>
      <c r="V64" s="3750"/>
      <c r="W64" s="3533" t="s">
        <v>102</v>
      </c>
      <c r="X64" s="3684"/>
      <c r="Y64" s="3533" t="s">
        <v>102</v>
      </c>
      <c r="Z64" s="3535">
        <f>IF((V66+X66)&gt;=12,V64+X64+1,V64+X64)</f>
        <v>0</v>
      </c>
      <c r="AA64" s="3515" t="s">
        <v>102</v>
      </c>
      <c r="AB64" s="3686"/>
      <c r="AC64" s="3687"/>
      <c r="AD64" s="3687"/>
      <c r="AE64" s="3687"/>
      <c r="AF64" s="3690"/>
      <c r="AG64" s="3687"/>
      <c r="AH64" s="3687"/>
      <c r="AI64" s="3691"/>
      <c r="AJ64" s="3711"/>
      <c r="AK64" s="3712"/>
      <c r="AL64" s="3713"/>
      <c r="AM64" s="3642"/>
      <c r="AN64" s="3643"/>
      <c r="AO64" s="3644"/>
      <c r="AP64" s="3711"/>
      <c r="AQ64" s="3712"/>
      <c r="AR64" s="3713"/>
      <c r="AS64" s="3654"/>
      <c r="AT64" s="3655"/>
      <c r="AU64" s="3655"/>
      <c r="AV64" s="3655"/>
      <c r="AW64" s="3655"/>
      <c r="AX64" s="3656"/>
      <c r="AY64" s="3445">
        <f t="shared" ref="AY64" si="9">AF64+SUM(AJ64:AX66)</f>
        <v>0</v>
      </c>
      <c r="AZ64" s="3446"/>
      <c r="BA64" s="3447"/>
      <c r="BB64" s="3627"/>
      <c r="BC64" s="3628"/>
      <c r="BD64" s="3629"/>
      <c r="BE64" s="3633"/>
      <c r="BF64" s="3634"/>
      <c r="BG64" s="3634"/>
      <c r="BH64" s="3634"/>
      <c r="BI64" s="3634"/>
      <c r="BJ64" s="3634"/>
      <c r="BK64" s="3634"/>
      <c r="BL64" s="3634"/>
      <c r="BM64" s="3634"/>
      <c r="BN64" s="3634"/>
      <c r="BO64" s="3634"/>
      <c r="BP64" s="3635"/>
    </row>
    <row r="65" spans="1:73" ht="15" customHeight="1">
      <c r="A65" s="3409"/>
      <c r="B65" s="3541"/>
      <c r="C65" s="3542"/>
      <c r="D65" s="3722"/>
      <c r="E65" s="3724"/>
      <c r="F65" s="3725"/>
      <c r="G65" s="3725"/>
      <c r="H65" s="3725"/>
      <c r="I65" s="3725"/>
      <c r="J65" s="3726"/>
      <c r="K65" s="3728"/>
      <c r="L65" s="3730"/>
      <c r="M65" s="3740"/>
      <c r="N65" s="3741"/>
      <c r="O65" s="3742"/>
      <c r="P65" s="3541"/>
      <c r="Q65" s="3542"/>
      <c r="R65" s="3722"/>
      <c r="S65" s="3748"/>
      <c r="T65" s="3749"/>
      <c r="U65" s="3749"/>
      <c r="V65" s="3751"/>
      <c r="W65" s="3404"/>
      <c r="X65" s="3685"/>
      <c r="Y65" s="3404"/>
      <c r="Z65" s="3406"/>
      <c r="AA65" s="3407"/>
      <c r="AB65" s="3688"/>
      <c r="AC65" s="3689"/>
      <c r="AD65" s="3689"/>
      <c r="AE65" s="3689"/>
      <c r="AF65" s="3692"/>
      <c r="AG65" s="3689"/>
      <c r="AH65" s="3689"/>
      <c r="AI65" s="3693"/>
      <c r="AJ65" s="3642"/>
      <c r="AK65" s="3643"/>
      <c r="AL65" s="3644"/>
      <c r="AM65" s="3642"/>
      <c r="AN65" s="3643"/>
      <c r="AO65" s="3644"/>
      <c r="AP65" s="3642"/>
      <c r="AQ65" s="3643"/>
      <c r="AR65" s="3644"/>
      <c r="AS65" s="3654"/>
      <c r="AT65" s="3655"/>
      <c r="AU65" s="3655"/>
      <c r="AV65" s="3655"/>
      <c r="AW65" s="3655"/>
      <c r="AX65" s="3656"/>
      <c r="AY65" s="3445"/>
      <c r="AZ65" s="3446"/>
      <c r="BA65" s="3447"/>
      <c r="BB65" s="3630"/>
      <c r="BC65" s="3631"/>
      <c r="BD65" s="3632"/>
      <c r="BE65" s="3636"/>
      <c r="BF65" s="3637"/>
      <c r="BG65" s="3637"/>
      <c r="BH65" s="3637"/>
      <c r="BI65" s="3637"/>
      <c r="BJ65" s="3637"/>
      <c r="BK65" s="3637"/>
      <c r="BL65" s="3637"/>
      <c r="BM65" s="3637"/>
      <c r="BN65" s="3637"/>
      <c r="BO65" s="3637"/>
      <c r="BP65" s="3638"/>
    </row>
    <row r="66" spans="1:73" ht="15" customHeight="1">
      <c r="A66" s="3788"/>
      <c r="B66" s="3789"/>
      <c r="C66" s="3790"/>
      <c r="D66" s="3791"/>
      <c r="E66" s="3709"/>
      <c r="F66" s="3710"/>
      <c r="G66" s="3710"/>
      <c r="H66" s="3710"/>
      <c r="I66" s="3710"/>
      <c r="J66" s="3792"/>
      <c r="K66" s="3793"/>
      <c r="L66" s="3794"/>
      <c r="M66" s="3743"/>
      <c r="N66" s="3744"/>
      <c r="O66" s="3745"/>
      <c r="P66" s="3789"/>
      <c r="Q66" s="3790"/>
      <c r="R66" s="3791"/>
      <c r="S66" s="3795"/>
      <c r="T66" s="3796"/>
      <c r="U66" s="3796"/>
      <c r="V66" s="288"/>
      <c r="W66" s="990" t="s">
        <v>30</v>
      </c>
      <c r="X66" s="289"/>
      <c r="Y66" s="990" t="s">
        <v>30</v>
      </c>
      <c r="Z66" s="1041">
        <f>IF((V66+X66)&gt;=12,V66+X66-12,V66+X66)</f>
        <v>0</v>
      </c>
      <c r="AA66" s="990" t="s">
        <v>30</v>
      </c>
      <c r="AB66" s="290" t="s">
        <v>29</v>
      </c>
      <c r="AC66" s="3683"/>
      <c r="AD66" s="3683"/>
      <c r="AE66" s="291" t="s">
        <v>19</v>
      </c>
      <c r="AF66" s="292" t="s">
        <v>29</v>
      </c>
      <c r="AG66" s="3683"/>
      <c r="AH66" s="3683"/>
      <c r="AI66" s="293" t="s">
        <v>19</v>
      </c>
      <c r="AJ66" s="3657"/>
      <c r="AK66" s="3658"/>
      <c r="AL66" s="3659"/>
      <c r="AM66" s="3642"/>
      <c r="AN66" s="3643"/>
      <c r="AO66" s="3644"/>
      <c r="AP66" s="3657"/>
      <c r="AQ66" s="3658"/>
      <c r="AR66" s="3659"/>
      <c r="AS66" s="3654"/>
      <c r="AT66" s="3655"/>
      <c r="AU66" s="3655"/>
      <c r="AV66" s="3655"/>
      <c r="AW66" s="3655"/>
      <c r="AX66" s="3656"/>
      <c r="AY66" s="3445"/>
      <c r="AZ66" s="3446"/>
      <c r="BA66" s="3447"/>
      <c r="BB66" s="3645"/>
      <c r="BC66" s="3646"/>
      <c r="BD66" s="3647"/>
      <c r="BE66" s="3639"/>
      <c r="BF66" s="3640"/>
      <c r="BG66" s="3640"/>
      <c r="BH66" s="3640"/>
      <c r="BI66" s="3640"/>
      <c r="BJ66" s="3640"/>
      <c r="BK66" s="3640"/>
      <c r="BL66" s="3640"/>
      <c r="BM66" s="3640"/>
      <c r="BN66" s="3640"/>
      <c r="BO66" s="3640"/>
      <c r="BP66" s="3641"/>
    </row>
    <row r="67" spans="1:73" ht="15" customHeight="1">
      <c r="A67" s="3494">
        <v>6</v>
      </c>
      <c r="B67" s="3539"/>
      <c r="C67" s="3540"/>
      <c r="D67" s="3721"/>
      <c r="E67" s="3705"/>
      <c r="F67" s="3706"/>
      <c r="G67" s="3706"/>
      <c r="H67" s="3706"/>
      <c r="I67" s="3706"/>
      <c r="J67" s="3723"/>
      <c r="K67" s="3727"/>
      <c r="L67" s="3729"/>
      <c r="M67" s="3731" t="s">
        <v>146</v>
      </c>
      <c r="N67" s="3732"/>
      <c r="O67" s="3733"/>
      <c r="P67" s="3539"/>
      <c r="Q67" s="3540"/>
      <c r="R67" s="3721"/>
      <c r="S67" s="3746"/>
      <c r="T67" s="3747"/>
      <c r="U67" s="3747"/>
      <c r="V67" s="3750"/>
      <c r="W67" s="3533" t="s">
        <v>102</v>
      </c>
      <c r="X67" s="3684"/>
      <c r="Y67" s="3533" t="s">
        <v>102</v>
      </c>
      <c r="Z67" s="3535">
        <f>IF((V69+X69)&gt;=12,V67+X67+1,V67+X67)</f>
        <v>0</v>
      </c>
      <c r="AA67" s="3515" t="s">
        <v>102</v>
      </c>
      <c r="AB67" s="3686"/>
      <c r="AC67" s="3687"/>
      <c r="AD67" s="3687"/>
      <c r="AE67" s="3687"/>
      <c r="AF67" s="3690"/>
      <c r="AG67" s="3687"/>
      <c r="AH67" s="3687"/>
      <c r="AI67" s="3691"/>
      <c r="AJ67" s="3642"/>
      <c r="AK67" s="3643"/>
      <c r="AL67" s="3644"/>
      <c r="AM67" s="3642"/>
      <c r="AN67" s="3643"/>
      <c r="AO67" s="3644"/>
      <c r="AP67" s="3642"/>
      <c r="AQ67" s="3643"/>
      <c r="AR67" s="3644"/>
      <c r="AS67" s="3654"/>
      <c r="AT67" s="3655"/>
      <c r="AU67" s="3655"/>
      <c r="AV67" s="3655"/>
      <c r="AW67" s="3655"/>
      <c r="AX67" s="3656"/>
      <c r="AY67" s="3445">
        <f t="shared" ref="AY67" si="10">AF67+SUM(AJ67:AX69)</f>
        <v>0</v>
      </c>
      <c r="AZ67" s="3446"/>
      <c r="BA67" s="3447"/>
      <c r="BB67" s="3630"/>
      <c r="BC67" s="3631"/>
      <c r="BD67" s="3632"/>
      <c r="BE67" s="3633"/>
      <c r="BF67" s="3634"/>
      <c r="BG67" s="3634"/>
      <c r="BH67" s="3634"/>
      <c r="BI67" s="3634"/>
      <c r="BJ67" s="3634"/>
      <c r="BK67" s="3634"/>
      <c r="BL67" s="3634"/>
      <c r="BM67" s="3634"/>
      <c r="BN67" s="3634"/>
      <c r="BO67" s="3634"/>
      <c r="BP67" s="3635"/>
    </row>
    <row r="68" spans="1:73" ht="15" customHeight="1">
      <c r="A68" s="3409"/>
      <c r="B68" s="3541"/>
      <c r="C68" s="3542"/>
      <c r="D68" s="3722"/>
      <c r="E68" s="3724"/>
      <c r="F68" s="3725"/>
      <c r="G68" s="3725"/>
      <c r="H68" s="3725"/>
      <c r="I68" s="3725"/>
      <c r="J68" s="3726"/>
      <c r="K68" s="3728"/>
      <c r="L68" s="3730"/>
      <c r="M68" s="3740"/>
      <c r="N68" s="3741"/>
      <c r="O68" s="3742"/>
      <c r="P68" s="3541"/>
      <c r="Q68" s="3542"/>
      <c r="R68" s="3722"/>
      <c r="S68" s="3748"/>
      <c r="T68" s="3749"/>
      <c r="U68" s="3749"/>
      <c r="V68" s="3751"/>
      <c r="W68" s="3404"/>
      <c r="X68" s="3685"/>
      <c r="Y68" s="3404"/>
      <c r="Z68" s="3406"/>
      <c r="AA68" s="3407"/>
      <c r="AB68" s="3688"/>
      <c r="AC68" s="3689"/>
      <c r="AD68" s="3689"/>
      <c r="AE68" s="3689"/>
      <c r="AF68" s="3692"/>
      <c r="AG68" s="3689"/>
      <c r="AH68" s="3689"/>
      <c r="AI68" s="3693"/>
      <c r="AJ68" s="3642"/>
      <c r="AK68" s="3643"/>
      <c r="AL68" s="3644"/>
      <c r="AM68" s="3642"/>
      <c r="AN68" s="3643"/>
      <c r="AO68" s="3644"/>
      <c r="AP68" s="3642"/>
      <c r="AQ68" s="3643"/>
      <c r="AR68" s="3644"/>
      <c r="AS68" s="3654"/>
      <c r="AT68" s="3655"/>
      <c r="AU68" s="3655"/>
      <c r="AV68" s="3655"/>
      <c r="AW68" s="3655"/>
      <c r="AX68" s="3656"/>
      <c r="AY68" s="3445"/>
      <c r="AZ68" s="3446"/>
      <c r="BA68" s="3447"/>
      <c r="BB68" s="3630"/>
      <c r="BC68" s="3631"/>
      <c r="BD68" s="3632"/>
      <c r="BE68" s="3636"/>
      <c r="BF68" s="3637"/>
      <c r="BG68" s="3637"/>
      <c r="BH68" s="3637"/>
      <c r="BI68" s="3637"/>
      <c r="BJ68" s="3637"/>
      <c r="BK68" s="3637"/>
      <c r="BL68" s="3637"/>
      <c r="BM68" s="3637"/>
      <c r="BN68" s="3637"/>
      <c r="BO68" s="3637"/>
      <c r="BP68" s="3638"/>
    </row>
    <row r="69" spans="1:73" ht="15" customHeight="1">
      <c r="A69" s="3788"/>
      <c r="B69" s="3789"/>
      <c r="C69" s="3790"/>
      <c r="D69" s="3791"/>
      <c r="E69" s="3709"/>
      <c r="F69" s="3710"/>
      <c r="G69" s="3710"/>
      <c r="H69" s="3710"/>
      <c r="I69" s="3710"/>
      <c r="J69" s="3792"/>
      <c r="K69" s="3793"/>
      <c r="L69" s="3794"/>
      <c r="M69" s="3743"/>
      <c r="N69" s="3744"/>
      <c r="O69" s="3745"/>
      <c r="P69" s="3789"/>
      <c r="Q69" s="3790"/>
      <c r="R69" s="3791"/>
      <c r="S69" s="3795"/>
      <c r="T69" s="3796"/>
      <c r="U69" s="3796"/>
      <c r="V69" s="288"/>
      <c r="W69" s="990" t="s">
        <v>30</v>
      </c>
      <c r="X69" s="289"/>
      <c r="Y69" s="990" t="s">
        <v>30</v>
      </c>
      <c r="Z69" s="1041">
        <f>IF((V69+X69)&gt;=12,V69+X69-12,V69+X69)</f>
        <v>0</v>
      </c>
      <c r="AA69" s="990" t="s">
        <v>30</v>
      </c>
      <c r="AB69" s="290" t="s">
        <v>29</v>
      </c>
      <c r="AC69" s="3683"/>
      <c r="AD69" s="3683"/>
      <c r="AE69" s="291" t="s">
        <v>19</v>
      </c>
      <c r="AF69" s="292" t="s">
        <v>29</v>
      </c>
      <c r="AG69" s="3683"/>
      <c r="AH69" s="3683"/>
      <c r="AI69" s="293" t="s">
        <v>19</v>
      </c>
      <c r="AJ69" s="3642"/>
      <c r="AK69" s="3643"/>
      <c r="AL69" s="3644"/>
      <c r="AM69" s="3642"/>
      <c r="AN69" s="3643"/>
      <c r="AO69" s="3644"/>
      <c r="AP69" s="3642"/>
      <c r="AQ69" s="3643"/>
      <c r="AR69" s="3644"/>
      <c r="AS69" s="3654"/>
      <c r="AT69" s="3655"/>
      <c r="AU69" s="3655"/>
      <c r="AV69" s="3655"/>
      <c r="AW69" s="3655"/>
      <c r="AX69" s="3656"/>
      <c r="AY69" s="3445"/>
      <c r="AZ69" s="3446"/>
      <c r="BA69" s="3447"/>
      <c r="BB69" s="3648"/>
      <c r="BC69" s="3649"/>
      <c r="BD69" s="3650"/>
      <c r="BE69" s="3639"/>
      <c r="BF69" s="3640"/>
      <c r="BG69" s="3640"/>
      <c r="BH69" s="3640"/>
      <c r="BI69" s="3640"/>
      <c r="BJ69" s="3640"/>
      <c r="BK69" s="3640"/>
      <c r="BL69" s="3640"/>
      <c r="BM69" s="3640"/>
      <c r="BN69" s="3640"/>
      <c r="BO69" s="3640"/>
      <c r="BP69" s="3641"/>
    </row>
    <row r="70" spans="1:73" ht="15" customHeight="1">
      <c r="A70" s="3494">
        <v>7</v>
      </c>
      <c r="B70" s="3539"/>
      <c r="C70" s="3540"/>
      <c r="D70" s="3721"/>
      <c r="E70" s="3705"/>
      <c r="F70" s="3706"/>
      <c r="G70" s="3706"/>
      <c r="H70" s="3706"/>
      <c r="I70" s="3706"/>
      <c r="J70" s="3723"/>
      <c r="K70" s="3727"/>
      <c r="L70" s="3729"/>
      <c r="M70" s="3731"/>
      <c r="N70" s="3732"/>
      <c r="O70" s="3733"/>
      <c r="P70" s="3539"/>
      <c r="Q70" s="3540"/>
      <c r="R70" s="3721"/>
      <c r="S70" s="3746"/>
      <c r="T70" s="3747"/>
      <c r="U70" s="3747"/>
      <c r="V70" s="3750"/>
      <c r="W70" s="3533" t="s">
        <v>102</v>
      </c>
      <c r="X70" s="3684"/>
      <c r="Y70" s="3533" t="s">
        <v>102</v>
      </c>
      <c r="Z70" s="3535">
        <f>IF((V72+X72)&gt;=12,V70+X70+1,V70+X70)</f>
        <v>0</v>
      </c>
      <c r="AA70" s="3515" t="s">
        <v>102</v>
      </c>
      <c r="AB70" s="3686"/>
      <c r="AC70" s="3687"/>
      <c r="AD70" s="3687"/>
      <c r="AE70" s="3687"/>
      <c r="AF70" s="3690"/>
      <c r="AG70" s="3687"/>
      <c r="AH70" s="3687"/>
      <c r="AI70" s="3691"/>
      <c r="AJ70" s="3711"/>
      <c r="AK70" s="3712"/>
      <c r="AL70" s="3713"/>
      <c r="AM70" s="3642"/>
      <c r="AN70" s="3643"/>
      <c r="AO70" s="3644"/>
      <c r="AP70" s="3711"/>
      <c r="AQ70" s="3712"/>
      <c r="AR70" s="3713"/>
      <c r="AS70" s="3654"/>
      <c r="AT70" s="3655"/>
      <c r="AU70" s="3655"/>
      <c r="AV70" s="3655"/>
      <c r="AW70" s="3655"/>
      <c r="AX70" s="3656"/>
      <c r="AY70" s="3445">
        <f t="shared" ref="AY70" si="11">AF70+SUM(AJ70:AX72)</f>
        <v>0</v>
      </c>
      <c r="AZ70" s="3446"/>
      <c r="BA70" s="3447"/>
      <c r="BB70" s="3627"/>
      <c r="BC70" s="3628"/>
      <c r="BD70" s="3629"/>
      <c r="BE70" s="3633"/>
      <c r="BF70" s="3634"/>
      <c r="BG70" s="3634"/>
      <c r="BH70" s="3634"/>
      <c r="BI70" s="3634"/>
      <c r="BJ70" s="3634"/>
      <c r="BK70" s="3634"/>
      <c r="BL70" s="3634"/>
      <c r="BM70" s="3634"/>
      <c r="BN70" s="3634"/>
      <c r="BO70" s="3634"/>
      <c r="BP70" s="3635"/>
    </row>
    <row r="71" spans="1:73" ht="15" customHeight="1">
      <c r="A71" s="3409"/>
      <c r="B71" s="3541"/>
      <c r="C71" s="3542"/>
      <c r="D71" s="3722"/>
      <c r="E71" s="3724"/>
      <c r="F71" s="3725"/>
      <c r="G71" s="3725"/>
      <c r="H71" s="3725"/>
      <c r="I71" s="3725"/>
      <c r="J71" s="3726"/>
      <c r="K71" s="3728"/>
      <c r="L71" s="3730"/>
      <c r="M71" s="3740"/>
      <c r="N71" s="3741"/>
      <c r="O71" s="3742"/>
      <c r="P71" s="3541"/>
      <c r="Q71" s="3542"/>
      <c r="R71" s="3722"/>
      <c r="S71" s="3748"/>
      <c r="T71" s="3749"/>
      <c r="U71" s="3749"/>
      <c r="V71" s="3751"/>
      <c r="W71" s="3404"/>
      <c r="X71" s="3685"/>
      <c r="Y71" s="3404"/>
      <c r="Z71" s="3406"/>
      <c r="AA71" s="3407"/>
      <c r="AB71" s="3688"/>
      <c r="AC71" s="3689"/>
      <c r="AD71" s="3689"/>
      <c r="AE71" s="3689"/>
      <c r="AF71" s="3692"/>
      <c r="AG71" s="3689"/>
      <c r="AH71" s="3689"/>
      <c r="AI71" s="3693"/>
      <c r="AJ71" s="3642"/>
      <c r="AK71" s="3643"/>
      <c r="AL71" s="3644"/>
      <c r="AM71" s="3642"/>
      <c r="AN71" s="3643"/>
      <c r="AO71" s="3644"/>
      <c r="AP71" s="3642"/>
      <c r="AQ71" s="3643"/>
      <c r="AR71" s="3644"/>
      <c r="AS71" s="3654"/>
      <c r="AT71" s="3655"/>
      <c r="AU71" s="3655"/>
      <c r="AV71" s="3655"/>
      <c r="AW71" s="3655"/>
      <c r="AX71" s="3656"/>
      <c r="AY71" s="3445"/>
      <c r="AZ71" s="3446"/>
      <c r="BA71" s="3447"/>
      <c r="BB71" s="3630"/>
      <c r="BC71" s="3631"/>
      <c r="BD71" s="3632"/>
      <c r="BE71" s="3636"/>
      <c r="BF71" s="3637"/>
      <c r="BG71" s="3637"/>
      <c r="BH71" s="3637"/>
      <c r="BI71" s="3637"/>
      <c r="BJ71" s="3637"/>
      <c r="BK71" s="3637"/>
      <c r="BL71" s="3637"/>
      <c r="BM71" s="3637"/>
      <c r="BN71" s="3637"/>
      <c r="BO71" s="3637"/>
      <c r="BP71" s="3638"/>
    </row>
    <row r="72" spans="1:73" ht="15" customHeight="1" thickBot="1">
      <c r="A72" s="3410"/>
      <c r="B72" s="3780"/>
      <c r="C72" s="3781"/>
      <c r="D72" s="3782"/>
      <c r="E72" s="3783"/>
      <c r="F72" s="3784"/>
      <c r="G72" s="3784"/>
      <c r="H72" s="3784"/>
      <c r="I72" s="3784"/>
      <c r="J72" s="3785"/>
      <c r="K72" s="3786"/>
      <c r="L72" s="3787"/>
      <c r="M72" s="3743"/>
      <c r="N72" s="3744"/>
      <c r="O72" s="3745"/>
      <c r="P72" s="3780"/>
      <c r="Q72" s="3781"/>
      <c r="R72" s="3782"/>
      <c r="S72" s="3777"/>
      <c r="T72" s="3778"/>
      <c r="U72" s="3778"/>
      <c r="V72" s="281"/>
      <c r="W72" s="1040" t="s">
        <v>30</v>
      </c>
      <c r="X72" s="282"/>
      <c r="Y72" s="1040" t="s">
        <v>30</v>
      </c>
      <c r="Z72" s="992">
        <f>IF((V72+X72)&gt;=12,V72+X72-12,V72+X72)</f>
        <v>0</v>
      </c>
      <c r="AA72" s="993" t="s">
        <v>30</v>
      </c>
      <c r="AB72" s="233" t="s">
        <v>29</v>
      </c>
      <c r="AC72" s="3779"/>
      <c r="AD72" s="3779"/>
      <c r="AE72" s="234" t="s">
        <v>19</v>
      </c>
      <c r="AF72" s="235" t="s">
        <v>29</v>
      </c>
      <c r="AG72" s="3779"/>
      <c r="AH72" s="3779"/>
      <c r="AI72" s="236" t="s">
        <v>19</v>
      </c>
      <c r="AJ72" s="3651"/>
      <c r="AK72" s="3652"/>
      <c r="AL72" s="3653"/>
      <c r="AM72" s="3651"/>
      <c r="AN72" s="3652"/>
      <c r="AO72" s="3653"/>
      <c r="AP72" s="3651"/>
      <c r="AQ72" s="3652"/>
      <c r="AR72" s="3653"/>
      <c r="AS72" s="3666"/>
      <c r="AT72" s="3667"/>
      <c r="AU72" s="3667"/>
      <c r="AV72" s="3667"/>
      <c r="AW72" s="3667"/>
      <c r="AX72" s="3668"/>
      <c r="AY72" s="3797"/>
      <c r="AZ72" s="3798"/>
      <c r="BA72" s="3799"/>
      <c r="BB72" s="3663"/>
      <c r="BC72" s="3664"/>
      <c r="BD72" s="3665"/>
      <c r="BE72" s="3660"/>
      <c r="BF72" s="3661"/>
      <c r="BG72" s="3661"/>
      <c r="BH72" s="3661"/>
      <c r="BI72" s="3661"/>
      <c r="BJ72" s="3661"/>
      <c r="BK72" s="3661"/>
      <c r="BL72" s="3661"/>
      <c r="BM72" s="3661"/>
      <c r="BN72" s="3661"/>
      <c r="BO72" s="3661"/>
      <c r="BP72" s="3662"/>
    </row>
    <row r="73" spans="1:73" ht="14.1" customHeight="1">
      <c r="A73" s="3321" t="s">
        <v>1022</v>
      </c>
      <c r="B73" s="3322"/>
      <c r="C73" s="3322"/>
      <c r="D73" s="3322"/>
      <c r="E73" s="3322"/>
      <c r="F73" s="3322"/>
      <c r="G73" s="3322"/>
      <c r="H73" s="3322"/>
      <c r="I73" s="3322"/>
      <c r="J73" s="3322"/>
      <c r="K73" s="3322"/>
      <c r="L73" s="3322"/>
      <c r="M73" s="3322"/>
      <c r="N73" s="3322"/>
      <c r="O73" s="3322"/>
      <c r="P73" s="3322"/>
      <c r="Q73" s="3322"/>
      <c r="R73" s="3322"/>
      <c r="S73" s="3322"/>
      <c r="T73" s="3322"/>
      <c r="U73" s="3323"/>
      <c r="V73" s="1042" t="str">
        <f>IFERROR((V52+V55+V58+V61+V64+V67+V70)/COUNTA(E52:J72),"")</f>
        <v/>
      </c>
      <c r="W73" s="999" t="s">
        <v>102</v>
      </c>
      <c r="X73" s="1042" t="str">
        <f>IFERROR((X52+X55+X58+X61+X64+X67+X70)/COUNTA(E52:J72),"")</f>
        <v/>
      </c>
      <c r="Y73" s="1001" t="s">
        <v>102</v>
      </c>
      <c r="Z73" s="998">
        <f>BU74</f>
        <v>0</v>
      </c>
      <c r="AA73" s="999" t="s">
        <v>102</v>
      </c>
      <c r="AB73" s="3327" t="str">
        <f>IFERROR(AVERAGE(AB52,AB55,AB58,AB61,AB64,AB67,AB70),"")</f>
        <v/>
      </c>
      <c r="AC73" s="3328"/>
      <c r="AD73" s="3328"/>
      <c r="AE73" s="3329"/>
      <c r="AF73" s="3327" t="str">
        <f>IFERROR(AVERAGE(AF52,AF55,AF58,AF61,AF64,AF67,AF70),"")</f>
        <v/>
      </c>
      <c r="AG73" s="3328"/>
      <c r="AH73" s="3328"/>
      <c r="AI73" s="3329"/>
      <c r="AJ73" s="3333"/>
      <c r="AK73" s="3334"/>
      <c r="AL73" s="3334"/>
      <c r="AM73" s="3334"/>
      <c r="AN73" s="3334"/>
      <c r="AO73" s="3334"/>
      <c r="AP73" s="3334"/>
      <c r="AQ73" s="3334"/>
      <c r="AR73" s="3334"/>
      <c r="AS73" s="3334"/>
      <c r="AT73" s="3334"/>
      <c r="AU73" s="3334"/>
      <c r="AV73" s="3334"/>
      <c r="AW73" s="3334"/>
      <c r="AX73" s="3335"/>
      <c r="AY73" s="3339" t="str">
        <f>IFERROR(SUM(AY52:BA72)/COUNTA(E52:J72),"")</f>
        <v/>
      </c>
      <c r="AZ73" s="3340"/>
      <c r="BA73" s="3341"/>
      <c r="BB73" s="3345" t="str">
        <f>IFERROR(AVERAGE(BB52,BB55,BB58,BB61,BB64,BB67,BB70),"")</f>
        <v/>
      </c>
      <c r="BC73" s="3346"/>
      <c r="BD73" s="3347"/>
      <c r="BE73" s="3310"/>
      <c r="BF73" s="3311"/>
      <c r="BG73" s="3311"/>
      <c r="BH73" s="3311"/>
      <c r="BI73" s="3311"/>
      <c r="BJ73" s="3311"/>
      <c r="BK73" s="3311"/>
      <c r="BL73" s="3311"/>
      <c r="BM73" s="3311"/>
      <c r="BN73" s="3311"/>
      <c r="BO73" s="3311"/>
      <c r="BP73" s="3312"/>
      <c r="BT73" s="1002">
        <f>INT(BT74/12)</f>
        <v>0</v>
      </c>
      <c r="BU73" s="1002">
        <f>MOD(BT74,12)</f>
        <v>0</v>
      </c>
    </row>
    <row r="74" spans="1:73" ht="14.1" customHeight="1" thickBot="1">
      <c r="A74" s="3324"/>
      <c r="B74" s="3325"/>
      <c r="C74" s="3325"/>
      <c r="D74" s="3325"/>
      <c r="E74" s="3325"/>
      <c r="F74" s="3325"/>
      <c r="G74" s="3325"/>
      <c r="H74" s="3325"/>
      <c r="I74" s="3325"/>
      <c r="J74" s="3325"/>
      <c r="K74" s="3325"/>
      <c r="L74" s="3325"/>
      <c r="M74" s="3325"/>
      <c r="N74" s="3325"/>
      <c r="O74" s="3325"/>
      <c r="P74" s="3325"/>
      <c r="Q74" s="3325"/>
      <c r="R74" s="3325"/>
      <c r="S74" s="3325"/>
      <c r="T74" s="3325"/>
      <c r="U74" s="3326"/>
      <c r="V74" s="1043" t="str">
        <f>IFERROR((V54+V57+V60+V63+V66+V69+V72)/COUNTA(E52:J72),"")</f>
        <v/>
      </c>
      <c r="W74" s="1004" t="s">
        <v>30</v>
      </c>
      <c r="X74" s="1043" t="str">
        <f>IFERROR((X54+X57+X60+X63+X66+X69+X72)/COUNTA(E52:J72),"")</f>
        <v/>
      </c>
      <c r="Y74" s="1004" t="s">
        <v>30</v>
      </c>
      <c r="Z74" s="1003">
        <f>BU73</f>
        <v>0</v>
      </c>
      <c r="AA74" s="1004" t="s">
        <v>30</v>
      </c>
      <c r="AB74" s="3330"/>
      <c r="AC74" s="3331"/>
      <c r="AD74" s="3331"/>
      <c r="AE74" s="3332"/>
      <c r="AF74" s="3330"/>
      <c r="AG74" s="3331"/>
      <c r="AH74" s="3331"/>
      <c r="AI74" s="3332"/>
      <c r="AJ74" s="3336"/>
      <c r="AK74" s="3337"/>
      <c r="AL74" s="3337"/>
      <c r="AM74" s="3337"/>
      <c r="AN74" s="3337"/>
      <c r="AO74" s="3337"/>
      <c r="AP74" s="3337"/>
      <c r="AQ74" s="3337"/>
      <c r="AR74" s="3337"/>
      <c r="AS74" s="3337"/>
      <c r="AT74" s="3337"/>
      <c r="AU74" s="3337"/>
      <c r="AV74" s="3337"/>
      <c r="AW74" s="3337"/>
      <c r="AX74" s="3338"/>
      <c r="AY74" s="3342"/>
      <c r="AZ74" s="3343"/>
      <c r="BA74" s="3344"/>
      <c r="BB74" s="3348"/>
      <c r="BC74" s="3349"/>
      <c r="BD74" s="3350"/>
      <c r="BE74" s="3313"/>
      <c r="BF74" s="3314"/>
      <c r="BG74" s="3314"/>
      <c r="BH74" s="3314"/>
      <c r="BI74" s="3314"/>
      <c r="BJ74" s="3314"/>
      <c r="BK74" s="3314"/>
      <c r="BL74" s="3314"/>
      <c r="BM74" s="3314"/>
      <c r="BN74" s="3314"/>
      <c r="BO74" s="3314"/>
      <c r="BP74" s="3315"/>
      <c r="BT74" s="1002">
        <f>IFERROR(SUM(Z54,Z57,Z60,Z63,Z66,Z69,Z72)/COUNTA(E52:J72),0)</f>
        <v>0</v>
      </c>
      <c r="BU74" s="1002">
        <f>IFERROR(SUM(Z52,Z55,Z58,Z61,Z64,Z67,Z70)/COUNTA(E52:J72),0)</f>
        <v>0</v>
      </c>
    </row>
    <row r="75" spans="1:73" ht="12" customHeight="1">
      <c r="A75" s="3316" t="s">
        <v>95</v>
      </c>
      <c r="B75" s="3316"/>
      <c r="C75" s="1006" t="s">
        <v>96</v>
      </c>
      <c r="D75" s="3317" t="s">
        <v>1650</v>
      </c>
      <c r="E75" s="3317"/>
      <c r="F75" s="3317"/>
      <c r="G75" s="3317"/>
      <c r="H75" s="3317"/>
      <c r="I75" s="3317"/>
      <c r="J75" s="3317"/>
      <c r="K75" s="3317"/>
      <c r="L75" s="3317"/>
      <c r="M75" s="3317"/>
      <c r="N75" s="3317"/>
      <c r="O75" s="3317"/>
      <c r="P75" s="3317"/>
      <c r="Q75" s="3317"/>
      <c r="R75" s="3317"/>
      <c r="S75" s="3317"/>
      <c r="T75" s="3317"/>
      <c r="U75" s="3317"/>
      <c r="V75" s="3317"/>
      <c r="W75" s="3317"/>
      <c r="X75" s="3317"/>
      <c r="Y75" s="3317"/>
      <c r="Z75" s="3317"/>
      <c r="AA75" s="3317"/>
      <c r="AB75" s="3317"/>
      <c r="AC75" s="3317"/>
      <c r="AD75" s="3317"/>
      <c r="AE75" s="3317"/>
      <c r="AF75" s="3317"/>
      <c r="AG75" s="3317"/>
      <c r="AH75" s="3317"/>
      <c r="AI75" s="3317"/>
      <c r="AJ75" s="3317"/>
      <c r="AK75" s="3317"/>
      <c r="AL75" s="3317"/>
      <c r="AM75" s="3317"/>
      <c r="AN75" s="3317"/>
      <c r="AO75" s="3317"/>
      <c r="AP75" s="3317"/>
      <c r="AQ75" s="3317"/>
      <c r="AR75" s="3317"/>
      <c r="AS75" s="3317"/>
      <c r="AT75" s="3317"/>
      <c r="AU75" s="3317"/>
      <c r="AV75" s="3317"/>
      <c r="AW75" s="3317"/>
      <c r="AX75" s="3317"/>
      <c r="AY75" s="3317"/>
      <c r="AZ75" s="3317"/>
      <c r="BA75" s="3317"/>
      <c r="BB75" s="3317"/>
      <c r="BC75" s="3317"/>
      <c r="BD75" s="3317"/>
      <c r="BE75" s="3317"/>
      <c r="BF75" s="3317"/>
      <c r="BG75" s="3317"/>
      <c r="BH75" s="3317"/>
      <c r="BI75" s="3317"/>
      <c r="BJ75" s="3317"/>
      <c r="BK75" s="3317"/>
      <c r="BL75" s="3317"/>
      <c r="BM75" s="3317"/>
      <c r="BN75" s="3317"/>
      <c r="BO75" s="3317"/>
      <c r="BP75" s="1007"/>
    </row>
    <row r="76" spans="1:73">
      <c r="A76" s="1008"/>
      <c r="B76" s="1008"/>
      <c r="C76" s="1006"/>
      <c r="D76" s="1771"/>
      <c r="E76" s="1771"/>
      <c r="F76" s="1771"/>
      <c r="G76" s="1771"/>
      <c r="H76" s="1771"/>
      <c r="I76" s="1771"/>
      <c r="J76" s="1771"/>
      <c r="K76" s="1771"/>
      <c r="L76" s="1771"/>
      <c r="M76" s="1771"/>
      <c r="N76" s="1771"/>
      <c r="O76" s="1771"/>
      <c r="P76" s="1771"/>
      <c r="Q76" s="1771"/>
      <c r="R76" s="1771"/>
      <c r="S76" s="1771"/>
      <c r="T76" s="1771"/>
      <c r="U76" s="1771"/>
      <c r="V76" s="1771"/>
      <c r="W76" s="1771"/>
      <c r="X76" s="1771"/>
      <c r="Y76" s="1771"/>
      <c r="Z76" s="1771"/>
      <c r="AA76" s="1771"/>
      <c r="AB76" s="1771"/>
      <c r="AC76" s="1771"/>
      <c r="AD76" s="1771"/>
      <c r="AE76" s="1771"/>
      <c r="AF76" s="1771"/>
      <c r="AG76" s="1771"/>
      <c r="AH76" s="1771"/>
      <c r="AI76" s="1771"/>
      <c r="AJ76" s="1771"/>
      <c r="AK76" s="1771"/>
      <c r="AL76" s="1771"/>
      <c r="AM76" s="1771"/>
      <c r="AN76" s="1771"/>
      <c r="AO76" s="1771"/>
      <c r="AP76" s="1771"/>
      <c r="AQ76" s="1771"/>
      <c r="AR76" s="1771"/>
      <c r="AS76" s="1771"/>
      <c r="AT76" s="1771"/>
      <c r="AU76" s="1771"/>
      <c r="AV76" s="1771"/>
      <c r="AW76" s="1771"/>
      <c r="AX76" s="1771"/>
      <c r="AY76" s="1771"/>
      <c r="AZ76" s="1771"/>
      <c r="BA76" s="1771"/>
      <c r="BB76" s="1771"/>
      <c r="BC76" s="1771"/>
      <c r="BD76" s="1771"/>
      <c r="BE76" s="1771"/>
      <c r="BF76" s="1771"/>
      <c r="BG76" s="1771"/>
      <c r="BH76" s="1771"/>
      <c r="BI76" s="1771"/>
      <c r="BJ76" s="1771"/>
      <c r="BK76" s="1771"/>
      <c r="BL76" s="1771"/>
      <c r="BM76" s="1771"/>
      <c r="BN76" s="1771"/>
      <c r="BO76" s="1771"/>
      <c r="BP76" s="1007"/>
    </row>
    <row r="77" spans="1:73" ht="12" customHeight="1">
      <c r="A77" s="677"/>
      <c r="B77" s="921"/>
      <c r="C77" s="1006" t="s">
        <v>920</v>
      </c>
      <c r="D77" s="3589" t="s">
        <v>1651</v>
      </c>
      <c r="E77" s="3589"/>
      <c r="F77" s="3589"/>
      <c r="G77" s="3589"/>
      <c r="H77" s="3589"/>
      <c r="I77" s="3589"/>
      <c r="J77" s="3589"/>
      <c r="K77" s="3589"/>
      <c r="L77" s="3589"/>
      <c r="M77" s="3589"/>
      <c r="N77" s="3589"/>
      <c r="O77" s="3589"/>
      <c r="P77" s="3589"/>
      <c r="Q77" s="3589"/>
      <c r="R77" s="3589"/>
      <c r="S77" s="3589"/>
      <c r="T77" s="3589"/>
      <c r="U77" s="3589"/>
      <c r="V77" s="3589"/>
      <c r="W77" s="3589"/>
      <c r="X77" s="3589"/>
      <c r="Y77" s="3589"/>
      <c r="Z77" s="3589"/>
      <c r="AA77" s="3589"/>
      <c r="AB77" s="3589"/>
      <c r="AC77" s="3589"/>
      <c r="AD77" s="3589"/>
      <c r="AE77" s="3589"/>
      <c r="AF77" s="3589"/>
      <c r="AG77" s="3589"/>
      <c r="AH77" s="3589"/>
      <c r="AI77" s="3589"/>
      <c r="AJ77" s="3589"/>
      <c r="AK77" s="3589"/>
      <c r="AL77" s="3589"/>
      <c r="AM77" s="3589"/>
      <c r="AN77" s="3589"/>
      <c r="AO77" s="3589"/>
      <c r="AP77" s="3589"/>
      <c r="AQ77" s="3589"/>
      <c r="AR77" s="3589"/>
      <c r="AS77" s="3589"/>
      <c r="AT77" s="3589"/>
      <c r="AU77" s="3589"/>
      <c r="AV77" s="3589"/>
      <c r="AW77" s="3589"/>
      <c r="AX77" s="3589"/>
      <c r="AY77" s="3589"/>
      <c r="AZ77" s="3589"/>
      <c r="BA77" s="3589"/>
      <c r="BB77" s="3589"/>
      <c r="BC77" s="3589"/>
      <c r="BD77" s="3589"/>
      <c r="BE77" s="3589"/>
      <c r="BF77" s="3589"/>
      <c r="BG77" s="3589"/>
      <c r="BH77" s="3589"/>
      <c r="BI77" s="3589"/>
      <c r="BJ77" s="3589"/>
      <c r="BK77" s="3589"/>
      <c r="BL77" s="3589"/>
      <c r="BM77" s="3589"/>
      <c r="BN77" s="3589"/>
      <c r="BO77" s="3589"/>
      <c r="BP77" s="1009"/>
    </row>
    <row r="78" spans="1:73">
      <c r="A78" s="677"/>
      <c r="B78" s="677"/>
      <c r="C78" s="1006" t="s">
        <v>921</v>
      </c>
      <c r="D78" s="2080" t="s">
        <v>1130</v>
      </c>
      <c r="E78" s="2080"/>
      <c r="F78" s="2080"/>
      <c r="G78" s="2080"/>
      <c r="H78" s="2080"/>
      <c r="I78" s="2080"/>
      <c r="J78" s="2080"/>
      <c r="K78" s="2080"/>
      <c r="L78" s="2080"/>
      <c r="M78" s="2080"/>
      <c r="N78" s="2080"/>
      <c r="O78" s="2080"/>
      <c r="P78" s="2080"/>
      <c r="Q78" s="2080"/>
      <c r="R78" s="2080"/>
      <c r="S78" s="2080"/>
      <c r="T78" s="2080"/>
      <c r="U78" s="2080"/>
      <c r="V78" s="2080"/>
      <c r="W78" s="2080"/>
      <c r="X78" s="2080"/>
      <c r="Y78" s="2080"/>
      <c r="Z78" s="2080"/>
      <c r="AA78" s="2080"/>
      <c r="AB78" s="2080"/>
      <c r="AC78" s="2080"/>
      <c r="AD78" s="2080"/>
      <c r="AE78" s="2080"/>
      <c r="AF78" s="2080"/>
      <c r="AG78" s="2080"/>
      <c r="AH78" s="2080"/>
      <c r="AI78" s="2080"/>
      <c r="AJ78" s="2080"/>
      <c r="AK78" s="2080"/>
      <c r="AL78" s="2080"/>
      <c r="AM78" s="2080"/>
      <c r="AN78" s="2080"/>
      <c r="AO78" s="2080"/>
      <c r="AP78" s="2080"/>
      <c r="AQ78" s="2080"/>
      <c r="AR78" s="2080"/>
      <c r="AS78" s="2080"/>
      <c r="AT78" s="2080"/>
      <c r="AU78" s="2080"/>
      <c r="AV78" s="2080"/>
      <c r="AW78" s="2080"/>
      <c r="AX78" s="2080"/>
      <c r="AY78" s="2080"/>
      <c r="AZ78" s="2080"/>
      <c r="BA78" s="2080"/>
      <c r="BB78" s="2080"/>
      <c r="BC78" s="2080"/>
      <c r="BD78" s="2080"/>
      <c r="BE78" s="2080"/>
      <c r="BF78" s="2080"/>
      <c r="BG78" s="2080"/>
      <c r="BH78" s="2080"/>
      <c r="BI78" s="2080"/>
      <c r="BJ78" s="2080"/>
      <c r="BK78" s="2080"/>
      <c r="BL78" s="2080"/>
      <c r="BM78" s="2080"/>
      <c r="BN78" s="2080"/>
      <c r="BO78" s="2080"/>
      <c r="BP78" s="605"/>
    </row>
    <row r="79" spans="1:73" ht="12" customHeight="1">
      <c r="A79" s="677"/>
      <c r="B79" s="677"/>
      <c r="D79" s="2080"/>
      <c r="E79" s="2080"/>
      <c r="F79" s="2080"/>
      <c r="G79" s="2080"/>
      <c r="H79" s="2080"/>
      <c r="I79" s="2080"/>
      <c r="J79" s="2080"/>
      <c r="K79" s="2080"/>
      <c r="L79" s="2080"/>
      <c r="M79" s="2080"/>
      <c r="N79" s="2080"/>
      <c r="O79" s="2080"/>
      <c r="P79" s="2080"/>
      <c r="Q79" s="2080"/>
      <c r="R79" s="2080"/>
      <c r="S79" s="2080"/>
      <c r="T79" s="2080"/>
      <c r="U79" s="2080"/>
      <c r="V79" s="2080"/>
      <c r="W79" s="2080"/>
      <c r="X79" s="2080"/>
      <c r="Y79" s="2080"/>
      <c r="Z79" s="2080"/>
      <c r="AA79" s="2080"/>
      <c r="AB79" s="2080"/>
      <c r="AC79" s="2080"/>
      <c r="AD79" s="2080"/>
      <c r="AE79" s="2080"/>
      <c r="AF79" s="2080"/>
      <c r="AG79" s="2080"/>
      <c r="AH79" s="2080"/>
      <c r="AI79" s="2080"/>
      <c r="AJ79" s="2080"/>
      <c r="AK79" s="2080"/>
      <c r="AL79" s="2080"/>
      <c r="AM79" s="2080"/>
      <c r="AN79" s="2080"/>
      <c r="AO79" s="2080"/>
      <c r="AP79" s="2080"/>
      <c r="AQ79" s="2080"/>
      <c r="AR79" s="2080"/>
      <c r="AS79" s="2080"/>
      <c r="AT79" s="2080"/>
      <c r="AU79" s="2080"/>
      <c r="AV79" s="2080"/>
      <c r="AW79" s="2080"/>
      <c r="AX79" s="2080"/>
      <c r="AY79" s="2080"/>
      <c r="AZ79" s="2080"/>
      <c r="BA79" s="2080"/>
      <c r="BB79" s="2080"/>
      <c r="BC79" s="2080"/>
      <c r="BD79" s="2080"/>
      <c r="BE79" s="2080"/>
      <c r="BF79" s="2080"/>
      <c r="BG79" s="2080"/>
      <c r="BH79" s="2080"/>
      <c r="BI79" s="2080"/>
      <c r="BJ79" s="2080"/>
      <c r="BK79" s="2080"/>
      <c r="BL79" s="2080"/>
      <c r="BM79" s="2080"/>
      <c r="BN79" s="2080"/>
      <c r="BO79" s="2080"/>
      <c r="BP79" s="605"/>
    </row>
    <row r="80" spans="1:73">
      <c r="A80" s="677"/>
      <c r="B80" s="677"/>
      <c r="C80" s="1006" t="s">
        <v>922</v>
      </c>
      <c r="D80" s="2080" t="s">
        <v>1419</v>
      </c>
      <c r="E80" s="2080"/>
      <c r="F80" s="2080"/>
      <c r="G80" s="2080"/>
      <c r="H80" s="2080"/>
      <c r="I80" s="2080"/>
      <c r="J80" s="2080"/>
      <c r="K80" s="2080"/>
      <c r="L80" s="2080"/>
      <c r="M80" s="2080"/>
      <c r="N80" s="2080"/>
      <c r="O80" s="2080"/>
      <c r="P80" s="2080"/>
      <c r="Q80" s="2080"/>
      <c r="R80" s="2080"/>
      <c r="S80" s="2080"/>
      <c r="T80" s="2080"/>
      <c r="U80" s="2080"/>
      <c r="V80" s="2080"/>
      <c r="W80" s="2080"/>
      <c r="X80" s="2080"/>
      <c r="Y80" s="2080"/>
      <c r="Z80" s="2080"/>
      <c r="AA80" s="2080"/>
      <c r="AB80" s="2080"/>
      <c r="AC80" s="2080"/>
      <c r="AD80" s="2080"/>
      <c r="AE80" s="2080"/>
      <c r="AF80" s="2080"/>
      <c r="AG80" s="2080"/>
      <c r="AH80" s="2080"/>
      <c r="AI80" s="2080"/>
      <c r="AJ80" s="2080"/>
      <c r="AK80" s="2080"/>
      <c r="AL80" s="2080"/>
      <c r="AM80" s="2080"/>
      <c r="AN80" s="2080"/>
      <c r="AO80" s="2080"/>
      <c r="AP80" s="2080"/>
      <c r="AQ80" s="2080"/>
      <c r="AR80" s="2080"/>
      <c r="AS80" s="2080"/>
      <c r="AT80" s="2080"/>
      <c r="AU80" s="2080"/>
      <c r="AV80" s="2080"/>
      <c r="AW80" s="2080"/>
      <c r="AX80" s="2080"/>
      <c r="AY80" s="2080"/>
      <c r="AZ80" s="2080"/>
      <c r="BA80" s="2080"/>
      <c r="BB80" s="2080"/>
      <c r="BC80" s="2080"/>
      <c r="BD80" s="2080"/>
      <c r="BE80" s="2080"/>
      <c r="BF80" s="2080"/>
      <c r="BG80" s="2080"/>
      <c r="BH80" s="2080"/>
      <c r="BI80" s="2080"/>
      <c r="BJ80" s="2080"/>
      <c r="BK80" s="2080"/>
      <c r="BL80" s="2080"/>
      <c r="BM80" s="2080"/>
      <c r="BN80" s="2080"/>
      <c r="BO80" s="2080"/>
      <c r="BP80" s="605"/>
    </row>
    <row r="81" spans="1:68" ht="12" customHeight="1">
      <c r="A81" s="677"/>
      <c r="B81" s="677"/>
      <c r="D81" s="2080"/>
      <c r="E81" s="2080"/>
      <c r="F81" s="2080"/>
      <c r="G81" s="2080"/>
      <c r="H81" s="2080"/>
      <c r="I81" s="2080"/>
      <c r="J81" s="2080"/>
      <c r="K81" s="2080"/>
      <c r="L81" s="2080"/>
      <c r="M81" s="2080"/>
      <c r="N81" s="2080"/>
      <c r="O81" s="2080"/>
      <c r="P81" s="2080"/>
      <c r="Q81" s="2080"/>
      <c r="R81" s="2080"/>
      <c r="S81" s="2080"/>
      <c r="T81" s="2080"/>
      <c r="U81" s="2080"/>
      <c r="V81" s="2080"/>
      <c r="W81" s="2080"/>
      <c r="X81" s="2080"/>
      <c r="Y81" s="2080"/>
      <c r="Z81" s="2080"/>
      <c r="AA81" s="2080"/>
      <c r="AB81" s="2080"/>
      <c r="AC81" s="2080"/>
      <c r="AD81" s="2080"/>
      <c r="AE81" s="2080"/>
      <c r="AF81" s="2080"/>
      <c r="AG81" s="2080"/>
      <c r="AH81" s="2080"/>
      <c r="AI81" s="2080"/>
      <c r="AJ81" s="2080"/>
      <c r="AK81" s="2080"/>
      <c r="AL81" s="2080"/>
      <c r="AM81" s="2080"/>
      <c r="AN81" s="2080"/>
      <c r="AO81" s="2080"/>
      <c r="AP81" s="2080"/>
      <c r="AQ81" s="2080"/>
      <c r="AR81" s="2080"/>
      <c r="AS81" s="2080"/>
      <c r="AT81" s="2080"/>
      <c r="AU81" s="2080"/>
      <c r="AV81" s="2080"/>
      <c r="AW81" s="2080"/>
      <c r="AX81" s="2080"/>
      <c r="AY81" s="2080"/>
      <c r="AZ81" s="2080"/>
      <c r="BA81" s="2080"/>
      <c r="BB81" s="2080"/>
      <c r="BC81" s="2080"/>
      <c r="BD81" s="2080"/>
      <c r="BE81" s="2080"/>
      <c r="BF81" s="2080"/>
      <c r="BG81" s="2080"/>
      <c r="BH81" s="2080"/>
      <c r="BI81" s="2080"/>
      <c r="BJ81" s="2080"/>
      <c r="BK81" s="2080"/>
      <c r="BL81" s="2080"/>
      <c r="BM81" s="2080"/>
      <c r="BN81" s="2080"/>
      <c r="BO81" s="2080"/>
      <c r="BP81" s="605"/>
    </row>
    <row r="82" spans="1:68">
      <c r="A82" s="677"/>
      <c r="B82" s="677"/>
      <c r="C82" s="1010" t="s">
        <v>923</v>
      </c>
      <c r="D82" s="3590" t="s">
        <v>1652</v>
      </c>
      <c r="E82" s="3590"/>
      <c r="F82" s="3590"/>
      <c r="G82" s="3590"/>
      <c r="H82" s="3590"/>
      <c r="I82" s="3590"/>
      <c r="J82" s="3590"/>
      <c r="K82" s="3590"/>
      <c r="L82" s="3590"/>
      <c r="M82" s="3590"/>
      <c r="N82" s="3590"/>
      <c r="O82" s="3590"/>
      <c r="P82" s="3590"/>
      <c r="Q82" s="3590"/>
      <c r="R82" s="3590"/>
      <c r="S82" s="3590"/>
      <c r="T82" s="3590"/>
      <c r="U82" s="3590"/>
      <c r="V82" s="3590"/>
      <c r="W82" s="3590"/>
      <c r="X82" s="3590"/>
      <c r="Y82" s="3590"/>
      <c r="Z82" s="3590"/>
      <c r="AA82" s="3590"/>
      <c r="AB82" s="3590"/>
      <c r="AC82" s="3590"/>
      <c r="AD82" s="3590"/>
      <c r="AE82" s="3590"/>
      <c r="AF82" s="3590"/>
      <c r="AG82" s="3590"/>
      <c r="AH82" s="3590"/>
      <c r="AI82" s="3590"/>
      <c r="AJ82" s="3590"/>
      <c r="AK82" s="3590"/>
      <c r="AL82" s="3590"/>
      <c r="AM82" s="3590"/>
      <c r="AN82" s="3590"/>
      <c r="AO82" s="3590"/>
      <c r="AP82" s="3590"/>
      <c r="AQ82" s="3590"/>
      <c r="AR82" s="3590"/>
      <c r="AS82" s="3590"/>
      <c r="AT82" s="3590"/>
      <c r="AU82" s="3590"/>
      <c r="AV82" s="3590"/>
      <c r="AW82" s="3590"/>
      <c r="AX82" s="3590"/>
      <c r="AY82" s="3590"/>
      <c r="AZ82" s="3590"/>
      <c r="BA82" s="3590"/>
      <c r="BB82" s="3590"/>
      <c r="BC82" s="3590"/>
      <c r="BD82" s="3590"/>
      <c r="BE82" s="3590"/>
      <c r="BF82" s="3590"/>
      <c r="BG82" s="3590"/>
      <c r="BH82" s="3590"/>
      <c r="BI82" s="3590"/>
      <c r="BJ82" s="3590"/>
      <c r="BK82" s="3590"/>
      <c r="BL82" s="3590"/>
      <c r="BM82" s="3590"/>
      <c r="BN82" s="3590"/>
      <c r="BO82" s="3590"/>
      <c r="BP82" s="605"/>
    </row>
    <row r="83" spans="1:68">
      <c r="C83" s="1010"/>
      <c r="D83" s="677"/>
      <c r="E83" s="677"/>
      <c r="F83" s="677"/>
      <c r="G83" s="677"/>
      <c r="H83" s="677"/>
      <c r="I83" s="677"/>
      <c r="J83" s="677"/>
      <c r="K83" s="677"/>
      <c r="L83" s="677"/>
      <c r="M83" s="677"/>
      <c r="N83" s="677"/>
      <c r="O83" s="677"/>
      <c r="P83" s="677"/>
      <c r="Q83" s="677"/>
      <c r="R83" s="677"/>
      <c r="S83" s="677"/>
      <c r="T83" s="677"/>
      <c r="U83" s="677"/>
      <c r="V83" s="677"/>
      <c r="W83" s="677"/>
      <c r="X83" s="677"/>
      <c r="Y83" s="677"/>
      <c r="Z83" s="677"/>
      <c r="AA83" s="677"/>
      <c r="AB83" s="677"/>
      <c r="AC83" s="677"/>
      <c r="AD83" s="677"/>
      <c r="AE83" s="677"/>
      <c r="AF83" s="677"/>
      <c r="AG83" s="677"/>
      <c r="AH83" s="677"/>
      <c r="AI83" s="677"/>
      <c r="AJ83" s="677"/>
      <c r="AK83" s="677"/>
      <c r="AL83" s="677"/>
      <c r="AM83" s="677"/>
      <c r="AN83" s="677"/>
      <c r="AO83" s="677"/>
      <c r="AP83" s="677"/>
      <c r="AQ83" s="677"/>
      <c r="AR83" s="677"/>
      <c r="AS83" s="677"/>
      <c r="AT83" s="677"/>
      <c r="AU83" s="677"/>
      <c r="AV83" s="677"/>
      <c r="AW83" s="677"/>
      <c r="AX83" s="677"/>
      <c r="AY83" s="677"/>
      <c r="AZ83" s="677"/>
      <c r="BA83" s="677"/>
      <c r="BB83" s="677"/>
      <c r="BC83" s="677"/>
      <c r="BD83" s="677"/>
      <c r="BE83" s="677"/>
      <c r="BF83" s="677"/>
      <c r="BG83" s="677"/>
      <c r="BH83" s="677"/>
      <c r="BI83" s="677"/>
      <c r="BJ83" s="677"/>
      <c r="BK83" s="677"/>
      <c r="BL83" s="677"/>
      <c r="BM83" s="677"/>
      <c r="BN83" s="677"/>
      <c r="BO83" s="677"/>
    </row>
  </sheetData>
  <sheetProtection algorithmName="SHA-512" hashValue="BdFXNrRiBmYPgxg8CCx95Y+vNHl8wlnBJb5PK8cf09HRLMUYwqgbvta9RXIk/I4+OiMt4oAYrciWHRw/LH8I6g==" saltValue="oyXhwB15mn0abyzO/yrgRg==" spinCount="100000" sheet="1" formatCells="0" selectLockedCells="1"/>
  <mergeCells count="614">
    <mergeCell ref="D39:BO40"/>
    <mergeCell ref="AM31:AO31"/>
    <mergeCell ref="AM72:AO72"/>
    <mergeCell ref="D77:BO77"/>
    <mergeCell ref="D78:BO79"/>
    <mergeCell ref="D80:BO81"/>
    <mergeCell ref="D82:BO82"/>
    <mergeCell ref="AC69:AD69"/>
    <mergeCell ref="AG69:AH69"/>
    <mergeCell ref="S67:U68"/>
    <mergeCell ref="V67:V68"/>
    <mergeCell ref="AY70:BA72"/>
    <mergeCell ref="W70:W71"/>
    <mergeCell ref="X70:X71"/>
    <mergeCell ref="Y70:Y71"/>
    <mergeCell ref="Z70:Z71"/>
    <mergeCell ref="AA70:AA71"/>
    <mergeCell ref="AB70:AE71"/>
    <mergeCell ref="AF70:AI71"/>
    <mergeCell ref="AJ70:AL70"/>
    <mergeCell ref="AP71:AR71"/>
    <mergeCell ref="S72:U72"/>
    <mergeCell ref="AC72:AD72"/>
    <mergeCell ref="AG72:AH72"/>
    <mergeCell ref="A75:B75"/>
    <mergeCell ref="D75:BO76"/>
    <mergeCell ref="AB67:AE68"/>
    <mergeCell ref="AF67:AI68"/>
    <mergeCell ref="A67:A69"/>
    <mergeCell ref="B67:D69"/>
    <mergeCell ref="E67:J69"/>
    <mergeCell ref="K67:K69"/>
    <mergeCell ref="E70:J72"/>
    <mergeCell ref="K70:K72"/>
    <mergeCell ref="L70:L72"/>
    <mergeCell ref="M70:O70"/>
    <mergeCell ref="P70:R72"/>
    <mergeCell ref="S70:U71"/>
    <mergeCell ref="V70:V71"/>
    <mergeCell ref="M71:O72"/>
    <mergeCell ref="L67:L69"/>
    <mergeCell ref="A73:U74"/>
    <mergeCell ref="AB73:AE74"/>
    <mergeCell ref="AF73:AI74"/>
    <mergeCell ref="AY73:BA74"/>
    <mergeCell ref="BB73:BD74"/>
    <mergeCell ref="AP70:AR70"/>
    <mergeCell ref="AJ72:AL72"/>
    <mergeCell ref="A70:A72"/>
    <mergeCell ref="B70:D72"/>
    <mergeCell ref="M67:O67"/>
    <mergeCell ref="P67:R69"/>
    <mergeCell ref="AJ67:AL67"/>
    <mergeCell ref="AP67:AR67"/>
    <mergeCell ref="AJ68:AL68"/>
    <mergeCell ref="AP68:AR68"/>
    <mergeCell ref="M68:O69"/>
    <mergeCell ref="S69:U69"/>
    <mergeCell ref="A64:A66"/>
    <mergeCell ref="B64:D66"/>
    <mergeCell ref="E64:J66"/>
    <mergeCell ref="K64:K66"/>
    <mergeCell ref="L64:L66"/>
    <mergeCell ref="M64:O64"/>
    <mergeCell ref="P64:R66"/>
    <mergeCell ref="S64:U65"/>
    <mergeCell ref="V64:V65"/>
    <mergeCell ref="M65:O66"/>
    <mergeCell ref="S66:U66"/>
    <mergeCell ref="AC66:AD66"/>
    <mergeCell ref="AG66:AH66"/>
    <mergeCell ref="W67:W68"/>
    <mergeCell ref="X67:X68"/>
    <mergeCell ref="Y67:Y68"/>
    <mergeCell ref="Z67:Z68"/>
    <mergeCell ref="AA67:AA68"/>
    <mergeCell ref="AC63:AD63"/>
    <mergeCell ref="AG63:AH63"/>
    <mergeCell ref="AJ63:AL63"/>
    <mergeCell ref="AP63:AR63"/>
    <mergeCell ref="W61:W62"/>
    <mergeCell ref="X64:X65"/>
    <mergeCell ref="Y64:Y65"/>
    <mergeCell ref="Z64:Z65"/>
    <mergeCell ref="AA64:AA65"/>
    <mergeCell ref="AB64:AE65"/>
    <mergeCell ref="AF64:AI65"/>
    <mergeCell ref="AJ64:AL64"/>
    <mergeCell ref="AM64:AO64"/>
    <mergeCell ref="AP64:AR64"/>
    <mergeCell ref="AJ65:AL65"/>
    <mergeCell ref="AP65:AR65"/>
    <mergeCell ref="W64:W65"/>
    <mergeCell ref="A61:A63"/>
    <mergeCell ref="B61:D63"/>
    <mergeCell ref="E61:J63"/>
    <mergeCell ref="K61:K63"/>
    <mergeCell ref="L61:L63"/>
    <mergeCell ref="M61:O61"/>
    <mergeCell ref="P61:R63"/>
    <mergeCell ref="S61:U62"/>
    <mergeCell ref="V61:V62"/>
    <mergeCell ref="M62:O63"/>
    <mergeCell ref="S63:U63"/>
    <mergeCell ref="AC60:AD60"/>
    <mergeCell ref="AG60:AH60"/>
    <mergeCell ref="AJ60:AL60"/>
    <mergeCell ref="AP60:AR60"/>
    <mergeCell ref="W58:W59"/>
    <mergeCell ref="X61:X62"/>
    <mergeCell ref="Y61:Y62"/>
    <mergeCell ref="Z61:Z62"/>
    <mergeCell ref="AA61:AA62"/>
    <mergeCell ref="AB61:AE62"/>
    <mergeCell ref="AF61:AI62"/>
    <mergeCell ref="AJ61:AL61"/>
    <mergeCell ref="AP61:AR61"/>
    <mergeCell ref="AJ62:AL62"/>
    <mergeCell ref="AP62:AR62"/>
    <mergeCell ref="AM61:AO61"/>
    <mergeCell ref="A58:A60"/>
    <mergeCell ref="B58:D60"/>
    <mergeCell ref="E58:J60"/>
    <mergeCell ref="K58:K60"/>
    <mergeCell ref="L58:L60"/>
    <mergeCell ref="M58:O58"/>
    <mergeCell ref="P58:R60"/>
    <mergeCell ref="S58:U59"/>
    <mergeCell ref="V58:V59"/>
    <mergeCell ref="M59:O60"/>
    <mergeCell ref="S60:U60"/>
    <mergeCell ref="AC57:AD57"/>
    <mergeCell ref="AG57:AH57"/>
    <mergeCell ref="AJ57:AL57"/>
    <mergeCell ref="AP57:AR57"/>
    <mergeCell ref="W55:W56"/>
    <mergeCell ref="X58:X59"/>
    <mergeCell ref="Y58:Y59"/>
    <mergeCell ref="Z58:Z59"/>
    <mergeCell ref="AA58:AA59"/>
    <mergeCell ref="AB58:AE59"/>
    <mergeCell ref="AF58:AI59"/>
    <mergeCell ref="AJ58:AL58"/>
    <mergeCell ref="AM58:AO58"/>
    <mergeCell ref="AP58:AR58"/>
    <mergeCell ref="AJ59:AL59"/>
    <mergeCell ref="AP59:AR59"/>
    <mergeCell ref="X55:X56"/>
    <mergeCell ref="Y55:Y56"/>
    <mergeCell ref="Z55:Z56"/>
    <mergeCell ref="AA55:AA56"/>
    <mergeCell ref="AB55:AE56"/>
    <mergeCell ref="AJ55:AL55"/>
    <mergeCell ref="AP55:AR55"/>
    <mergeCell ref="AJ56:AL56"/>
    <mergeCell ref="A55:A57"/>
    <mergeCell ref="B55:D57"/>
    <mergeCell ref="E55:J57"/>
    <mergeCell ref="K55:K57"/>
    <mergeCell ref="L55:L57"/>
    <mergeCell ref="M55:O55"/>
    <mergeCell ref="P55:R57"/>
    <mergeCell ref="S55:U56"/>
    <mergeCell ref="V55:V56"/>
    <mergeCell ref="M56:O57"/>
    <mergeCell ref="S57:U57"/>
    <mergeCell ref="AM52:AO52"/>
    <mergeCell ref="AP52:AR52"/>
    <mergeCell ref="AJ53:AL53"/>
    <mergeCell ref="AP53:AR53"/>
    <mergeCell ref="A52:A54"/>
    <mergeCell ref="B52:D54"/>
    <mergeCell ref="E52:J54"/>
    <mergeCell ref="K52:K54"/>
    <mergeCell ref="L52:L54"/>
    <mergeCell ref="M52:O52"/>
    <mergeCell ref="P52:R54"/>
    <mergeCell ref="S52:U53"/>
    <mergeCell ref="V52:V53"/>
    <mergeCell ref="M53:O54"/>
    <mergeCell ref="S54:U54"/>
    <mergeCell ref="D37:BO38"/>
    <mergeCell ref="AY32:BA33"/>
    <mergeCell ref="BB32:BD33"/>
    <mergeCell ref="AJ30:AL30"/>
    <mergeCell ref="AP30:AR30"/>
    <mergeCell ref="AF29:AI30"/>
    <mergeCell ref="AJ29:AL29"/>
    <mergeCell ref="AP29:AR29"/>
    <mergeCell ref="W29:W30"/>
    <mergeCell ref="X29:X30"/>
    <mergeCell ref="Z29:Z30"/>
    <mergeCell ref="AA29:AA30"/>
    <mergeCell ref="AB29:AE30"/>
    <mergeCell ref="BB31:BD31"/>
    <mergeCell ref="BE32:BP33"/>
    <mergeCell ref="BB29:BD30"/>
    <mergeCell ref="AS29:AX29"/>
    <mergeCell ref="AS30:AX30"/>
    <mergeCell ref="AS31:AX31"/>
    <mergeCell ref="AJ32:AX33"/>
    <mergeCell ref="D36:BO36"/>
    <mergeCell ref="A34:B34"/>
    <mergeCell ref="A32:U33"/>
    <mergeCell ref="AB32:AE33"/>
    <mergeCell ref="AF32:AI33"/>
    <mergeCell ref="S31:U31"/>
    <mergeCell ref="AC31:AD31"/>
    <mergeCell ref="AG31:AH31"/>
    <mergeCell ref="AJ31:AL31"/>
    <mergeCell ref="AP31:AR31"/>
    <mergeCell ref="A29:A31"/>
    <mergeCell ref="B29:D31"/>
    <mergeCell ref="E29:J31"/>
    <mergeCell ref="K29:K31"/>
    <mergeCell ref="L29:L31"/>
    <mergeCell ref="M29:O29"/>
    <mergeCell ref="P29:R31"/>
    <mergeCell ref="S29:U30"/>
    <mergeCell ref="V29:V30"/>
    <mergeCell ref="AM29:AO29"/>
    <mergeCell ref="AM30:AO30"/>
    <mergeCell ref="D34:BO35"/>
    <mergeCell ref="AY29:BA31"/>
    <mergeCell ref="M30:O31"/>
    <mergeCell ref="Y29:Y30"/>
    <mergeCell ref="A26:A28"/>
    <mergeCell ref="B26:D28"/>
    <mergeCell ref="E26:J28"/>
    <mergeCell ref="K26:K28"/>
    <mergeCell ref="L26:L28"/>
    <mergeCell ref="M26:O26"/>
    <mergeCell ref="M27:O28"/>
    <mergeCell ref="S28:U28"/>
    <mergeCell ref="AA26:AA27"/>
    <mergeCell ref="Z26:Z27"/>
    <mergeCell ref="AC25:AD25"/>
    <mergeCell ref="AG25:AH25"/>
    <mergeCell ref="AJ25:AL25"/>
    <mergeCell ref="AP25:AR25"/>
    <mergeCell ref="AY23:BA25"/>
    <mergeCell ref="AP22:AR22"/>
    <mergeCell ref="P26:R28"/>
    <mergeCell ref="S26:U27"/>
    <mergeCell ref="V26:V27"/>
    <mergeCell ref="W26:W27"/>
    <mergeCell ref="X26:X27"/>
    <mergeCell ref="Y26:Y27"/>
    <mergeCell ref="AB26:AE27"/>
    <mergeCell ref="AF26:AI27"/>
    <mergeCell ref="AJ26:AL26"/>
    <mergeCell ref="AG28:AH28"/>
    <mergeCell ref="AJ28:AL28"/>
    <mergeCell ref="AM27:AO27"/>
    <mergeCell ref="AM28:AO28"/>
    <mergeCell ref="AJ27:AL27"/>
    <mergeCell ref="AC28:AD28"/>
    <mergeCell ref="AJ24:AL24"/>
    <mergeCell ref="AY26:BA28"/>
    <mergeCell ref="AF23:AI24"/>
    <mergeCell ref="AJ23:AL23"/>
    <mergeCell ref="AP23:AR23"/>
    <mergeCell ref="W23:W24"/>
    <mergeCell ref="X23:X24"/>
    <mergeCell ref="Y23:Y24"/>
    <mergeCell ref="Z23:Z24"/>
    <mergeCell ref="AA23:AA24"/>
    <mergeCell ref="AB23:AE24"/>
    <mergeCell ref="AM23:AO23"/>
    <mergeCell ref="AM24:AO24"/>
    <mergeCell ref="AP24:AR24"/>
    <mergeCell ref="A20:A22"/>
    <mergeCell ref="B20:D22"/>
    <mergeCell ref="E20:J22"/>
    <mergeCell ref="K20:K22"/>
    <mergeCell ref="L20:L22"/>
    <mergeCell ref="M20:O20"/>
    <mergeCell ref="M21:O22"/>
    <mergeCell ref="S22:U22"/>
    <mergeCell ref="AY20:BA22"/>
    <mergeCell ref="AC22:AD22"/>
    <mergeCell ref="AP20:AR20"/>
    <mergeCell ref="P20:R22"/>
    <mergeCell ref="S20:U21"/>
    <mergeCell ref="V20:V21"/>
    <mergeCell ref="W20:W21"/>
    <mergeCell ref="X20:X21"/>
    <mergeCell ref="Y20:Y21"/>
    <mergeCell ref="Z20:Z21"/>
    <mergeCell ref="AA20:AA21"/>
    <mergeCell ref="AB20:AE21"/>
    <mergeCell ref="AF20:AI21"/>
    <mergeCell ref="AJ20:AL20"/>
    <mergeCell ref="AG22:AH22"/>
    <mergeCell ref="AJ22:AL22"/>
    <mergeCell ref="A23:A25"/>
    <mergeCell ref="B23:D25"/>
    <mergeCell ref="E23:J25"/>
    <mergeCell ref="K23:K25"/>
    <mergeCell ref="L23:L25"/>
    <mergeCell ref="M23:O23"/>
    <mergeCell ref="P23:R25"/>
    <mergeCell ref="S23:U24"/>
    <mergeCell ref="V23:V24"/>
    <mergeCell ref="M24:O25"/>
    <mergeCell ref="S25:U25"/>
    <mergeCell ref="A17:A19"/>
    <mergeCell ref="B17:D19"/>
    <mergeCell ref="E17:J19"/>
    <mergeCell ref="K17:K19"/>
    <mergeCell ref="L17:L19"/>
    <mergeCell ref="S17:U18"/>
    <mergeCell ref="S16:U16"/>
    <mergeCell ref="AC16:AD16"/>
    <mergeCell ref="AG16:AH16"/>
    <mergeCell ref="V17:V18"/>
    <mergeCell ref="W17:W18"/>
    <mergeCell ref="X17:X18"/>
    <mergeCell ref="Y17:Y18"/>
    <mergeCell ref="Z17:Z18"/>
    <mergeCell ref="AA17:AA18"/>
    <mergeCell ref="A14:A16"/>
    <mergeCell ref="B14:D16"/>
    <mergeCell ref="E14:J16"/>
    <mergeCell ref="K14:K16"/>
    <mergeCell ref="L14:L16"/>
    <mergeCell ref="M14:O14"/>
    <mergeCell ref="P14:R16"/>
    <mergeCell ref="S14:U15"/>
    <mergeCell ref="X14:X15"/>
    <mergeCell ref="AC19:AD19"/>
    <mergeCell ref="AG19:AH19"/>
    <mergeCell ref="AJ19:AL19"/>
    <mergeCell ref="AB17:AE18"/>
    <mergeCell ref="AF17:AI18"/>
    <mergeCell ref="AJ17:AL17"/>
    <mergeCell ref="M15:O16"/>
    <mergeCell ref="P11:R13"/>
    <mergeCell ref="S11:U12"/>
    <mergeCell ref="V11:V12"/>
    <mergeCell ref="W11:W12"/>
    <mergeCell ref="X11:X12"/>
    <mergeCell ref="AB14:AE15"/>
    <mergeCell ref="AJ15:AL15"/>
    <mergeCell ref="V14:V15"/>
    <mergeCell ref="M17:O17"/>
    <mergeCell ref="P17:R19"/>
    <mergeCell ref="M18:O19"/>
    <mergeCell ref="AJ18:AL18"/>
    <mergeCell ref="S19:U19"/>
    <mergeCell ref="W14:W15"/>
    <mergeCell ref="AJ16:AL16"/>
    <mergeCell ref="Y14:Y15"/>
    <mergeCell ref="Z14:Z15"/>
    <mergeCell ref="A11:A13"/>
    <mergeCell ref="B11:D13"/>
    <mergeCell ref="E11:J13"/>
    <mergeCell ref="K11:K13"/>
    <mergeCell ref="L11:L13"/>
    <mergeCell ref="M11:O11"/>
    <mergeCell ref="S13:U13"/>
    <mergeCell ref="AF11:AI12"/>
    <mergeCell ref="AG13:AH13"/>
    <mergeCell ref="AC13:AD13"/>
    <mergeCell ref="M12:O13"/>
    <mergeCell ref="AA14:AA15"/>
    <mergeCell ref="AJ12:AL12"/>
    <mergeCell ref="AF14:AI15"/>
    <mergeCell ref="AJ14:AL14"/>
    <mergeCell ref="Y11:Y12"/>
    <mergeCell ref="AJ11:AL11"/>
    <mergeCell ref="Z11:Z12"/>
    <mergeCell ref="AA11:AA12"/>
    <mergeCell ref="AB11:AE12"/>
    <mergeCell ref="AJ13:AL13"/>
    <mergeCell ref="A1:BP1"/>
    <mergeCell ref="A3:C3"/>
    <mergeCell ref="D3:BP3"/>
    <mergeCell ref="A5:A10"/>
    <mergeCell ref="B5:D10"/>
    <mergeCell ref="E5:J10"/>
    <mergeCell ref="K5:K10"/>
    <mergeCell ref="L5:L10"/>
    <mergeCell ref="M5:O7"/>
    <mergeCell ref="P5:R10"/>
    <mergeCell ref="S5:AA6"/>
    <mergeCell ref="S7:W7"/>
    <mergeCell ref="X7:Y10"/>
    <mergeCell ref="AJ9:AL9"/>
    <mergeCell ref="AP9:AR9"/>
    <mergeCell ref="AJ7:AX7"/>
    <mergeCell ref="BB5:BD6"/>
    <mergeCell ref="BB7:BD8"/>
    <mergeCell ref="BB9:BD10"/>
    <mergeCell ref="AB5:AI5"/>
    <mergeCell ref="AB6:AE9"/>
    <mergeCell ref="AF6:AI9"/>
    <mergeCell ref="M8:O10"/>
    <mergeCell ref="S8:U10"/>
    <mergeCell ref="BB20:BD21"/>
    <mergeCell ref="AJ5:AX6"/>
    <mergeCell ref="AS17:AX17"/>
    <mergeCell ref="AS18:AX18"/>
    <mergeCell ref="AS19:AX19"/>
    <mergeCell ref="AS20:AX20"/>
    <mergeCell ref="AS21:AX21"/>
    <mergeCell ref="AM18:AO18"/>
    <mergeCell ref="AM19:AO19"/>
    <mergeCell ref="AM20:AO20"/>
    <mergeCell ref="AM21:AO21"/>
    <mergeCell ref="AP16:AR16"/>
    <mergeCell ref="AY11:BA13"/>
    <mergeCell ref="AY5:BA10"/>
    <mergeCell ref="AS8:AX8"/>
    <mergeCell ref="AS10:AX10"/>
    <mergeCell ref="AS9:AX9"/>
    <mergeCell ref="AM13:AO13"/>
    <mergeCell ref="AM14:AO14"/>
    <mergeCell ref="AM15:AO15"/>
    <mergeCell ref="AP14:AR14"/>
    <mergeCell ref="AM17:AO17"/>
    <mergeCell ref="AJ21:AL21"/>
    <mergeCell ref="AP21:AR21"/>
    <mergeCell ref="V8:W10"/>
    <mergeCell ref="AJ8:AL8"/>
    <mergeCell ref="AP8:AR8"/>
    <mergeCell ref="AC10:AD10"/>
    <mergeCell ref="AG10:AH10"/>
    <mergeCell ref="AJ10:AL10"/>
    <mergeCell ref="AM10:AO10"/>
    <mergeCell ref="AP10:AR10"/>
    <mergeCell ref="AM8:AO8"/>
    <mergeCell ref="Z7:AA10"/>
    <mergeCell ref="AM9:AO9"/>
    <mergeCell ref="BB14:BD15"/>
    <mergeCell ref="BB16:BD16"/>
    <mergeCell ref="BB17:BD18"/>
    <mergeCell ref="AY14:BA16"/>
    <mergeCell ref="AY17:BA19"/>
    <mergeCell ref="BB11:BD12"/>
    <mergeCell ref="BB13:BD13"/>
    <mergeCell ref="BB19:BD19"/>
    <mergeCell ref="AM11:AO11"/>
    <mergeCell ref="AM12:AO12"/>
    <mergeCell ref="AS11:AX11"/>
    <mergeCell ref="AS12:AX12"/>
    <mergeCell ref="AS13:AX13"/>
    <mergeCell ref="AS14:AX14"/>
    <mergeCell ref="AS15:AX15"/>
    <mergeCell ref="AS16:AX16"/>
    <mergeCell ref="AP19:AR19"/>
    <mergeCell ref="AP15:AR15"/>
    <mergeCell ref="AM16:AO16"/>
    <mergeCell ref="AP11:AR11"/>
    <mergeCell ref="AP12:AR12"/>
    <mergeCell ref="AP18:AR18"/>
    <mergeCell ref="AP17:AR17"/>
    <mergeCell ref="AP13:AR13"/>
    <mergeCell ref="BB22:BD22"/>
    <mergeCell ref="BB23:BD24"/>
    <mergeCell ref="BB25:BD25"/>
    <mergeCell ref="BB26:BD27"/>
    <mergeCell ref="AM25:AO25"/>
    <mergeCell ref="AM26:AO26"/>
    <mergeCell ref="AP28:AR28"/>
    <mergeCell ref="AP27:AR27"/>
    <mergeCell ref="AP26:AR26"/>
    <mergeCell ref="BB28:BD28"/>
    <mergeCell ref="AS22:AX22"/>
    <mergeCell ref="AS23:AX23"/>
    <mergeCell ref="AS24:AX24"/>
    <mergeCell ref="AS25:AX25"/>
    <mergeCell ref="AS26:AX26"/>
    <mergeCell ref="AS27:AX27"/>
    <mergeCell ref="AS28:AX28"/>
    <mergeCell ref="AM22:AO22"/>
    <mergeCell ref="BE5:BP6"/>
    <mergeCell ref="BE7:BP10"/>
    <mergeCell ref="BE11:BP13"/>
    <mergeCell ref="BE14:BP16"/>
    <mergeCell ref="BE17:BP19"/>
    <mergeCell ref="BE20:BP22"/>
    <mergeCell ref="BE23:BP25"/>
    <mergeCell ref="BE26:BP28"/>
    <mergeCell ref="BE29:BP31"/>
    <mergeCell ref="BB46:BD47"/>
    <mergeCell ref="BE46:BP47"/>
    <mergeCell ref="AJ48:AX48"/>
    <mergeCell ref="BB48:BD49"/>
    <mergeCell ref="BE48:BP51"/>
    <mergeCell ref="AM49:AO49"/>
    <mergeCell ref="AM50:AO50"/>
    <mergeCell ref="BB50:BD51"/>
    <mergeCell ref="D41:BO41"/>
    <mergeCell ref="A42:BP42"/>
    <mergeCell ref="A44:C44"/>
    <mergeCell ref="D44:BP44"/>
    <mergeCell ref="A46:A51"/>
    <mergeCell ref="B46:D51"/>
    <mergeCell ref="E46:J51"/>
    <mergeCell ref="AJ46:AX47"/>
    <mergeCell ref="AY46:BA51"/>
    <mergeCell ref="AS49:AX49"/>
    <mergeCell ref="AS50:AX50"/>
    <mergeCell ref="AS51:AX51"/>
    <mergeCell ref="BB52:BD53"/>
    <mergeCell ref="BE52:BP54"/>
    <mergeCell ref="AM53:AO53"/>
    <mergeCell ref="AM54:AO54"/>
    <mergeCell ref="BB54:BD54"/>
    <mergeCell ref="S46:AA47"/>
    <mergeCell ref="AB46:AI46"/>
    <mergeCell ref="AB47:AE50"/>
    <mergeCell ref="AF47:AI50"/>
    <mergeCell ref="S48:W48"/>
    <mergeCell ref="X48:Y51"/>
    <mergeCell ref="Z48:AA51"/>
    <mergeCell ref="S49:U51"/>
    <mergeCell ref="V49:W51"/>
    <mergeCell ref="AJ49:AL49"/>
    <mergeCell ref="AP49:AR49"/>
    <mergeCell ref="AJ50:AL50"/>
    <mergeCell ref="AP50:AR50"/>
    <mergeCell ref="AC51:AD51"/>
    <mergeCell ref="AG51:AH51"/>
    <mergeCell ref="AJ51:AL51"/>
    <mergeCell ref="AM51:AO51"/>
    <mergeCell ref="AP51:AR51"/>
    <mergeCell ref="AC54:AD54"/>
    <mergeCell ref="AY52:BA54"/>
    <mergeCell ref="AS52:AX52"/>
    <mergeCell ref="AS53:AX53"/>
    <mergeCell ref="AS54:AX54"/>
    <mergeCell ref="AS55:AX55"/>
    <mergeCell ref="AS56:AX56"/>
    <mergeCell ref="AS57:AX57"/>
    <mergeCell ref="K46:K51"/>
    <mergeCell ref="L46:L51"/>
    <mergeCell ref="M46:O48"/>
    <mergeCell ref="P46:R51"/>
    <mergeCell ref="M49:O51"/>
    <mergeCell ref="AG54:AH54"/>
    <mergeCell ref="AJ54:AL54"/>
    <mergeCell ref="AP54:AR54"/>
    <mergeCell ref="W52:W53"/>
    <mergeCell ref="X52:X53"/>
    <mergeCell ref="Y52:Y53"/>
    <mergeCell ref="Z52:Z53"/>
    <mergeCell ref="AA52:AA53"/>
    <mergeCell ref="AB52:AE53"/>
    <mergeCell ref="AF52:AI53"/>
    <mergeCell ref="AJ52:AL52"/>
    <mergeCell ref="AF55:AI56"/>
    <mergeCell ref="BB55:BD56"/>
    <mergeCell ref="BE55:BP57"/>
    <mergeCell ref="AM56:AO56"/>
    <mergeCell ref="AM57:AO57"/>
    <mergeCell ref="BB57:BD57"/>
    <mergeCell ref="AY55:BA57"/>
    <mergeCell ref="BB58:BD59"/>
    <mergeCell ref="BE58:BP60"/>
    <mergeCell ref="AM59:AO59"/>
    <mergeCell ref="AM60:AO60"/>
    <mergeCell ref="BB60:BD60"/>
    <mergeCell ref="AP56:AR56"/>
    <mergeCell ref="AM55:AO55"/>
    <mergeCell ref="BB61:BD62"/>
    <mergeCell ref="BE61:BP63"/>
    <mergeCell ref="AM62:AO62"/>
    <mergeCell ref="AM63:AO63"/>
    <mergeCell ref="BB63:BD63"/>
    <mergeCell ref="AY58:BA60"/>
    <mergeCell ref="AY61:BA63"/>
    <mergeCell ref="BB70:BD71"/>
    <mergeCell ref="BE70:BP72"/>
    <mergeCell ref="AM71:AO71"/>
    <mergeCell ref="BB72:BD72"/>
    <mergeCell ref="AS58:AX58"/>
    <mergeCell ref="AS59:AX59"/>
    <mergeCell ref="AS60:AX60"/>
    <mergeCell ref="AS61:AX61"/>
    <mergeCell ref="AS62:AX62"/>
    <mergeCell ref="AS63:AX63"/>
    <mergeCell ref="AS69:AX69"/>
    <mergeCell ref="AS70:AX70"/>
    <mergeCell ref="AS71:AX71"/>
    <mergeCell ref="AS72:AX72"/>
    <mergeCell ref="AP66:AR66"/>
    <mergeCell ref="AP69:AR69"/>
    <mergeCell ref="AM70:AO70"/>
    <mergeCell ref="BE73:BP74"/>
    <mergeCell ref="BB64:BD65"/>
    <mergeCell ref="BE64:BP66"/>
    <mergeCell ref="AM65:AO65"/>
    <mergeCell ref="AM66:AO66"/>
    <mergeCell ref="BB66:BD66"/>
    <mergeCell ref="AM67:AO67"/>
    <mergeCell ref="BB67:BD68"/>
    <mergeCell ref="BE67:BP69"/>
    <mergeCell ref="AM68:AO68"/>
    <mergeCell ref="AM69:AO69"/>
    <mergeCell ref="BB69:BD69"/>
    <mergeCell ref="AY64:BA66"/>
    <mergeCell ref="AY67:BA69"/>
    <mergeCell ref="AP72:AR72"/>
    <mergeCell ref="AS64:AX64"/>
    <mergeCell ref="AS65:AX65"/>
    <mergeCell ref="AS66:AX66"/>
    <mergeCell ref="AS67:AX67"/>
    <mergeCell ref="AS68:AX68"/>
    <mergeCell ref="AJ73:AX74"/>
    <mergeCell ref="AJ66:AL66"/>
    <mergeCell ref="AJ69:AL69"/>
    <mergeCell ref="AJ71:AL71"/>
  </mergeCells>
  <phoneticPr fontId="4"/>
  <conditionalFormatting sqref="B11:E11 AP11:AS11 BE11 K11:K31 S11:V31 X11:X31 AB11:AL31 B12:D13 AP12:AU31 B14:E14 BE14 B15:D16 B17:E17 BE17 B18:D19 B20:E20 BE20 B21:D22 B23:E23 BE23 B24:D25 B26:E26 BE26 B27:D28 B29:E29 BE29 B30:D31">
    <cfRule type="containsBlanks" dxfId="196" priority="51">
      <formula>LEN(TRIM(B11))=0</formula>
    </cfRule>
  </conditionalFormatting>
  <conditionalFormatting sqref="B52:E52 K52:K72 B53:D54 B55:E55 B56:D57 B58:E58 B59:D60 B61:E61 B62:D63 B64:E64 B65:D66 B67:E67 B68:D69 B70:E70 B71:D72">
    <cfRule type="containsBlanks" dxfId="195" priority="48">
      <formula>LEN(TRIM(B52))=0</formula>
    </cfRule>
  </conditionalFormatting>
  <conditionalFormatting sqref="L11:M11 P11:R31 L12:L31">
    <cfRule type="containsBlanks" dxfId="194" priority="50">
      <formula>LEN(TRIM(L11))=0</formula>
    </cfRule>
  </conditionalFormatting>
  <conditionalFormatting sqref="L52:M52 P52:R72 L53:L54 L55:M55 L56:L57 L58:M58 L59:L60 L61:M61 L62:L63 L64:M64 L65:L66 L67:M67 L68:L69 L70:M70 L71:L72">
    <cfRule type="containsBlanks" dxfId="193" priority="47">
      <formula>LEN(TRIM(L52))=0</formula>
    </cfRule>
  </conditionalFormatting>
  <conditionalFormatting sqref="M12 M14:M15 M17:M18 M20:M21">
    <cfRule type="containsBlanks" dxfId="192" priority="22">
      <formula>LEN(TRIM(M12))=0</formula>
    </cfRule>
  </conditionalFormatting>
  <conditionalFormatting sqref="M23:M24">
    <cfRule type="containsBlanks" dxfId="191" priority="10">
      <formula>LEN(TRIM(M23))=0</formula>
    </cfRule>
  </conditionalFormatting>
  <conditionalFormatting sqref="M26:M27">
    <cfRule type="containsBlanks" dxfId="190" priority="9">
      <formula>LEN(TRIM(M26))=0</formula>
    </cfRule>
  </conditionalFormatting>
  <conditionalFormatting sqref="M29:M30">
    <cfRule type="containsBlanks" dxfId="189" priority="8">
      <formula>LEN(TRIM(M29))=0</formula>
    </cfRule>
  </conditionalFormatting>
  <conditionalFormatting sqref="M53">
    <cfRule type="containsBlanks" dxfId="188" priority="7">
      <formula>LEN(TRIM(M53))=0</formula>
    </cfRule>
  </conditionalFormatting>
  <conditionalFormatting sqref="M56">
    <cfRule type="containsBlanks" dxfId="187" priority="6">
      <formula>LEN(TRIM(M56))=0</formula>
    </cfRule>
  </conditionalFormatting>
  <conditionalFormatting sqref="M59">
    <cfRule type="containsBlanks" dxfId="186" priority="5">
      <formula>LEN(TRIM(M59))=0</formula>
    </cfRule>
  </conditionalFormatting>
  <conditionalFormatting sqref="M62">
    <cfRule type="containsBlanks" dxfId="185" priority="4">
      <formula>LEN(TRIM(M62))=0</formula>
    </cfRule>
  </conditionalFormatting>
  <conditionalFormatting sqref="M65">
    <cfRule type="containsBlanks" dxfId="184" priority="3">
      <formula>LEN(TRIM(M65))=0</formula>
    </cfRule>
  </conditionalFormatting>
  <conditionalFormatting sqref="M68">
    <cfRule type="containsBlanks" dxfId="183" priority="2">
      <formula>LEN(TRIM(M68))=0</formula>
    </cfRule>
  </conditionalFormatting>
  <conditionalFormatting sqref="M71">
    <cfRule type="containsBlanks" dxfId="182" priority="1">
      <formula>LEN(TRIM(M71))=0</formula>
    </cfRule>
  </conditionalFormatting>
  <conditionalFormatting sqref="AM31">
    <cfRule type="containsBlanks" dxfId="181" priority="52">
      <formula>LEN(TRIM(AM31))=0</formula>
    </cfRule>
  </conditionalFormatting>
  <conditionalFormatting sqref="AM72">
    <cfRule type="containsBlanks" dxfId="180" priority="32">
      <formula>LEN(TRIM(AM72))=0</formula>
    </cfRule>
  </conditionalFormatting>
  <conditionalFormatting sqref="AM11:AO30">
    <cfRule type="containsBlanks" dxfId="179" priority="45">
      <formula>LEN(TRIM(AM11))=0</formula>
    </cfRule>
  </conditionalFormatting>
  <conditionalFormatting sqref="AM52:AO71">
    <cfRule type="containsBlanks" dxfId="178" priority="29">
      <formula>LEN(TRIM(AM52))=0</formula>
    </cfRule>
  </conditionalFormatting>
  <conditionalFormatting sqref="AP52:AS52 BE52 S52:V72 X52:X72 AB52:AL72 AP53:AU72 BE55 BE58 BE61 BE64 BE67 BE70">
    <cfRule type="containsBlanks" dxfId="177" priority="31">
      <formula>LEN(TRIM(S52))=0</formula>
    </cfRule>
  </conditionalFormatting>
  <conditionalFormatting sqref="AS8:AS10">
    <cfRule type="containsBlanks" dxfId="176" priority="44">
      <formula>LEN(TRIM(AS8))=0</formula>
    </cfRule>
  </conditionalFormatting>
  <conditionalFormatting sqref="AS49:AS51">
    <cfRule type="containsBlanks" dxfId="175" priority="28">
      <formula>LEN(TRIM(AS49))=0</formula>
    </cfRule>
  </conditionalFormatting>
  <conditionalFormatting sqref="BB11:BD31">
    <cfRule type="containsBlanks" dxfId="174" priority="41">
      <formula>LEN(TRIM(BB11))=0</formula>
    </cfRule>
  </conditionalFormatting>
  <conditionalFormatting sqref="BB52:BD72">
    <cfRule type="containsBlanks" dxfId="173" priority="26">
      <formula>LEN(TRIM(BB52))=0</formula>
    </cfRule>
  </conditionalFormatting>
  <dataValidations count="3">
    <dataValidation type="list" allowBlank="1" showInputMessage="1" showErrorMessage="1" sqref="M29:O29 M26:O26 M23:O23 M20:O20 M17:O17 M14:O14 M11:O11 L11:L31 M70:O70 M67:O67 M64:O64 M61:O61 M58:O58 M55:O55 M52:O52 L52:L72" xr:uid="{903CF5CC-1F4D-461C-8495-79BC35417FC3}">
      <formula1>"　,有,無"</formula1>
    </dataValidation>
    <dataValidation type="list" allowBlank="1" showInputMessage="1" showErrorMessage="1" sqref="P11:R31 P52:R72" xr:uid="{969007B7-7428-4C32-AF31-2D62E9B32524}">
      <formula1>"　,大学院,大学,短大,専門学校,高校,中学校,特別支援学校"</formula1>
    </dataValidation>
    <dataValidation type="list" allowBlank="1" showInputMessage="1" showErrorMessage="1" sqref="M12:O13 M27:O28 M30:O31 M18:O19 M21:O22 M24:O25 M15:O16 M53:O54 M56:O57 M59:O60 M62:O63 M65:O66 M68:O69 M71:O72" xr:uid="{58B0A122-D425-4636-9E1F-B201C6B2A65B}">
      <formula1>"　,施設長,保育士,保健師,看護師,准看護師,管理栄養士,栄養士,調理師,子育て支援員（地域型保育コース）,幼稚園教諭,小学校教諭,養護教諭"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8" fitToWidth="0" fitToHeight="0" orientation="landscape" cellComments="asDisplayed" horizontalDpi="300" verticalDpi="300" r:id="rId1"/>
  <headerFooter alignWithMargins="0"/>
  <rowBreaks count="1" manualBreakCount="1">
    <brk id="41" max="67"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EFAB0-9919-480D-B39A-881448E21398}">
  <sheetPr>
    <tabColor rgb="FFFFCCFF"/>
  </sheetPr>
  <dimension ref="A1:BQ86"/>
  <sheetViews>
    <sheetView showGridLines="0" view="pageBreakPreview" zoomScaleNormal="100" zoomScaleSheetLayoutView="100" workbookViewId="0">
      <selection activeCell="BR35" sqref="BR35"/>
    </sheetView>
  </sheetViews>
  <sheetFormatPr defaultColWidth="8" defaultRowHeight="12"/>
  <cols>
    <col min="1" max="1" width="2.375" style="576" customWidth="1"/>
    <col min="2" max="4" width="2" style="576" customWidth="1"/>
    <col min="5" max="6" width="2.375" style="576" customWidth="1"/>
    <col min="7" max="11" width="2" style="576" customWidth="1"/>
    <col min="12" max="14" width="2.625" style="576" customWidth="1"/>
    <col min="15" max="17" width="3.125" style="576" customWidth="1"/>
    <col min="18" max="20" width="1.875" style="576" customWidth="1"/>
    <col min="21" max="21" width="2.125" style="576" customWidth="1"/>
    <col min="22" max="22" width="1.625" style="576" customWidth="1"/>
    <col min="23" max="23" width="2.125" style="576" customWidth="1"/>
    <col min="24" max="28" width="2.625" style="576" customWidth="1"/>
    <col min="29" max="29" width="2.375" style="576" customWidth="1"/>
    <col min="30" max="33" width="4.625" style="576" customWidth="1"/>
    <col min="34" max="51" width="2" style="576" customWidth="1"/>
    <col min="52" max="54" width="2.125" style="576" customWidth="1"/>
    <col min="55" max="57" width="2.625" style="576" customWidth="1"/>
    <col min="58" max="62" width="1.875" style="576" customWidth="1"/>
    <col min="63" max="64" width="2.125" style="576" customWidth="1"/>
    <col min="65" max="66" width="8" style="576" hidden="1" customWidth="1"/>
    <col min="67" max="67" width="8" style="576" customWidth="1"/>
    <col min="68" max="16384" width="8" style="576"/>
  </cols>
  <sheetData>
    <row r="1" spans="1:68" ht="14.1" customHeight="1">
      <c r="A1" s="2312" t="s">
        <v>1656</v>
      </c>
      <c r="B1" s="3591"/>
      <c r="C1" s="3591"/>
      <c r="D1" s="3591"/>
      <c r="E1" s="3591"/>
      <c r="F1" s="3591"/>
      <c r="G1" s="3591"/>
      <c r="H1" s="3591"/>
      <c r="I1" s="3591"/>
      <c r="J1" s="3591"/>
      <c r="K1" s="3591"/>
      <c r="L1" s="3591"/>
      <c r="M1" s="3591"/>
      <c r="N1" s="3591"/>
      <c r="O1" s="3591"/>
      <c r="P1" s="3591"/>
      <c r="Q1" s="3591"/>
      <c r="R1" s="3591"/>
      <c r="S1" s="3591"/>
      <c r="T1" s="3591"/>
      <c r="U1" s="3591"/>
      <c r="V1" s="3591"/>
      <c r="W1" s="3591"/>
      <c r="X1" s="3591"/>
      <c r="Y1" s="3591"/>
      <c r="Z1" s="3591"/>
      <c r="AA1" s="3591"/>
      <c r="AB1" s="3591"/>
      <c r="AC1" s="3591"/>
      <c r="AD1" s="3591"/>
      <c r="AE1" s="3591"/>
      <c r="AF1" s="3591"/>
      <c r="AG1" s="3591"/>
      <c r="AH1" s="3591"/>
      <c r="AI1" s="3591"/>
      <c r="AJ1" s="3591"/>
      <c r="AK1" s="3591"/>
      <c r="AL1" s="3591"/>
      <c r="AM1" s="3591"/>
      <c r="AN1" s="3591"/>
      <c r="AO1" s="3591"/>
      <c r="AP1" s="3591"/>
      <c r="AQ1" s="3591"/>
      <c r="AR1" s="3591"/>
      <c r="AS1" s="3591"/>
      <c r="AT1" s="3591"/>
      <c r="AU1" s="3591"/>
      <c r="AV1" s="3591"/>
      <c r="AW1" s="3591"/>
      <c r="AX1" s="3591"/>
      <c r="AY1" s="3591"/>
      <c r="AZ1" s="3591"/>
      <c r="BA1" s="3591"/>
      <c r="BB1" s="3591"/>
      <c r="BC1" s="3591"/>
      <c r="BD1" s="3591"/>
      <c r="BE1" s="3591"/>
      <c r="BF1" s="3591"/>
      <c r="BG1" s="3591"/>
      <c r="BH1" s="3591"/>
      <c r="BI1" s="3591"/>
      <c r="BJ1" s="3591"/>
      <c r="BL1" s="525"/>
      <c r="BM1" s="525"/>
      <c r="BN1" s="525"/>
      <c r="BO1" s="525"/>
      <c r="BP1" s="525"/>
    </row>
    <row r="2" spans="1:68" ht="5.0999999999999996" customHeight="1"/>
    <row r="3" spans="1:68" ht="14.1" customHeight="1">
      <c r="A3" s="3947" t="s">
        <v>874</v>
      </c>
      <c r="B3" s="3947"/>
      <c r="C3" s="3947"/>
      <c r="D3" s="3094" t="s">
        <v>1101</v>
      </c>
      <c r="E3" s="3094"/>
      <c r="F3" s="3094"/>
      <c r="G3" s="3094"/>
      <c r="H3" s="3094"/>
      <c r="I3" s="3094"/>
      <c r="J3" s="3094"/>
      <c r="K3" s="3094"/>
      <c r="L3" s="3094"/>
      <c r="M3" s="3094"/>
      <c r="N3" s="3094"/>
      <c r="O3" s="3094"/>
      <c r="P3" s="3094"/>
      <c r="Q3" s="3094"/>
      <c r="R3" s="3094"/>
      <c r="S3" s="3094"/>
      <c r="T3" s="3094"/>
      <c r="U3" s="3094"/>
      <c r="V3" s="3094"/>
      <c r="W3" s="3094"/>
      <c r="X3" s="3094"/>
      <c r="Y3" s="3094"/>
      <c r="Z3" s="3094"/>
      <c r="AA3" s="3094"/>
      <c r="AB3" s="3094"/>
      <c r="AC3" s="3094"/>
      <c r="AD3" s="3094"/>
      <c r="AE3" s="3094"/>
      <c r="AF3" s="3094"/>
      <c r="AG3" s="3094"/>
      <c r="AH3" s="3094"/>
      <c r="AI3" s="3094"/>
      <c r="AJ3" s="3094"/>
      <c r="AK3" s="3094"/>
      <c r="AL3" s="3094"/>
      <c r="AM3" s="3094"/>
      <c r="AN3" s="3094"/>
      <c r="AO3" s="3094"/>
      <c r="AP3" s="3094"/>
      <c r="AQ3" s="3094"/>
      <c r="AR3" s="3094"/>
      <c r="AS3" s="3094"/>
      <c r="AT3" s="3094"/>
      <c r="AU3" s="3094"/>
      <c r="AV3" s="3094"/>
      <c r="AW3" s="3094"/>
      <c r="AX3" s="3094"/>
      <c r="AY3" s="3094"/>
      <c r="AZ3" s="3094"/>
      <c r="BA3" s="3094"/>
      <c r="BB3" s="3094"/>
      <c r="BC3" s="3094"/>
      <c r="BD3" s="3094"/>
      <c r="BE3" s="3094"/>
      <c r="BF3" s="3094"/>
      <c r="BG3" s="3094"/>
      <c r="BH3" s="3094"/>
      <c r="BI3" s="3094"/>
      <c r="BJ3" s="3094"/>
    </row>
    <row r="4" spans="1:68" ht="6.95" customHeight="1" thickBot="1">
      <c r="A4" s="969"/>
      <c r="B4" s="969"/>
      <c r="C4" s="580"/>
      <c r="D4" s="580"/>
      <c r="E4" s="580"/>
      <c r="F4" s="580"/>
      <c r="G4" s="580"/>
      <c r="H4" s="580"/>
      <c r="I4" s="580"/>
      <c r="J4" s="580"/>
      <c r="K4" s="580"/>
      <c r="L4" s="580"/>
      <c r="M4" s="580"/>
      <c r="N4" s="580"/>
      <c r="O4" s="580"/>
      <c r="P4" s="580"/>
      <c r="Q4" s="580"/>
      <c r="R4" s="580"/>
      <c r="S4" s="580"/>
      <c r="T4" s="580"/>
      <c r="U4" s="580"/>
      <c r="V4" s="580"/>
      <c r="W4" s="580"/>
      <c r="X4" s="580"/>
      <c r="Y4" s="580"/>
      <c r="Z4" s="580"/>
      <c r="AA4" s="580"/>
      <c r="AB4" s="580"/>
      <c r="AC4" s="580"/>
      <c r="AD4" s="580"/>
      <c r="AE4" s="580"/>
      <c r="AF4" s="580"/>
      <c r="AG4" s="580"/>
    </row>
    <row r="5" spans="1:68" s="677" customFormat="1" ht="12.95" customHeight="1">
      <c r="A5" s="3593" t="s">
        <v>59</v>
      </c>
      <c r="B5" s="3546" t="s">
        <v>60</v>
      </c>
      <c r="C5" s="3547"/>
      <c r="D5" s="3547"/>
      <c r="E5" s="3547"/>
      <c r="F5" s="3595"/>
      <c r="G5" s="3546" t="s">
        <v>55</v>
      </c>
      <c r="H5" s="3547"/>
      <c r="I5" s="3547"/>
      <c r="J5" s="3547"/>
      <c r="K5" s="3547"/>
      <c r="L5" s="3595"/>
      <c r="M5" s="3597" t="s">
        <v>56</v>
      </c>
      <c r="N5" s="3599" t="s">
        <v>1020</v>
      </c>
      <c r="O5" s="3543" t="s">
        <v>1052</v>
      </c>
      <c r="P5" s="3544"/>
      <c r="Q5" s="3545"/>
      <c r="R5" s="3543" t="s">
        <v>99</v>
      </c>
      <c r="S5" s="3544"/>
      <c r="T5" s="3545"/>
      <c r="U5" s="3546" t="s">
        <v>61</v>
      </c>
      <c r="V5" s="3547"/>
      <c r="W5" s="3547"/>
      <c r="X5" s="3547"/>
      <c r="Y5" s="3547"/>
      <c r="Z5" s="3547"/>
      <c r="AA5" s="3547"/>
      <c r="AB5" s="3547"/>
      <c r="AC5" s="3547"/>
      <c r="AD5" s="3964" t="s">
        <v>1416</v>
      </c>
      <c r="AE5" s="3965"/>
      <c r="AF5" s="3965"/>
      <c r="AG5" s="3966"/>
      <c r="AH5" s="3552" t="s">
        <v>1051</v>
      </c>
      <c r="AI5" s="3553"/>
      <c r="AJ5" s="3553"/>
      <c r="AK5" s="3553"/>
      <c r="AL5" s="3553"/>
      <c r="AM5" s="3553"/>
      <c r="AN5" s="3553"/>
      <c r="AO5" s="3553"/>
      <c r="AP5" s="3553"/>
      <c r="AQ5" s="3553"/>
      <c r="AR5" s="3553"/>
      <c r="AS5" s="3553"/>
      <c r="AT5" s="3553"/>
      <c r="AU5" s="3553"/>
      <c r="AV5" s="3553"/>
      <c r="AW5" s="3556" t="s">
        <v>1341</v>
      </c>
      <c r="AX5" s="3557"/>
      <c r="AY5" s="3558"/>
      <c r="AZ5" s="3967" t="s">
        <v>273</v>
      </c>
      <c r="BA5" s="3968"/>
      <c r="BB5" s="3969"/>
      <c r="BC5" s="3601" t="s">
        <v>1657</v>
      </c>
      <c r="BD5" s="3544"/>
      <c r="BE5" s="3544"/>
      <c r="BF5" s="3544"/>
      <c r="BG5" s="3544"/>
      <c r="BH5" s="3544"/>
      <c r="BI5" s="3544"/>
      <c r="BJ5" s="3602"/>
    </row>
    <row r="6" spans="1:68" s="677" customFormat="1" ht="12.95" customHeight="1">
      <c r="A6" s="3594"/>
      <c r="B6" s="3420"/>
      <c r="C6" s="3596"/>
      <c r="D6" s="3596"/>
      <c r="E6" s="3596"/>
      <c r="F6" s="3404"/>
      <c r="G6" s="3420"/>
      <c r="H6" s="3596"/>
      <c r="I6" s="3596"/>
      <c r="J6" s="3596"/>
      <c r="K6" s="3596"/>
      <c r="L6" s="3404"/>
      <c r="M6" s="3598"/>
      <c r="N6" s="3600"/>
      <c r="O6" s="3411"/>
      <c r="P6" s="3412"/>
      <c r="Q6" s="3413"/>
      <c r="R6" s="3411"/>
      <c r="S6" s="3412"/>
      <c r="T6" s="3413"/>
      <c r="U6" s="3421"/>
      <c r="V6" s="3548"/>
      <c r="W6" s="3548"/>
      <c r="X6" s="3548"/>
      <c r="Y6" s="3548"/>
      <c r="Z6" s="3548"/>
      <c r="AA6" s="3548"/>
      <c r="AB6" s="3548"/>
      <c r="AC6" s="3548"/>
      <c r="AD6" s="3950" t="s">
        <v>1131</v>
      </c>
      <c r="AE6" s="3496"/>
      <c r="AF6" s="3495" t="s">
        <v>1132</v>
      </c>
      <c r="AG6" s="3497"/>
      <c r="AH6" s="3554"/>
      <c r="AI6" s="3555"/>
      <c r="AJ6" s="3555"/>
      <c r="AK6" s="3555"/>
      <c r="AL6" s="3555"/>
      <c r="AM6" s="3555"/>
      <c r="AN6" s="3555"/>
      <c r="AO6" s="3555"/>
      <c r="AP6" s="3555"/>
      <c r="AQ6" s="3555"/>
      <c r="AR6" s="3555"/>
      <c r="AS6" s="3555"/>
      <c r="AT6" s="3555"/>
      <c r="AU6" s="3555"/>
      <c r="AV6" s="3555"/>
      <c r="AW6" s="3559"/>
      <c r="AX6" s="3560"/>
      <c r="AY6" s="3561"/>
      <c r="AZ6" s="3970"/>
      <c r="BA6" s="3971"/>
      <c r="BB6" s="3972"/>
      <c r="BC6" s="3603"/>
      <c r="BD6" s="2251"/>
      <c r="BE6" s="2251"/>
      <c r="BF6" s="2251"/>
      <c r="BG6" s="2251"/>
      <c r="BH6" s="2251"/>
      <c r="BI6" s="2251"/>
      <c r="BJ6" s="3604"/>
    </row>
    <row r="7" spans="1:68" s="677" customFormat="1" ht="15" customHeight="1">
      <c r="A7" s="3594"/>
      <c r="B7" s="3420"/>
      <c r="C7" s="3596"/>
      <c r="D7" s="3596"/>
      <c r="E7" s="3596"/>
      <c r="F7" s="3404"/>
      <c r="G7" s="3420"/>
      <c r="H7" s="3596"/>
      <c r="I7" s="3596"/>
      <c r="J7" s="3596"/>
      <c r="K7" s="3596"/>
      <c r="L7" s="3404"/>
      <c r="M7" s="3598"/>
      <c r="N7" s="3600"/>
      <c r="O7" s="3424"/>
      <c r="P7" s="3425"/>
      <c r="Q7" s="3426"/>
      <c r="R7" s="3411"/>
      <c r="S7" s="3412"/>
      <c r="T7" s="3413"/>
      <c r="U7" s="3613" t="s">
        <v>62</v>
      </c>
      <c r="V7" s="3614"/>
      <c r="W7" s="3614"/>
      <c r="X7" s="3614"/>
      <c r="Y7" s="3614"/>
      <c r="Z7" s="3609" t="s">
        <v>64</v>
      </c>
      <c r="AA7" s="3606"/>
      <c r="AB7" s="3495" t="s">
        <v>101</v>
      </c>
      <c r="AC7" s="3496"/>
      <c r="AD7" s="3492"/>
      <c r="AE7" s="3412"/>
      <c r="AF7" s="3411"/>
      <c r="AG7" s="3413"/>
      <c r="AH7" s="3615" t="s">
        <v>1658</v>
      </c>
      <c r="AI7" s="3616"/>
      <c r="AJ7" s="3616"/>
      <c r="AK7" s="3616"/>
      <c r="AL7" s="3616"/>
      <c r="AM7" s="3616"/>
      <c r="AN7" s="3616"/>
      <c r="AO7" s="3616"/>
      <c r="AP7" s="3616"/>
      <c r="AQ7" s="3616"/>
      <c r="AR7" s="3616"/>
      <c r="AS7" s="3616"/>
      <c r="AT7" s="3616"/>
      <c r="AU7" s="3616"/>
      <c r="AV7" s="3616"/>
      <c r="AW7" s="3559"/>
      <c r="AX7" s="3560"/>
      <c r="AY7" s="3561"/>
      <c r="AZ7" s="3952" t="s">
        <v>274</v>
      </c>
      <c r="BA7" s="3953"/>
      <c r="BB7" s="3954"/>
      <c r="BC7" s="3958" t="s">
        <v>1659</v>
      </c>
      <c r="BD7" s="3959"/>
      <c r="BE7" s="3959"/>
      <c r="BF7" s="3959"/>
      <c r="BG7" s="3959"/>
      <c r="BH7" s="3959"/>
      <c r="BI7" s="3959"/>
      <c r="BJ7" s="3960"/>
    </row>
    <row r="8" spans="1:68" s="677" customFormat="1" ht="15" customHeight="1">
      <c r="A8" s="3594"/>
      <c r="B8" s="3464"/>
      <c r="C8" s="3948"/>
      <c r="D8" s="3948"/>
      <c r="E8" s="3948"/>
      <c r="F8" s="3949"/>
      <c r="G8" s="3420"/>
      <c r="H8" s="3596"/>
      <c r="I8" s="3596"/>
      <c r="J8" s="3596"/>
      <c r="K8" s="3596"/>
      <c r="L8" s="3404"/>
      <c r="M8" s="3598"/>
      <c r="N8" s="3600"/>
      <c r="O8" s="3559" t="s">
        <v>924</v>
      </c>
      <c r="P8" s="3560"/>
      <c r="Q8" s="3626"/>
      <c r="R8" s="3411"/>
      <c r="S8" s="3412"/>
      <c r="T8" s="3413"/>
      <c r="U8" s="3495" t="s">
        <v>1654</v>
      </c>
      <c r="V8" s="3496"/>
      <c r="W8" s="3496"/>
      <c r="X8" s="3495" t="s">
        <v>100</v>
      </c>
      <c r="Y8" s="3497"/>
      <c r="Z8" s="3608"/>
      <c r="AA8" s="3608"/>
      <c r="AB8" s="3411"/>
      <c r="AC8" s="3412"/>
      <c r="AD8" s="3492"/>
      <c r="AE8" s="3412"/>
      <c r="AF8" s="3411"/>
      <c r="AG8" s="3413"/>
      <c r="AH8" s="3582" t="s">
        <v>1325</v>
      </c>
      <c r="AI8" s="3583"/>
      <c r="AJ8" s="3584"/>
      <c r="AK8" s="3582" t="s">
        <v>272</v>
      </c>
      <c r="AL8" s="3583"/>
      <c r="AM8" s="3584"/>
      <c r="AN8" s="3582" t="s">
        <v>1327</v>
      </c>
      <c r="AO8" s="3583"/>
      <c r="AP8" s="3584"/>
      <c r="AQ8" s="3498"/>
      <c r="AR8" s="3499"/>
      <c r="AS8" s="3499"/>
      <c r="AT8" s="3499"/>
      <c r="AU8" s="3499"/>
      <c r="AV8" s="3500"/>
      <c r="AW8" s="3559"/>
      <c r="AX8" s="3560"/>
      <c r="AY8" s="3561"/>
      <c r="AZ8" s="3955"/>
      <c r="BA8" s="3956"/>
      <c r="BB8" s="3957"/>
      <c r="BC8" s="3958"/>
      <c r="BD8" s="3959"/>
      <c r="BE8" s="3959"/>
      <c r="BF8" s="3959"/>
      <c r="BG8" s="3959"/>
      <c r="BH8" s="3959"/>
      <c r="BI8" s="3959"/>
      <c r="BJ8" s="3960"/>
    </row>
    <row r="9" spans="1:68" s="677" customFormat="1" ht="15" customHeight="1">
      <c r="A9" s="3594"/>
      <c r="B9" s="2247" t="s">
        <v>279</v>
      </c>
      <c r="C9" s="3935"/>
      <c r="D9" s="3936"/>
      <c r="E9" s="3938" t="s">
        <v>278</v>
      </c>
      <c r="F9" s="3939"/>
      <c r="G9" s="3420"/>
      <c r="H9" s="3596"/>
      <c r="I9" s="3596"/>
      <c r="J9" s="3596"/>
      <c r="K9" s="3596"/>
      <c r="L9" s="3404"/>
      <c r="M9" s="3598"/>
      <c r="N9" s="3600"/>
      <c r="O9" s="3559"/>
      <c r="P9" s="3560"/>
      <c r="Q9" s="3626"/>
      <c r="R9" s="3411"/>
      <c r="S9" s="3412"/>
      <c r="T9" s="3413"/>
      <c r="U9" s="3411"/>
      <c r="V9" s="3412"/>
      <c r="W9" s="3412"/>
      <c r="X9" s="3411"/>
      <c r="Y9" s="3413"/>
      <c r="Z9" s="3608"/>
      <c r="AA9" s="3608"/>
      <c r="AB9" s="3411"/>
      <c r="AC9" s="3412"/>
      <c r="AD9" s="3951"/>
      <c r="AE9" s="3425"/>
      <c r="AF9" s="3424"/>
      <c r="AG9" s="3426"/>
      <c r="AH9" s="3571" t="s">
        <v>1326</v>
      </c>
      <c r="AI9" s="3572"/>
      <c r="AJ9" s="3588"/>
      <c r="AK9" s="3571" t="s">
        <v>1023</v>
      </c>
      <c r="AL9" s="3572"/>
      <c r="AM9" s="3588"/>
      <c r="AN9" s="3571" t="s">
        <v>1328</v>
      </c>
      <c r="AO9" s="3572"/>
      <c r="AP9" s="3588"/>
      <c r="AQ9" s="3942"/>
      <c r="AR9" s="3943"/>
      <c r="AS9" s="3943"/>
      <c r="AT9" s="3943"/>
      <c r="AU9" s="3943"/>
      <c r="AV9" s="3944"/>
      <c r="AW9" s="3559"/>
      <c r="AX9" s="3560"/>
      <c r="AY9" s="3561"/>
      <c r="AZ9" s="3928" t="s">
        <v>275</v>
      </c>
      <c r="BA9" s="3929"/>
      <c r="BB9" s="3930"/>
      <c r="BC9" s="3958"/>
      <c r="BD9" s="3959"/>
      <c r="BE9" s="3959"/>
      <c r="BF9" s="3959"/>
      <c r="BG9" s="3959"/>
      <c r="BH9" s="3959"/>
      <c r="BI9" s="3959"/>
      <c r="BJ9" s="3960"/>
    </row>
    <row r="10" spans="1:68" s="677" customFormat="1" ht="15" customHeight="1">
      <c r="A10" s="3594"/>
      <c r="B10" s="3420"/>
      <c r="C10" s="3596"/>
      <c r="D10" s="3937"/>
      <c r="E10" s="3940"/>
      <c r="F10" s="3941"/>
      <c r="G10" s="3420"/>
      <c r="H10" s="3596"/>
      <c r="I10" s="3596"/>
      <c r="J10" s="3596"/>
      <c r="K10" s="3596"/>
      <c r="L10" s="3404"/>
      <c r="M10" s="3598"/>
      <c r="N10" s="3600"/>
      <c r="O10" s="3559"/>
      <c r="P10" s="3560"/>
      <c r="Q10" s="3626"/>
      <c r="R10" s="3411"/>
      <c r="S10" s="3412"/>
      <c r="T10" s="3413"/>
      <c r="U10" s="3411"/>
      <c r="V10" s="3412"/>
      <c r="W10" s="3412"/>
      <c r="X10" s="3411"/>
      <c r="Y10" s="3413"/>
      <c r="Z10" s="3608"/>
      <c r="AA10" s="3608"/>
      <c r="AB10" s="3411"/>
      <c r="AC10" s="3412"/>
      <c r="AD10" s="3945" t="s">
        <v>283</v>
      </c>
      <c r="AE10" s="3946"/>
      <c r="AF10" s="3946" t="s">
        <v>283</v>
      </c>
      <c r="AG10" s="3946"/>
      <c r="AH10" s="3457" t="s">
        <v>1409</v>
      </c>
      <c r="AI10" s="3458"/>
      <c r="AJ10" s="3459"/>
      <c r="AK10" s="3579" t="s">
        <v>1418</v>
      </c>
      <c r="AL10" s="3580"/>
      <c r="AM10" s="3581"/>
      <c r="AN10" s="3457" t="s">
        <v>1329</v>
      </c>
      <c r="AO10" s="3458"/>
      <c r="AP10" s="3459"/>
      <c r="AQ10" s="3421"/>
      <c r="AR10" s="3548"/>
      <c r="AS10" s="3548"/>
      <c r="AT10" s="3548"/>
      <c r="AU10" s="3548"/>
      <c r="AV10" s="3934"/>
      <c r="AW10" s="3562"/>
      <c r="AX10" s="3563"/>
      <c r="AY10" s="3564"/>
      <c r="AZ10" s="3931"/>
      <c r="BA10" s="3932"/>
      <c r="BB10" s="3933"/>
      <c r="BC10" s="3961"/>
      <c r="BD10" s="3962"/>
      <c r="BE10" s="3962"/>
      <c r="BF10" s="3962"/>
      <c r="BG10" s="3962"/>
      <c r="BH10" s="3962"/>
      <c r="BI10" s="3962"/>
      <c r="BJ10" s="3963"/>
    </row>
    <row r="11" spans="1:68" s="677" customFormat="1" ht="15" customHeight="1">
      <c r="A11" s="3494">
        <v>1</v>
      </c>
      <c r="B11" s="3498" t="s">
        <v>1530</v>
      </c>
      <c r="C11" s="3499"/>
      <c r="D11" s="3499"/>
      <c r="E11" s="3499"/>
      <c r="F11" s="3500"/>
      <c r="G11" s="3498" t="s">
        <v>1096</v>
      </c>
      <c r="H11" s="3499"/>
      <c r="I11" s="3499"/>
      <c r="J11" s="3499"/>
      <c r="K11" s="3499"/>
      <c r="L11" s="3500"/>
      <c r="M11" s="3501">
        <v>21</v>
      </c>
      <c r="N11" s="3502" t="s">
        <v>271</v>
      </c>
      <c r="O11" s="3495" t="s">
        <v>271</v>
      </c>
      <c r="P11" s="3496"/>
      <c r="Q11" s="3497"/>
      <c r="R11" s="3495" t="s">
        <v>1028</v>
      </c>
      <c r="S11" s="3496"/>
      <c r="T11" s="3497"/>
      <c r="U11" s="3926" t="s">
        <v>1267</v>
      </c>
      <c r="V11" s="3927"/>
      <c r="W11" s="3927"/>
      <c r="X11" s="3532"/>
      <c r="Y11" s="3500" t="s">
        <v>102</v>
      </c>
      <c r="Z11" s="3534"/>
      <c r="AA11" s="3500" t="s">
        <v>102</v>
      </c>
      <c r="AB11" s="3535">
        <f>IF((X13+Z13)&gt;=12,X11+Z11+1,X11+Z11)</f>
        <v>0</v>
      </c>
      <c r="AC11" s="3499" t="s">
        <v>102</v>
      </c>
      <c r="AD11" s="3917"/>
      <c r="AE11" s="3918"/>
      <c r="AF11" s="3919">
        <v>158000</v>
      </c>
      <c r="AG11" s="3918"/>
      <c r="AH11" s="3920">
        <v>6000</v>
      </c>
      <c r="AI11" s="3921"/>
      <c r="AJ11" s="3922"/>
      <c r="AK11" s="3923"/>
      <c r="AL11" s="3924"/>
      <c r="AM11" s="3925"/>
      <c r="AN11" s="3902"/>
      <c r="AO11" s="3903"/>
      <c r="AP11" s="3904"/>
      <c r="AQ11" s="3905">
        <v>5000</v>
      </c>
      <c r="AR11" s="3906"/>
      <c r="AS11" s="3906"/>
      <c r="AT11" s="3906"/>
      <c r="AU11" s="3906"/>
      <c r="AV11" s="3907"/>
      <c r="AW11" s="3506">
        <f>AF11+SUM(AH11:AV13)</f>
        <v>183100</v>
      </c>
      <c r="AX11" s="3507"/>
      <c r="AY11" s="3508"/>
      <c r="AZ11" s="3908"/>
      <c r="BA11" s="3909"/>
      <c r="BB11" s="3910"/>
      <c r="BC11" s="3914"/>
      <c r="BD11" s="3915"/>
      <c r="BE11" s="3915"/>
      <c r="BF11" s="3915"/>
      <c r="BG11" s="3915"/>
      <c r="BH11" s="3915"/>
      <c r="BI11" s="3915"/>
      <c r="BJ11" s="3916"/>
    </row>
    <row r="12" spans="1:68" s="677" customFormat="1" ht="15" customHeight="1">
      <c r="A12" s="3409"/>
      <c r="B12" s="3460"/>
      <c r="C12" s="3461"/>
      <c r="D12" s="3461"/>
      <c r="E12" s="3461"/>
      <c r="F12" s="3462"/>
      <c r="G12" s="3414"/>
      <c r="H12" s="3415"/>
      <c r="I12" s="3415"/>
      <c r="J12" s="3415"/>
      <c r="K12" s="3415"/>
      <c r="L12" s="3416"/>
      <c r="M12" s="3420"/>
      <c r="N12" s="3422"/>
      <c r="O12" s="3433" t="s">
        <v>242</v>
      </c>
      <c r="P12" s="3434"/>
      <c r="Q12" s="3435"/>
      <c r="R12" s="3411"/>
      <c r="S12" s="3412"/>
      <c r="T12" s="3413"/>
      <c r="U12" s="3427"/>
      <c r="V12" s="3428"/>
      <c r="W12" s="3428"/>
      <c r="X12" s="3429"/>
      <c r="Y12" s="3416"/>
      <c r="Z12" s="3405"/>
      <c r="AA12" s="3416"/>
      <c r="AB12" s="3406"/>
      <c r="AC12" s="3415"/>
      <c r="AD12" s="3865"/>
      <c r="AE12" s="3866"/>
      <c r="AF12" s="3868"/>
      <c r="AG12" s="3866"/>
      <c r="AH12" s="3860"/>
      <c r="AI12" s="3861"/>
      <c r="AJ12" s="3862"/>
      <c r="AK12" s="3860"/>
      <c r="AL12" s="3861"/>
      <c r="AM12" s="3862"/>
      <c r="AN12" s="3838">
        <v>7100</v>
      </c>
      <c r="AO12" s="3839"/>
      <c r="AP12" s="3840"/>
      <c r="AQ12" s="3838"/>
      <c r="AR12" s="3839"/>
      <c r="AS12" s="3839"/>
      <c r="AT12" s="3839"/>
      <c r="AU12" s="3839"/>
      <c r="AV12" s="3840"/>
      <c r="AW12" s="3389"/>
      <c r="AX12" s="3390"/>
      <c r="AY12" s="3391"/>
      <c r="AZ12" s="3911"/>
      <c r="BA12" s="3912"/>
      <c r="BB12" s="3913"/>
      <c r="BC12" s="3854"/>
      <c r="BD12" s="3855"/>
      <c r="BE12" s="3855"/>
      <c r="BF12" s="3855"/>
      <c r="BG12" s="3855"/>
      <c r="BH12" s="3855"/>
      <c r="BI12" s="3855"/>
      <c r="BJ12" s="3856"/>
    </row>
    <row r="13" spans="1:68" s="677" customFormat="1" ht="15" customHeight="1">
      <c r="A13" s="3456"/>
      <c r="B13" s="3875" t="s">
        <v>1054</v>
      </c>
      <c r="C13" s="3876"/>
      <c r="D13" s="3877"/>
      <c r="E13" s="3878">
        <v>40</v>
      </c>
      <c r="F13" s="3879"/>
      <c r="G13" s="3460"/>
      <c r="H13" s="3461"/>
      <c r="I13" s="3461"/>
      <c r="J13" s="3461"/>
      <c r="K13" s="3461"/>
      <c r="L13" s="3462"/>
      <c r="M13" s="3464"/>
      <c r="N13" s="3466"/>
      <c r="O13" s="3436"/>
      <c r="P13" s="3437"/>
      <c r="Q13" s="3438"/>
      <c r="R13" s="3424"/>
      <c r="S13" s="3425"/>
      <c r="T13" s="3426"/>
      <c r="U13" s="3439">
        <v>43922</v>
      </c>
      <c r="V13" s="3440"/>
      <c r="W13" s="3440"/>
      <c r="X13" s="981">
        <v>2</v>
      </c>
      <c r="Y13" s="1045" t="s">
        <v>30</v>
      </c>
      <c r="Z13" s="983"/>
      <c r="AA13" s="1045" t="s">
        <v>30</v>
      </c>
      <c r="AB13" s="976">
        <f>IF((X13+Z13)&gt;=12,X13+Z13-12,X13+Z13)</f>
        <v>2</v>
      </c>
      <c r="AC13" s="1046" t="s">
        <v>30</v>
      </c>
      <c r="AD13" s="1047" t="s">
        <v>146</v>
      </c>
      <c r="AE13" s="1048"/>
      <c r="AF13" s="1049" t="s">
        <v>282</v>
      </c>
      <c r="AG13" s="1050" t="s">
        <v>1055</v>
      </c>
      <c r="AH13" s="3860">
        <v>7000</v>
      </c>
      <c r="AI13" s="3861"/>
      <c r="AJ13" s="3862"/>
      <c r="AK13" s="3897"/>
      <c r="AL13" s="3898"/>
      <c r="AM13" s="3899"/>
      <c r="AN13" s="3838"/>
      <c r="AO13" s="3839"/>
      <c r="AP13" s="3840"/>
      <c r="AQ13" s="3838"/>
      <c r="AR13" s="3839"/>
      <c r="AS13" s="3839"/>
      <c r="AT13" s="3839"/>
      <c r="AU13" s="3839"/>
      <c r="AV13" s="3840"/>
      <c r="AW13" s="3389"/>
      <c r="AX13" s="3390"/>
      <c r="AY13" s="3391"/>
      <c r="AZ13" s="3900"/>
      <c r="BA13" s="3461"/>
      <c r="BB13" s="3901"/>
      <c r="BC13" s="3893"/>
      <c r="BD13" s="3894"/>
      <c r="BE13" s="3894"/>
      <c r="BF13" s="3894"/>
      <c r="BG13" s="3894"/>
      <c r="BH13" s="3894"/>
      <c r="BI13" s="3894"/>
      <c r="BJ13" s="3895"/>
    </row>
    <row r="14" spans="1:68" s="677" customFormat="1" ht="15" customHeight="1">
      <c r="A14" s="3455">
        <v>2</v>
      </c>
      <c r="B14" s="3457" t="s">
        <v>1053</v>
      </c>
      <c r="C14" s="3458"/>
      <c r="D14" s="3458"/>
      <c r="E14" s="3458"/>
      <c r="F14" s="3459"/>
      <c r="G14" s="3457" t="s">
        <v>1097</v>
      </c>
      <c r="H14" s="3458"/>
      <c r="I14" s="3458"/>
      <c r="J14" s="3458"/>
      <c r="K14" s="3458"/>
      <c r="L14" s="3459"/>
      <c r="M14" s="3463">
        <v>34</v>
      </c>
      <c r="N14" s="3465" t="s">
        <v>1034</v>
      </c>
      <c r="O14" s="2247" t="s">
        <v>271</v>
      </c>
      <c r="P14" s="2248"/>
      <c r="Q14" s="2249"/>
      <c r="R14" s="2247" t="s">
        <v>281</v>
      </c>
      <c r="S14" s="2248"/>
      <c r="T14" s="2249"/>
      <c r="U14" s="3470" t="s">
        <v>1057</v>
      </c>
      <c r="V14" s="3471"/>
      <c r="W14" s="3471"/>
      <c r="X14" s="3472">
        <v>3</v>
      </c>
      <c r="Y14" s="3459" t="s">
        <v>102</v>
      </c>
      <c r="Z14" s="3449">
        <v>3</v>
      </c>
      <c r="AA14" s="3459" t="s">
        <v>102</v>
      </c>
      <c r="AB14" s="3450">
        <f>IF((X16+Z16)&gt;=12,X14+Z14+1,X14+Z14)</f>
        <v>6</v>
      </c>
      <c r="AC14" s="3458" t="s">
        <v>102</v>
      </c>
      <c r="AD14" s="3890">
        <v>156000</v>
      </c>
      <c r="AE14" s="3881"/>
      <c r="AF14" s="3880">
        <v>157000</v>
      </c>
      <c r="AG14" s="3881"/>
      <c r="AH14" s="3860">
        <v>6000</v>
      </c>
      <c r="AI14" s="3861"/>
      <c r="AJ14" s="3862"/>
      <c r="AK14" s="3860"/>
      <c r="AL14" s="3861"/>
      <c r="AM14" s="3862"/>
      <c r="AN14" s="3838"/>
      <c r="AO14" s="3839"/>
      <c r="AP14" s="3840"/>
      <c r="AQ14" s="3838">
        <v>3000</v>
      </c>
      <c r="AR14" s="3839"/>
      <c r="AS14" s="3839"/>
      <c r="AT14" s="3839"/>
      <c r="AU14" s="3839"/>
      <c r="AV14" s="3840"/>
      <c r="AW14" s="3445">
        <f>AF14+SUM(AH14:AV16)</f>
        <v>188000</v>
      </c>
      <c r="AX14" s="3446"/>
      <c r="AY14" s="3447"/>
      <c r="AZ14" s="3844">
        <v>7</v>
      </c>
      <c r="BA14" s="3845"/>
      <c r="BB14" s="3846"/>
      <c r="BC14" s="3851"/>
      <c r="BD14" s="3882"/>
      <c r="BE14" s="3882"/>
      <c r="BF14" s="3882"/>
      <c r="BG14" s="3882"/>
      <c r="BH14" s="3882"/>
      <c r="BI14" s="3882"/>
      <c r="BJ14" s="3883"/>
    </row>
    <row r="15" spans="1:68" s="677" customFormat="1" ht="15" customHeight="1">
      <c r="A15" s="3409"/>
      <c r="B15" s="3460"/>
      <c r="C15" s="3461"/>
      <c r="D15" s="3461"/>
      <c r="E15" s="3461"/>
      <c r="F15" s="3462"/>
      <c r="G15" s="3414"/>
      <c r="H15" s="3415"/>
      <c r="I15" s="3415"/>
      <c r="J15" s="3415"/>
      <c r="K15" s="3415"/>
      <c r="L15" s="3416"/>
      <c r="M15" s="3420"/>
      <c r="N15" s="3422"/>
      <c r="O15" s="3433" t="s">
        <v>1735</v>
      </c>
      <c r="P15" s="3434"/>
      <c r="Q15" s="3435"/>
      <c r="R15" s="3411"/>
      <c r="S15" s="3412"/>
      <c r="T15" s="3413"/>
      <c r="U15" s="3427"/>
      <c r="V15" s="3428"/>
      <c r="W15" s="3428"/>
      <c r="X15" s="3429"/>
      <c r="Y15" s="3416"/>
      <c r="Z15" s="3405"/>
      <c r="AA15" s="3416"/>
      <c r="AB15" s="3406"/>
      <c r="AC15" s="3415"/>
      <c r="AD15" s="3865"/>
      <c r="AE15" s="3866"/>
      <c r="AF15" s="3868"/>
      <c r="AG15" s="3866"/>
      <c r="AH15" s="3860">
        <v>5000</v>
      </c>
      <c r="AI15" s="3861"/>
      <c r="AJ15" s="3862"/>
      <c r="AK15" s="3860"/>
      <c r="AL15" s="3861"/>
      <c r="AM15" s="3862"/>
      <c r="AN15" s="3838">
        <v>10000</v>
      </c>
      <c r="AO15" s="3839"/>
      <c r="AP15" s="3840"/>
      <c r="AQ15" s="3838"/>
      <c r="AR15" s="3839"/>
      <c r="AS15" s="3839"/>
      <c r="AT15" s="3839"/>
      <c r="AU15" s="3839"/>
      <c r="AV15" s="3840"/>
      <c r="AW15" s="3445"/>
      <c r="AX15" s="3446"/>
      <c r="AY15" s="3447"/>
      <c r="AZ15" s="3844"/>
      <c r="BA15" s="3845"/>
      <c r="BB15" s="3846"/>
      <c r="BC15" s="3884"/>
      <c r="BD15" s="3885"/>
      <c r="BE15" s="3885"/>
      <c r="BF15" s="3885"/>
      <c r="BG15" s="3885"/>
      <c r="BH15" s="3885"/>
      <c r="BI15" s="3885"/>
      <c r="BJ15" s="3886"/>
    </row>
    <row r="16" spans="1:68" s="677" customFormat="1" ht="15" customHeight="1">
      <c r="A16" s="3456"/>
      <c r="B16" s="3875" t="s">
        <v>1054</v>
      </c>
      <c r="C16" s="3876"/>
      <c r="D16" s="3877"/>
      <c r="E16" s="3878">
        <v>40</v>
      </c>
      <c r="F16" s="3879"/>
      <c r="G16" s="3460"/>
      <c r="H16" s="3461"/>
      <c r="I16" s="3461"/>
      <c r="J16" s="3461"/>
      <c r="K16" s="3461"/>
      <c r="L16" s="3462"/>
      <c r="M16" s="3464"/>
      <c r="N16" s="3466"/>
      <c r="O16" s="3436"/>
      <c r="P16" s="3437"/>
      <c r="Q16" s="3438"/>
      <c r="R16" s="3424"/>
      <c r="S16" s="3425"/>
      <c r="T16" s="3426"/>
      <c r="U16" s="3439">
        <v>43922</v>
      </c>
      <c r="V16" s="3440"/>
      <c r="W16" s="3440"/>
      <c r="X16" s="981">
        <v>2</v>
      </c>
      <c r="Y16" s="1045" t="s">
        <v>30</v>
      </c>
      <c r="Z16" s="983"/>
      <c r="AA16" s="1045" t="s">
        <v>30</v>
      </c>
      <c r="AB16" s="1051">
        <f>IF((X16+Z16)&gt;=12,X16+Z16-12,X16+Z16)</f>
        <v>2</v>
      </c>
      <c r="AC16" s="1046" t="s">
        <v>30</v>
      </c>
      <c r="AD16" s="1047" t="s">
        <v>282</v>
      </c>
      <c r="AE16" s="1048" t="s">
        <v>1058</v>
      </c>
      <c r="AF16" s="1049" t="s">
        <v>282</v>
      </c>
      <c r="AG16" s="1050" t="s">
        <v>1268</v>
      </c>
      <c r="AH16" s="3860">
        <v>7000</v>
      </c>
      <c r="AI16" s="3861"/>
      <c r="AJ16" s="3862"/>
      <c r="AK16" s="3860"/>
      <c r="AL16" s="3861"/>
      <c r="AM16" s="3862"/>
      <c r="AN16" s="3838"/>
      <c r="AO16" s="3839"/>
      <c r="AP16" s="3840"/>
      <c r="AQ16" s="3838"/>
      <c r="AR16" s="3839"/>
      <c r="AS16" s="3839"/>
      <c r="AT16" s="3839"/>
      <c r="AU16" s="3839"/>
      <c r="AV16" s="3840"/>
      <c r="AW16" s="3445"/>
      <c r="AX16" s="3446"/>
      <c r="AY16" s="3447"/>
      <c r="AZ16" s="3891">
        <v>10</v>
      </c>
      <c r="BA16" s="3572"/>
      <c r="BB16" s="3892"/>
      <c r="BC16" s="3887"/>
      <c r="BD16" s="3888"/>
      <c r="BE16" s="3888"/>
      <c r="BF16" s="3888"/>
      <c r="BG16" s="3888"/>
      <c r="BH16" s="3888"/>
      <c r="BI16" s="3888"/>
      <c r="BJ16" s="3889"/>
    </row>
    <row r="17" spans="1:69" s="677" customFormat="1" ht="15" customHeight="1">
      <c r="A17" s="3409">
        <v>3</v>
      </c>
      <c r="B17" s="3457" t="s">
        <v>1049</v>
      </c>
      <c r="C17" s="3458"/>
      <c r="D17" s="3458"/>
      <c r="E17" s="3458"/>
      <c r="F17" s="3459"/>
      <c r="G17" s="3457" t="s">
        <v>1098</v>
      </c>
      <c r="H17" s="3458"/>
      <c r="I17" s="3458"/>
      <c r="J17" s="3458"/>
      <c r="K17" s="3458"/>
      <c r="L17" s="3459"/>
      <c r="M17" s="3463">
        <v>45</v>
      </c>
      <c r="N17" s="3465" t="s">
        <v>1034</v>
      </c>
      <c r="O17" s="2247" t="s">
        <v>271</v>
      </c>
      <c r="P17" s="2248"/>
      <c r="Q17" s="2249"/>
      <c r="R17" s="2247" t="s">
        <v>1028</v>
      </c>
      <c r="S17" s="2248"/>
      <c r="T17" s="2249"/>
      <c r="U17" s="3470" t="s">
        <v>1035</v>
      </c>
      <c r="V17" s="3471"/>
      <c r="W17" s="3471"/>
      <c r="X17" s="3472">
        <v>6</v>
      </c>
      <c r="Y17" s="3459" t="s">
        <v>102</v>
      </c>
      <c r="Z17" s="3449">
        <v>10</v>
      </c>
      <c r="AA17" s="3459" t="s">
        <v>102</v>
      </c>
      <c r="AB17" s="3896">
        <f>IF((X19+Z19)&gt;=12,X17+Z17+1,X17+Z17)</f>
        <v>16</v>
      </c>
      <c r="AC17" s="3458" t="s">
        <v>102</v>
      </c>
      <c r="AD17" s="3890">
        <v>97500</v>
      </c>
      <c r="AE17" s="3881"/>
      <c r="AF17" s="3880">
        <v>105000</v>
      </c>
      <c r="AG17" s="3881"/>
      <c r="AH17" s="3860">
        <v>3000</v>
      </c>
      <c r="AI17" s="3861"/>
      <c r="AJ17" s="3862"/>
      <c r="AK17" s="3860"/>
      <c r="AL17" s="3861"/>
      <c r="AM17" s="3862"/>
      <c r="AN17" s="3838"/>
      <c r="AO17" s="3839"/>
      <c r="AP17" s="3840"/>
      <c r="AQ17" s="3838">
        <v>5000</v>
      </c>
      <c r="AR17" s="3839"/>
      <c r="AS17" s="3839"/>
      <c r="AT17" s="3839"/>
      <c r="AU17" s="3839"/>
      <c r="AV17" s="3840"/>
      <c r="AW17" s="3445">
        <f>AF17+SUM(AH17:AV19)</f>
        <v>130200</v>
      </c>
      <c r="AX17" s="3446"/>
      <c r="AY17" s="3447"/>
      <c r="AZ17" s="3844">
        <v>6</v>
      </c>
      <c r="BA17" s="3845"/>
      <c r="BB17" s="3846"/>
      <c r="BC17" s="3851" t="s">
        <v>1420</v>
      </c>
      <c r="BD17" s="3882"/>
      <c r="BE17" s="3882"/>
      <c r="BF17" s="3882"/>
      <c r="BG17" s="3882"/>
      <c r="BH17" s="3882"/>
      <c r="BI17" s="3882"/>
      <c r="BJ17" s="3883"/>
    </row>
    <row r="18" spans="1:69" s="677" customFormat="1" ht="15" customHeight="1">
      <c r="A18" s="3409"/>
      <c r="B18" s="3460"/>
      <c r="C18" s="3461"/>
      <c r="D18" s="3461"/>
      <c r="E18" s="3461"/>
      <c r="F18" s="3462"/>
      <c r="G18" s="3414"/>
      <c r="H18" s="3415"/>
      <c r="I18" s="3415"/>
      <c r="J18" s="3415"/>
      <c r="K18" s="3415"/>
      <c r="L18" s="3416"/>
      <c r="M18" s="3420"/>
      <c r="N18" s="3422"/>
      <c r="O18" s="3433" t="s">
        <v>1736</v>
      </c>
      <c r="P18" s="3434"/>
      <c r="Q18" s="3435"/>
      <c r="R18" s="3411"/>
      <c r="S18" s="3412"/>
      <c r="T18" s="3413"/>
      <c r="U18" s="3427"/>
      <c r="V18" s="3428"/>
      <c r="W18" s="3428"/>
      <c r="X18" s="3429"/>
      <c r="Y18" s="3416"/>
      <c r="Z18" s="3405"/>
      <c r="AA18" s="3416"/>
      <c r="AB18" s="3450"/>
      <c r="AC18" s="3415"/>
      <c r="AD18" s="3865"/>
      <c r="AE18" s="3866"/>
      <c r="AF18" s="3868"/>
      <c r="AG18" s="3866"/>
      <c r="AH18" s="3860">
        <v>8000</v>
      </c>
      <c r="AI18" s="3861"/>
      <c r="AJ18" s="3862"/>
      <c r="AK18" s="3860"/>
      <c r="AL18" s="3861"/>
      <c r="AM18" s="3862"/>
      <c r="AN18" s="3838">
        <v>4200</v>
      </c>
      <c r="AO18" s="3839"/>
      <c r="AP18" s="3840"/>
      <c r="AQ18" s="3838"/>
      <c r="AR18" s="3839"/>
      <c r="AS18" s="3839"/>
      <c r="AT18" s="3839"/>
      <c r="AU18" s="3839"/>
      <c r="AV18" s="3840"/>
      <c r="AW18" s="3445"/>
      <c r="AX18" s="3446"/>
      <c r="AY18" s="3447"/>
      <c r="AZ18" s="3844"/>
      <c r="BA18" s="3845"/>
      <c r="BB18" s="3846"/>
      <c r="BC18" s="3884"/>
      <c r="BD18" s="3885"/>
      <c r="BE18" s="3885"/>
      <c r="BF18" s="3885"/>
      <c r="BG18" s="3885"/>
      <c r="BH18" s="3885"/>
      <c r="BI18" s="3885"/>
      <c r="BJ18" s="3886"/>
    </row>
    <row r="19" spans="1:69" s="677" customFormat="1" ht="15" customHeight="1">
      <c r="A19" s="3409"/>
      <c r="B19" s="3875" t="s">
        <v>280</v>
      </c>
      <c r="C19" s="3876"/>
      <c r="D19" s="3877"/>
      <c r="E19" s="3878">
        <v>20</v>
      </c>
      <c r="F19" s="3879"/>
      <c r="G19" s="3460"/>
      <c r="H19" s="3461"/>
      <c r="I19" s="3461"/>
      <c r="J19" s="3461"/>
      <c r="K19" s="3461"/>
      <c r="L19" s="3462"/>
      <c r="M19" s="3464"/>
      <c r="N19" s="3466"/>
      <c r="O19" s="3436"/>
      <c r="P19" s="3437"/>
      <c r="Q19" s="3438"/>
      <c r="R19" s="3424"/>
      <c r="S19" s="3425"/>
      <c r="T19" s="3426"/>
      <c r="U19" s="3439">
        <v>43922</v>
      </c>
      <c r="V19" s="3440"/>
      <c r="W19" s="3440"/>
      <c r="X19" s="981">
        <v>2</v>
      </c>
      <c r="Y19" s="1045" t="s">
        <v>30</v>
      </c>
      <c r="Z19" s="983"/>
      <c r="AA19" s="1045" t="s">
        <v>30</v>
      </c>
      <c r="AB19" s="1052">
        <f>IF((X19+Z19)&gt;=12,X19+Z19-12,X19+Z19)</f>
        <v>2</v>
      </c>
      <c r="AC19" s="1046" t="s">
        <v>30</v>
      </c>
      <c r="AD19" s="1047" t="s">
        <v>1056</v>
      </c>
      <c r="AE19" s="453" t="s">
        <v>1265</v>
      </c>
      <c r="AF19" s="1049" t="s">
        <v>1056</v>
      </c>
      <c r="AG19" s="1050" t="s">
        <v>1266</v>
      </c>
      <c r="AH19" s="3860">
        <v>5000</v>
      </c>
      <c r="AI19" s="3861"/>
      <c r="AJ19" s="3862"/>
      <c r="AK19" s="3860"/>
      <c r="AL19" s="3861"/>
      <c r="AM19" s="3862"/>
      <c r="AN19" s="3838"/>
      <c r="AO19" s="3839"/>
      <c r="AP19" s="3840"/>
      <c r="AQ19" s="3838"/>
      <c r="AR19" s="3839"/>
      <c r="AS19" s="3839"/>
      <c r="AT19" s="3839"/>
      <c r="AU19" s="3839"/>
      <c r="AV19" s="3840"/>
      <c r="AW19" s="3445"/>
      <c r="AX19" s="3446"/>
      <c r="AY19" s="3447"/>
      <c r="AZ19" s="3891">
        <v>12</v>
      </c>
      <c r="BA19" s="3572"/>
      <c r="BB19" s="3892"/>
      <c r="BC19" s="3887"/>
      <c r="BD19" s="3888"/>
      <c r="BE19" s="3888"/>
      <c r="BF19" s="3888"/>
      <c r="BG19" s="3888"/>
      <c r="BH19" s="3888"/>
      <c r="BI19" s="3888"/>
      <c r="BJ19" s="3889"/>
    </row>
    <row r="20" spans="1:69" s="677" customFormat="1" ht="15" customHeight="1">
      <c r="A20" s="3455">
        <v>4</v>
      </c>
      <c r="B20" s="3457"/>
      <c r="C20" s="3458"/>
      <c r="D20" s="3458"/>
      <c r="E20" s="3458"/>
      <c r="F20" s="3459"/>
      <c r="G20" s="3457"/>
      <c r="H20" s="3458"/>
      <c r="I20" s="3458"/>
      <c r="J20" s="3458"/>
      <c r="K20" s="3458"/>
      <c r="L20" s="3459"/>
      <c r="M20" s="3463"/>
      <c r="N20" s="3465"/>
      <c r="O20" s="2247"/>
      <c r="P20" s="2248"/>
      <c r="Q20" s="2249"/>
      <c r="R20" s="2247"/>
      <c r="S20" s="2248"/>
      <c r="T20" s="2249"/>
      <c r="U20" s="3470"/>
      <c r="V20" s="3471"/>
      <c r="W20" s="3471"/>
      <c r="X20" s="3472"/>
      <c r="Y20" s="3459" t="s">
        <v>102</v>
      </c>
      <c r="Z20" s="3449"/>
      <c r="AA20" s="3459" t="s">
        <v>102</v>
      </c>
      <c r="AB20" s="3896">
        <f>IF((X22+Z22)&gt;=12,X20+Z20+1,X20+Z20)</f>
        <v>0</v>
      </c>
      <c r="AC20" s="3458" t="s">
        <v>102</v>
      </c>
      <c r="AD20" s="3890"/>
      <c r="AE20" s="3881"/>
      <c r="AF20" s="3880"/>
      <c r="AG20" s="3881"/>
      <c r="AH20" s="3860"/>
      <c r="AI20" s="3861"/>
      <c r="AJ20" s="3862"/>
      <c r="AK20" s="3860"/>
      <c r="AL20" s="3861"/>
      <c r="AM20" s="3862"/>
      <c r="AN20" s="3838"/>
      <c r="AO20" s="3839"/>
      <c r="AP20" s="3840"/>
      <c r="AQ20" s="3838"/>
      <c r="AR20" s="3839"/>
      <c r="AS20" s="3839"/>
      <c r="AT20" s="3839"/>
      <c r="AU20" s="3839"/>
      <c r="AV20" s="3840"/>
      <c r="AW20" s="3445">
        <f>AF20+SUM(AH20:AV22)</f>
        <v>0</v>
      </c>
      <c r="AX20" s="3446"/>
      <c r="AY20" s="3447"/>
      <c r="AZ20" s="3844"/>
      <c r="BA20" s="3845"/>
      <c r="BB20" s="3846"/>
      <c r="BC20" s="3851"/>
      <c r="BD20" s="3882"/>
      <c r="BE20" s="3882"/>
      <c r="BF20" s="3882"/>
      <c r="BG20" s="3882"/>
      <c r="BH20" s="3882"/>
      <c r="BI20" s="3882"/>
      <c r="BJ20" s="3883"/>
    </row>
    <row r="21" spans="1:69" s="677" customFormat="1" ht="15" customHeight="1">
      <c r="A21" s="3409"/>
      <c r="B21" s="3460"/>
      <c r="C21" s="3461"/>
      <c r="D21" s="3461"/>
      <c r="E21" s="3461"/>
      <c r="F21" s="3462"/>
      <c r="G21" s="3414"/>
      <c r="H21" s="3415"/>
      <c r="I21" s="3415"/>
      <c r="J21" s="3415"/>
      <c r="K21" s="3415"/>
      <c r="L21" s="3416"/>
      <c r="M21" s="3420"/>
      <c r="N21" s="3422"/>
      <c r="O21" s="3433"/>
      <c r="P21" s="3434"/>
      <c r="Q21" s="3435"/>
      <c r="R21" s="3411"/>
      <c r="S21" s="3412"/>
      <c r="T21" s="3413"/>
      <c r="U21" s="3427"/>
      <c r="V21" s="3428"/>
      <c r="W21" s="3428"/>
      <c r="X21" s="3429"/>
      <c r="Y21" s="3416"/>
      <c r="Z21" s="3405"/>
      <c r="AA21" s="3416"/>
      <c r="AB21" s="3450"/>
      <c r="AC21" s="3415"/>
      <c r="AD21" s="3865"/>
      <c r="AE21" s="3866"/>
      <c r="AF21" s="3868"/>
      <c r="AG21" s="3866"/>
      <c r="AH21" s="3860"/>
      <c r="AI21" s="3861"/>
      <c r="AJ21" s="3862"/>
      <c r="AK21" s="3860"/>
      <c r="AL21" s="3861"/>
      <c r="AM21" s="3862"/>
      <c r="AN21" s="3838"/>
      <c r="AO21" s="3839"/>
      <c r="AP21" s="3840"/>
      <c r="AQ21" s="3838"/>
      <c r="AR21" s="3839"/>
      <c r="AS21" s="3839"/>
      <c r="AT21" s="3839"/>
      <c r="AU21" s="3839"/>
      <c r="AV21" s="3840"/>
      <c r="AW21" s="3445"/>
      <c r="AX21" s="3446"/>
      <c r="AY21" s="3447"/>
      <c r="AZ21" s="3844"/>
      <c r="BA21" s="3845"/>
      <c r="BB21" s="3846"/>
      <c r="BC21" s="3884"/>
      <c r="BD21" s="3885"/>
      <c r="BE21" s="3885"/>
      <c r="BF21" s="3885"/>
      <c r="BG21" s="3885"/>
      <c r="BH21" s="3885"/>
      <c r="BI21" s="3885"/>
      <c r="BJ21" s="3886"/>
    </row>
    <row r="22" spans="1:69" s="677" customFormat="1" ht="15" customHeight="1">
      <c r="A22" s="3456"/>
      <c r="B22" s="3875"/>
      <c r="C22" s="3876"/>
      <c r="D22" s="3877"/>
      <c r="E22" s="3878"/>
      <c r="F22" s="3879"/>
      <c r="G22" s="3460"/>
      <c r="H22" s="3461"/>
      <c r="I22" s="3461"/>
      <c r="J22" s="3461"/>
      <c r="K22" s="3461"/>
      <c r="L22" s="3462"/>
      <c r="M22" s="3464"/>
      <c r="N22" s="3466"/>
      <c r="O22" s="3436"/>
      <c r="P22" s="3437"/>
      <c r="Q22" s="3438"/>
      <c r="R22" s="3424"/>
      <c r="S22" s="3425"/>
      <c r="T22" s="3426"/>
      <c r="U22" s="3439"/>
      <c r="V22" s="3440"/>
      <c r="W22" s="3440"/>
      <c r="X22" s="981"/>
      <c r="Y22" s="1045" t="s">
        <v>30</v>
      </c>
      <c r="Z22" s="983"/>
      <c r="AA22" s="1045" t="s">
        <v>30</v>
      </c>
      <c r="AB22" s="1052">
        <f>IF((X22+Z22)&gt;=12,X22+Z22-12,X22+Z22)</f>
        <v>0</v>
      </c>
      <c r="AC22" s="1046" t="s">
        <v>30</v>
      </c>
      <c r="AD22" s="1047"/>
      <c r="AE22" s="1048"/>
      <c r="AF22" s="1049"/>
      <c r="AG22" s="1050"/>
      <c r="AH22" s="3860"/>
      <c r="AI22" s="3861"/>
      <c r="AJ22" s="3862"/>
      <c r="AK22" s="3860"/>
      <c r="AL22" s="3861"/>
      <c r="AM22" s="3862"/>
      <c r="AN22" s="3838"/>
      <c r="AO22" s="3839"/>
      <c r="AP22" s="3840"/>
      <c r="AQ22" s="3838"/>
      <c r="AR22" s="3839"/>
      <c r="AS22" s="3839"/>
      <c r="AT22" s="3839"/>
      <c r="AU22" s="3839"/>
      <c r="AV22" s="3840"/>
      <c r="AW22" s="3445"/>
      <c r="AX22" s="3446"/>
      <c r="AY22" s="3447"/>
      <c r="AZ22" s="3891"/>
      <c r="BA22" s="3572"/>
      <c r="BB22" s="3892"/>
      <c r="BC22" s="3887"/>
      <c r="BD22" s="3888"/>
      <c r="BE22" s="3888"/>
      <c r="BF22" s="3888"/>
      <c r="BG22" s="3888"/>
      <c r="BH22" s="3888"/>
      <c r="BI22" s="3888"/>
      <c r="BJ22" s="3889"/>
    </row>
    <row r="23" spans="1:69" s="677" customFormat="1" ht="15" customHeight="1">
      <c r="A23" s="3409">
        <v>5</v>
      </c>
      <c r="B23" s="3414"/>
      <c r="C23" s="3415"/>
      <c r="D23" s="3415"/>
      <c r="E23" s="3415"/>
      <c r="F23" s="3416"/>
      <c r="G23" s="3457"/>
      <c r="H23" s="3458"/>
      <c r="I23" s="3458"/>
      <c r="J23" s="3458"/>
      <c r="K23" s="3458"/>
      <c r="L23" s="3459"/>
      <c r="M23" s="3420"/>
      <c r="N23" s="3422"/>
      <c r="O23" s="2247"/>
      <c r="P23" s="2248"/>
      <c r="Q23" s="2249"/>
      <c r="R23" s="3411"/>
      <c r="S23" s="3412"/>
      <c r="T23" s="3413"/>
      <c r="U23" s="3427"/>
      <c r="V23" s="3428"/>
      <c r="W23" s="3428"/>
      <c r="X23" s="3429"/>
      <c r="Y23" s="3416" t="s">
        <v>102</v>
      </c>
      <c r="Z23" s="3405"/>
      <c r="AA23" s="3416" t="s">
        <v>102</v>
      </c>
      <c r="AB23" s="3896">
        <f>IF((X25+Z25)&gt;=12,X23+Z23+1,X23+Z23)</f>
        <v>0</v>
      </c>
      <c r="AC23" s="3415" t="s">
        <v>102</v>
      </c>
      <c r="AD23" s="3863"/>
      <c r="AE23" s="3864"/>
      <c r="AF23" s="3867"/>
      <c r="AG23" s="3864"/>
      <c r="AH23" s="3860"/>
      <c r="AI23" s="3861"/>
      <c r="AJ23" s="3862"/>
      <c r="AK23" s="3860"/>
      <c r="AL23" s="3861"/>
      <c r="AM23" s="3862"/>
      <c r="AN23" s="3838"/>
      <c r="AO23" s="3839"/>
      <c r="AP23" s="3840"/>
      <c r="AQ23" s="3838"/>
      <c r="AR23" s="3839"/>
      <c r="AS23" s="3839"/>
      <c r="AT23" s="3839"/>
      <c r="AU23" s="3839"/>
      <c r="AV23" s="3840"/>
      <c r="AW23" s="3445">
        <f>AF23+SUM(AH23:AV25)</f>
        <v>0</v>
      </c>
      <c r="AX23" s="3446"/>
      <c r="AY23" s="3447"/>
      <c r="AZ23" s="3844"/>
      <c r="BA23" s="3845"/>
      <c r="BB23" s="3846"/>
      <c r="BC23" s="3851"/>
      <c r="BD23" s="3882"/>
      <c r="BE23" s="3882"/>
      <c r="BF23" s="3882"/>
      <c r="BG23" s="3882"/>
      <c r="BH23" s="3882"/>
      <c r="BI23" s="3882"/>
      <c r="BJ23" s="3883"/>
    </row>
    <row r="24" spans="1:69" s="677" customFormat="1" ht="15" customHeight="1">
      <c r="A24" s="3409"/>
      <c r="B24" s="3460"/>
      <c r="C24" s="3461"/>
      <c r="D24" s="3461"/>
      <c r="E24" s="3461"/>
      <c r="F24" s="3462"/>
      <c r="G24" s="3414"/>
      <c r="H24" s="3415"/>
      <c r="I24" s="3415"/>
      <c r="J24" s="3415"/>
      <c r="K24" s="3415"/>
      <c r="L24" s="3416"/>
      <c r="M24" s="3420"/>
      <c r="N24" s="3422"/>
      <c r="O24" s="3433"/>
      <c r="P24" s="3434"/>
      <c r="Q24" s="3435"/>
      <c r="R24" s="3411"/>
      <c r="S24" s="3412"/>
      <c r="T24" s="3413"/>
      <c r="U24" s="3427"/>
      <c r="V24" s="3428"/>
      <c r="W24" s="3428"/>
      <c r="X24" s="3429"/>
      <c r="Y24" s="3416"/>
      <c r="Z24" s="3405"/>
      <c r="AA24" s="3416"/>
      <c r="AB24" s="3450"/>
      <c r="AC24" s="3415"/>
      <c r="AD24" s="3865"/>
      <c r="AE24" s="3866"/>
      <c r="AF24" s="3868"/>
      <c r="AG24" s="3866"/>
      <c r="AH24" s="3860"/>
      <c r="AI24" s="3861"/>
      <c r="AJ24" s="3862"/>
      <c r="AK24" s="3860"/>
      <c r="AL24" s="3861"/>
      <c r="AM24" s="3862"/>
      <c r="AN24" s="3838"/>
      <c r="AO24" s="3839"/>
      <c r="AP24" s="3840"/>
      <c r="AQ24" s="3838"/>
      <c r="AR24" s="3839"/>
      <c r="AS24" s="3839"/>
      <c r="AT24" s="3839"/>
      <c r="AU24" s="3839"/>
      <c r="AV24" s="3840"/>
      <c r="AW24" s="3445"/>
      <c r="AX24" s="3446"/>
      <c r="AY24" s="3447"/>
      <c r="AZ24" s="3844"/>
      <c r="BA24" s="3845"/>
      <c r="BB24" s="3846"/>
      <c r="BC24" s="3884"/>
      <c r="BD24" s="3885"/>
      <c r="BE24" s="3885"/>
      <c r="BF24" s="3885"/>
      <c r="BG24" s="3885"/>
      <c r="BH24" s="3885"/>
      <c r="BI24" s="3885"/>
      <c r="BJ24" s="3886"/>
    </row>
    <row r="25" spans="1:69" s="677" customFormat="1" ht="15" customHeight="1">
      <c r="A25" s="3409"/>
      <c r="B25" s="3833"/>
      <c r="C25" s="3834"/>
      <c r="D25" s="3835"/>
      <c r="E25" s="3836"/>
      <c r="F25" s="3837"/>
      <c r="G25" s="3460"/>
      <c r="H25" s="3461"/>
      <c r="I25" s="3461"/>
      <c r="J25" s="3461"/>
      <c r="K25" s="3461"/>
      <c r="L25" s="3462"/>
      <c r="M25" s="3420"/>
      <c r="N25" s="3422"/>
      <c r="O25" s="3436"/>
      <c r="P25" s="3437"/>
      <c r="Q25" s="3438"/>
      <c r="R25" s="3411"/>
      <c r="S25" s="3412"/>
      <c r="T25" s="3413"/>
      <c r="U25" s="3475"/>
      <c r="V25" s="3476"/>
      <c r="W25" s="3476"/>
      <c r="X25" s="974"/>
      <c r="Y25" s="1053" t="s">
        <v>30</v>
      </c>
      <c r="Z25" s="713"/>
      <c r="AA25" s="1053" t="s">
        <v>30</v>
      </c>
      <c r="AB25" s="1052">
        <f>IF((X25+Z25)&gt;=12,X25+Z25-12,X25+Z25)</f>
        <v>0</v>
      </c>
      <c r="AC25" s="1033" t="s">
        <v>30</v>
      </c>
      <c r="AD25" s="1054"/>
      <c r="AE25" s="1055"/>
      <c r="AF25" s="1056"/>
      <c r="AG25" s="1057"/>
      <c r="AH25" s="3860"/>
      <c r="AI25" s="3861"/>
      <c r="AJ25" s="3862"/>
      <c r="AK25" s="3860"/>
      <c r="AL25" s="3861"/>
      <c r="AM25" s="3862"/>
      <c r="AN25" s="3838"/>
      <c r="AO25" s="3839"/>
      <c r="AP25" s="3840"/>
      <c r="AQ25" s="3838"/>
      <c r="AR25" s="3839"/>
      <c r="AS25" s="3839"/>
      <c r="AT25" s="3839"/>
      <c r="AU25" s="3839"/>
      <c r="AV25" s="3840"/>
      <c r="AW25" s="3445"/>
      <c r="AX25" s="3446"/>
      <c r="AY25" s="3447"/>
      <c r="AZ25" s="3891"/>
      <c r="BA25" s="3572"/>
      <c r="BB25" s="3892"/>
      <c r="BC25" s="3887"/>
      <c r="BD25" s="3888"/>
      <c r="BE25" s="3888"/>
      <c r="BF25" s="3888"/>
      <c r="BG25" s="3888"/>
      <c r="BH25" s="3888"/>
      <c r="BI25" s="3888"/>
      <c r="BJ25" s="3889"/>
    </row>
    <row r="26" spans="1:69" s="677" customFormat="1" ht="15" customHeight="1">
      <c r="A26" s="3455">
        <v>6</v>
      </c>
      <c r="B26" s="3457"/>
      <c r="C26" s="3458"/>
      <c r="D26" s="3458"/>
      <c r="E26" s="3458"/>
      <c r="F26" s="3459"/>
      <c r="G26" s="3457"/>
      <c r="H26" s="3458"/>
      <c r="I26" s="3458"/>
      <c r="J26" s="3458"/>
      <c r="K26" s="3458"/>
      <c r="L26" s="3459"/>
      <c r="M26" s="3463"/>
      <c r="N26" s="3465"/>
      <c r="O26" s="2247"/>
      <c r="P26" s="2248"/>
      <c r="Q26" s="2249"/>
      <c r="R26" s="2247"/>
      <c r="S26" s="2248"/>
      <c r="T26" s="2249"/>
      <c r="U26" s="3470"/>
      <c r="V26" s="3471"/>
      <c r="W26" s="3471"/>
      <c r="X26" s="3472"/>
      <c r="Y26" s="3459" t="s">
        <v>102</v>
      </c>
      <c r="Z26" s="3449"/>
      <c r="AA26" s="3459" t="s">
        <v>102</v>
      </c>
      <c r="AB26" s="3406">
        <f>IF((X28+Z28)&gt;=12,X26+Z26+1,X26+Z26)</f>
        <v>0</v>
      </c>
      <c r="AC26" s="3458" t="s">
        <v>102</v>
      </c>
      <c r="AD26" s="3890"/>
      <c r="AE26" s="3881"/>
      <c r="AF26" s="3880"/>
      <c r="AG26" s="3881"/>
      <c r="AH26" s="3860"/>
      <c r="AI26" s="3861"/>
      <c r="AJ26" s="3862"/>
      <c r="AK26" s="3860"/>
      <c r="AL26" s="3861"/>
      <c r="AM26" s="3862"/>
      <c r="AN26" s="3838"/>
      <c r="AO26" s="3839"/>
      <c r="AP26" s="3840"/>
      <c r="AQ26" s="3838"/>
      <c r="AR26" s="3839"/>
      <c r="AS26" s="3839"/>
      <c r="AT26" s="3839"/>
      <c r="AU26" s="3839"/>
      <c r="AV26" s="3840"/>
      <c r="AW26" s="3445">
        <f>AF26+SUM(AH26:AV28)</f>
        <v>0</v>
      </c>
      <c r="AX26" s="3446"/>
      <c r="AY26" s="3447"/>
      <c r="AZ26" s="3844"/>
      <c r="BA26" s="3845"/>
      <c r="BB26" s="3846"/>
      <c r="BC26" s="3851"/>
      <c r="BD26" s="3852"/>
      <c r="BE26" s="3852"/>
      <c r="BF26" s="3852"/>
      <c r="BG26" s="3852"/>
      <c r="BH26" s="3852"/>
      <c r="BI26" s="3852"/>
      <c r="BJ26" s="3853"/>
    </row>
    <row r="27" spans="1:69" s="677" customFormat="1" ht="15" customHeight="1">
      <c r="A27" s="3409"/>
      <c r="B27" s="3460"/>
      <c r="C27" s="3461"/>
      <c r="D27" s="3461"/>
      <c r="E27" s="3461"/>
      <c r="F27" s="3462"/>
      <c r="G27" s="3414"/>
      <c r="H27" s="3415"/>
      <c r="I27" s="3415"/>
      <c r="J27" s="3415"/>
      <c r="K27" s="3415"/>
      <c r="L27" s="3416"/>
      <c r="M27" s="3420"/>
      <c r="N27" s="3422"/>
      <c r="O27" s="3433"/>
      <c r="P27" s="3434"/>
      <c r="Q27" s="3435"/>
      <c r="R27" s="3411"/>
      <c r="S27" s="3412"/>
      <c r="T27" s="3413"/>
      <c r="U27" s="3427"/>
      <c r="V27" s="3428"/>
      <c r="W27" s="3428"/>
      <c r="X27" s="3429"/>
      <c r="Y27" s="3416"/>
      <c r="Z27" s="3405"/>
      <c r="AA27" s="3416"/>
      <c r="AB27" s="3406"/>
      <c r="AC27" s="3415"/>
      <c r="AD27" s="3865"/>
      <c r="AE27" s="3866"/>
      <c r="AF27" s="3868"/>
      <c r="AG27" s="3866"/>
      <c r="AH27" s="3860"/>
      <c r="AI27" s="3861"/>
      <c r="AJ27" s="3862"/>
      <c r="AK27" s="3860"/>
      <c r="AL27" s="3861"/>
      <c r="AM27" s="3862"/>
      <c r="AN27" s="3838"/>
      <c r="AO27" s="3839"/>
      <c r="AP27" s="3840"/>
      <c r="AQ27" s="3838"/>
      <c r="AR27" s="3839"/>
      <c r="AS27" s="3839"/>
      <c r="AT27" s="3839"/>
      <c r="AU27" s="3839"/>
      <c r="AV27" s="3840"/>
      <c r="AW27" s="3445"/>
      <c r="AX27" s="3446"/>
      <c r="AY27" s="3447"/>
      <c r="AZ27" s="3844"/>
      <c r="BA27" s="3845"/>
      <c r="BB27" s="3846"/>
      <c r="BC27" s="3854"/>
      <c r="BD27" s="3855"/>
      <c r="BE27" s="3855"/>
      <c r="BF27" s="3855"/>
      <c r="BG27" s="3855"/>
      <c r="BH27" s="3855"/>
      <c r="BI27" s="3855"/>
      <c r="BJ27" s="3856"/>
    </row>
    <row r="28" spans="1:69" s="677" customFormat="1" ht="15" customHeight="1">
      <c r="A28" s="3456"/>
      <c r="B28" s="3875"/>
      <c r="C28" s="3876"/>
      <c r="D28" s="3877"/>
      <c r="E28" s="3878"/>
      <c r="F28" s="3879"/>
      <c r="G28" s="3460"/>
      <c r="H28" s="3461"/>
      <c r="I28" s="3461"/>
      <c r="J28" s="3461"/>
      <c r="K28" s="3461"/>
      <c r="L28" s="3462"/>
      <c r="M28" s="3464"/>
      <c r="N28" s="3466"/>
      <c r="O28" s="3436"/>
      <c r="P28" s="3437"/>
      <c r="Q28" s="3438"/>
      <c r="R28" s="3424"/>
      <c r="S28" s="3425"/>
      <c r="T28" s="3426"/>
      <c r="U28" s="3439"/>
      <c r="V28" s="3440"/>
      <c r="W28" s="3440"/>
      <c r="X28" s="981"/>
      <c r="Y28" s="1045" t="s">
        <v>30</v>
      </c>
      <c r="Z28" s="983"/>
      <c r="AA28" s="1045" t="s">
        <v>30</v>
      </c>
      <c r="AB28" s="1052">
        <f>IF((X28+Z28)&gt;=12,X28+Z28-12,X28+Z28)</f>
        <v>0</v>
      </c>
      <c r="AC28" s="1046" t="s">
        <v>30</v>
      </c>
      <c r="AD28" s="1047"/>
      <c r="AE28" s="1048"/>
      <c r="AF28" s="1049"/>
      <c r="AG28" s="1050"/>
      <c r="AH28" s="3860"/>
      <c r="AI28" s="3861"/>
      <c r="AJ28" s="3862"/>
      <c r="AK28" s="3860"/>
      <c r="AL28" s="3861"/>
      <c r="AM28" s="3862"/>
      <c r="AN28" s="3838"/>
      <c r="AO28" s="3839"/>
      <c r="AP28" s="3840"/>
      <c r="AQ28" s="3838"/>
      <c r="AR28" s="3839"/>
      <c r="AS28" s="3839"/>
      <c r="AT28" s="3839"/>
      <c r="AU28" s="3839"/>
      <c r="AV28" s="3840"/>
      <c r="AW28" s="3445"/>
      <c r="AX28" s="3446"/>
      <c r="AY28" s="3447"/>
      <c r="AZ28" s="3891"/>
      <c r="BA28" s="3572"/>
      <c r="BB28" s="3892"/>
      <c r="BC28" s="3893"/>
      <c r="BD28" s="3894"/>
      <c r="BE28" s="3894"/>
      <c r="BF28" s="3894"/>
      <c r="BG28" s="3894"/>
      <c r="BH28" s="3894"/>
      <c r="BI28" s="3894"/>
      <c r="BJ28" s="3895"/>
      <c r="BQ28" s="1058"/>
    </row>
    <row r="29" spans="1:69" s="677" customFormat="1" ht="15" customHeight="1">
      <c r="A29" s="3409">
        <v>7</v>
      </c>
      <c r="B29" s="3414"/>
      <c r="C29" s="3415"/>
      <c r="D29" s="3415"/>
      <c r="E29" s="3415"/>
      <c r="F29" s="3416"/>
      <c r="G29" s="3457"/>
      <c r="H29" s="3458"/>
      <c r="I29" s="3458"/>
      <c r="J29" s="3458"/>
      <c r="K29" s="3458"/>
      <c r="L29" s="3459"/>
      <c r="M29" s="3420"/>
      <c r="N29" s="3422"/>
      <c r="O29" s="2247"/>
      <c r="P29" s="2248"/>
      <c r="Q29" s="2249"/>
      <c r="R29" s="3411"/>
      <c r="S29" s="3412"/>
      <c r="T29" s="3413"/>
      <c r="U29" s="3427"/>
      <c r="V29" s="3428"/>
      <c r="W29" s="3428"/>
      <c r="X29" s="3429"/>
      <c r="Y29" s="3416" t="s">
        <v>102</v>
      </c>
      <c r="Z29" s="3405"/>
      <c r="AA29" s="3416" t="s">
        <v>102</v>
      </c>
      <c r="AB29" s="3406">
        <f>IF((X31+Z31)&gt;=12,X29+Z29+1,X29+Z29)</f>
        <v>0</v>
      </c>
      <c r="AC29" s="3415" t="s">
        <v>102</v>
      </c>
      <c r="AD29" s="3863"/>
      <c r="AE29" s="3864"/>
      <c r="AF29" s="3867"/>
      <c r="AG29" s="3864"/>
      <c r="AH29" s="3860"/>
      <c r="AI29" s="3861"/>
      <c r="AJ29" s="3862"/>
      <c r="AK29" s="3860"/>
      <c r="AL29" s="3861"/>
      <c r="AM29" s="3862"/>
      <c r="AN29" s="3838"/>
      <c r="AO29" s="3839"/>
      <c r="AP29" s="3840"/>
      <c r="AQ29" s="3838"/>
      <c r="AR29" s="3839"/>
      <c r="AS29" s="3839"/>
      <c r="AT29" s="3839"/>
      <c r="AU29" s="3839"/>
      <c r="AV29" s="3840"/>
      <c r="AW29" s="3389">
        <f>AF29+SUM(AH29:AV31)</f>
        <v>0</v>
      </c>
      <c r="AX29" s="3390"/>
      <c r="AY29" s="3391"/>
      <c r="AZ29" s="3844"/>
      <c r="BA29" s="3845"/>
      <c r="BB29" s="3846"/>
      <c r="BC29" s="3851"/>
      <c r="BD29" s="3852"/>
      <c r="BE29" s="3852"/>
      <c r="BF29" s="3852"/>
      <c r="BG29" s="3852"/>
      <c r="BH29" s="3852"/>
      <c r="BI29" s="3852"/>
      <c r="BJ29" s="3853"/>
    </row>
    <row r="30" spans="1:69" s="677" customFormat="1" ht="15" customHeight="1">
      <c r="A30" s="3409"/>
      <c r="B30" s="3460"/>
      <c r="C30" s="3461"/>
      <c r="D30" s="3461"/>
      <c r="E30" s="3461"/>
      <c r="F30" s="3462"/>
      <c r="G30" s="3414"/>
      <c r="H30" s="3415"/>
      <c r="I30" s="3415"/>
      <c r="J30" s="3415"/>
      <c r="K30" s="3415"/>
      <c r="L30" s="3416"/>
      <c r="M30" s="3420"/>
      <c r="N30" s="3422"/>
      <c r="O30" s="3433"/>
      <c r="P30" s="3434"/>
      <c r="Q30" s="3435"/>
      <c r="R30" s="3411"/>
      <c r="S30" s="3412"/>
      <c r="T30" s="3413"/>
      <c r="U30" s="3427"/>
      <c r="V30" s="3428"/>
      <c r="W30" s="3428"/>
      <c r="X30" s="3429"/>
      <c r="Y30" s="3416"/>
      <c r="Z30" s="3405"/>
      <c r="AA30" s="3416"/>
      <c r="AB30" s="3406"/>
      <c r="AC30" s="3415"/>
      <c r="AD30" s="3865"/>
      <c r="AE30" s="3866"/>
      <c r="AF30" s="3868"/>
      <c r="AG30" s="3866"/>
      <c r="AH30" s="3860"/>
      <c r="AI30" s="3861"/>
      <c r="AJ30" s="3862"/>
      <c r="AK30" s="3860"/>
      <c r="AL30" s="3861"/>
      <c r="AM30" s="3862"/>
      <c r="AN30" s="3838"/>
      <c r="AO30" s="3839"/>
      <c r="AP30" s="3840"/>
      <c r="AQ30" s="3838"/>
      <c r="AR30" s="3839"/>
      <c r="AS30" s="3839"/>
      <c r="AT30" s="3839"/>
      <c r="AU30" s="3839"/>
      <c r="AV30" s="3840"/>
      <c r="AW30" s="3389"/>
      <c r="AX30" s="3390"/>
      <c r="AY30" s="3391"/>
      <c r="AZ30" s="3844"/>
      <c r="BA30" s="3845"/>
      <c r="BB30" s="3846"/>
      <c r="BC30" s="3854"/>
      <c r="BD30" s="3855"/>
      <c r="BE30" s="3855"/>
      <c r="BF30" s="3855"/>
      <c r="BG30" s="3855"/>
      <c r="BH30" s="3855"/>
      <c r="BI30" s="3855"/>
      <c r="BJ30" s="3856"/>
    </row>
    <row r="31" spans="1:69" s="677" customFormat="1" ht="15" customHeight="1" thickBot="1">
      <c r="A31" s="3409"/>
      <c r="B31" s="3833"/>
      <c r="C31" s="3834"/>
      <c r="D31" s="3835"/>
      <c r="E31" s="3836"/>
      <c r="F31" s="3837"/>
      <c r="G31" s="3830"/>
      <c r="H31" s="3831"/>
      <c r="I31" s="3831"/>
      <c r="J31" s="3831"/>
      <c r="K31" s="3831"/>
      <c r="L31" s="3832"/>
      <c r="M31" s="3420"/>
      <c r="N31" s="3422"/>
      <c r="O31" s="3436"/>
      <c r="P31" s="3437"/>
      <c r="Q31" s="3438"/>
      <c r="R31" s="3411"/>
      <c r="S31" s="3412"/>
      <c r="T31" s="3413"/>
      <c r="U31" s="3475"/>
      <c r="V31" s="3476"/>
      <c r="W31" s="3476"/>
      <c r="X31" s="974"/>
      <c r="Y31" s="1053" t="s">
        <v>30</v>
      </c>
      <c r="Z31" s="713"/>
      <c r="AA31" s="1053" t="s">
        <v>30</v>
      </c>
      <c r="AB31" s="992">
        <f>IF((X31+Z31)&gt;=12,X31+Z31-12,X31+Z31)</f>
        <v>0</v>
      </c>
      <c r="AC31" s="1033" t="s">
        <v>30</v>
      </c>
      <c r="AD31" s="1054"/>
      <c r="AE31" s="1055"/>
      <c r="AF31" s="1056"/>
      <c r="AG31" s="1057"/>
      <c r="AH31" s="3401"/>
      <c r="AI31" s="3402"/>
      <c r="AJ31" s="3403"/>
      <c r="AK31" s="3860"/>
      <c r="AL31" s="3861"/>
      <c r="AM31" s="3862"/>
      <c r="AN31" s="3869"/>
      <c r="AO31" s="3870"/>
      <c r="AP31" s="3871"/>
      <c r="AQ31" s="3872"/>
      <c r="AR31" s="3873"/>
      <c r="AS31" s="3873"/>
      <c r="AT31" s="3873"/>
      <c r="AU31" s="3873"/>
      <c r="AV31" s="3874"/>
      <c r="AW31" s="3841"/>
      <c r="AX31" s="3842"/>
      <c r="AY31" s="3843"/>
      <c r="AZ31" s="3811"/>
      <c r="BA31" s="3812"/>
      <c r="BB31" s="3813"/>
      <c r="BC31" s="3857"/>
      <c r="BD31" s="3858"/>
      <c r="BE31" s="3858"/>
      <c r="BF31" s="3858"/>
      <c r="BG31" s="3858"/>
      <c r="BH31" s="3858"/>
      <c r="BI31" s="3858"/>
      <c r="BJ31" s="3859"/>
    </row>
    <row r="32" spans="1:69" s="677" customFormat="1" ht="14.1" customHeight="1">
      <c r="A32" s="3321" t="s">
        <v>1050</v>
      </c>
      <c r="B32" s="3322"/>
      <c r="C32" s="3322"/>
      <c r="D32" s="3322"/>
      <c r="E32" s="3322"/>
      <c r="F32" s="3322"/>
      <c r="G32" s="3322"/>
      <c r="H32" s="3322"/>
      <c r="I32" s="3322"/>
      <c r="J32" s="3322"/>
      <c r="K32" s="3322"/>
      <c r="L32" s="3322"/>
      <c r="M32" s="3322"/>
      <c r="N32" s="3322"/>
      <c r="O32" s="3322"/>
      <c r="P32" s="3322"/>
      <c r="Q32" s="3322"/>
      <c r="R32" s="3322"/>
      <c r="S32" s="3322"/>
      <c r="T32" s="3322"/>
      <c r="U32" s="3322"/>
      <c r="V32" s="3322"/>
      <c r="W32" s="3323"/>
      <c r="X32" s="1059">
        <f>IFERROR((X11+X14+X17+X20+X23+X26+X29)/COUNTA(G11:L31),"")</f>
        <v>3</v>
      </c>
      <c r="Y32" s="1060" t="s">
        <v>102</v>
      </c>
      <c r="Z32" s="1042">
        <f>IFERROR((Z11+Z14+Z17+Z20+Z23+Z26+Z29)/COUNTA(G11:L31),"")</f>
        <v>4.333333333333333</v>
      </c>
      <c r="AA32" s="1060" t="s">
        <v>102</v>
      </c>
      <c r="AB32" s="998">
        <f>BN33</f>
        <v>7.333333333333333</v>
      </c>
      <c r="AC32" s="1060" t="s">
        <v>102</v>
      </c>
      <c r="AD32" s="3814">
        <f>IFERROR(AVERAGE(AD11,AD14,AD17,AD20,AD23,AD26,AD29),"")</f>
        <v>126750</v>
      </c>
      <c r="AE32" s="3815"/>
      <c r="AF32" s="3814">
        <f>IFERROR(AVERAGE(AF11,AF14,AF17,AF20,AF23,AF26,AF29),"")</f>
        <v>140000</v>
      </c>
      <c r="AG32" s="3815"/>
      <c r="AH32" s="3818"/>
      <c r="AI32" s="3819"/>
      <c r="AJ32" s="3819"/>
      <c r="AK32" s="3819"/>
      <c r="AL32" s="3819"/>
      <c r="AM32" s="3819"/>
      <c r="AN32" s="3819"/>
      <c r="AO32" s="3819"/>
      <c r="AP32" s="3819"/>
      <c r="AQ32" s="3819"/>
      <c r="AR32" s="3819"/>
      <c r="AS32" s="3819"/>
      <c r="AT32" s="3819"/>
      <c r="AU32" s="3819"/>
      <c r="AV32" s="3820"/>
      <c r="AW32" s="3824">
        <f>IFERROR(SUM(AW11:AY31)/COUNTA(G11:L31),"")</f>
        <v>167100</v>
      </c>
      <c r="AX32" s="3825"/>
      <c r="AY32" s="3826"/>
      <c r="AZ32" s="3847">
        <f>IFERROR(AVERAGE(AZ11,AZ14,AZ17,AZ20,AZ23,AZ26,AZ29),"")</f>
        <v>6.5</v>
      </c>
      <c r="BA32" s="3340"/>
      <c r="BB32" s="3848"/>
      <c r="BC32" s="3800" t="str">
        <f>IFERROR(AVERAGE(BC11,BC14,BC17,BC20,#REF!,BC26,BC29),"")</f>
        <v/>
      </c>
      <c r="BD32" s="3801"/>
      <c r="BE32" s="3801"/>
      <c r="BF32" s="3801"/>
      <c r="BG32" s="3801"/>
      <c r="BH32" s="3801"/>
      <c r="BI32" s="3801"/>
      <c r="BJ32" s="3802"/>
      <c r="BM32" s="1044">
        <f>INT(BM33/12)</f>
        <v>0</v>
      </c>
      <c r="BN32" s="1044">
        <f>MOD(BM33,12)</f>
        <v>2</v>
      </c>
    </row>
    <row r="33" spans="1:68" ht="14.1" customHeight="1" thickBot="1">
      <c r="A33" s="3324"/>
      <c r="B33" s="3325"/>
      <c r="C33" s="3325"/>
      <c r="D33" s="3325"/>
      <c r="E33" s="3325"/>
      <c r="F33" s="3325"/>
      <c r="G33" s="3325"/>
      <c r="H33" s="3325"/>
      <c r="I33" s="3325"/>
      <c r="J33" s="3325"/>
      <c r="K33" s="3325"/>
      <c r="L33" s="3325"/>
      <c r="M33" s="3325"/>
      <c r="N33" s="3325"/>
      <c r="O33" s="3325"/>
      <c r="P33" s="3325"/>
      <c r="Q33" s="3325"/>
      <c r="R33" s="3325"/>
      <c r="S33" s="3325"/>
      <c r="T33" s="3325"/>
      <c r="U33" s="3325"/>
      <c r="V33" s="3325"/>
      <c r="W33" s="3326"/>
      <c r="X33" s="1043">
        <f>IFERROR((X13+X16+X19+X22+X25+X28+X31)/COUNTA(G11:L31),"")</f>
        <v>2</v>
      </c>
      <c r="Y33" s="1061" t="s">
        <v>30</v>
      </c>
      <c r="Z33" s="1043">
        <f>IFERROR((Z13+Z16+Z19+Z22+Z25+Z28+Z31)/COUNTA(G11:L31),"")</f>
        <v>0</v>
      </c>
      <c r="AA33" s="1061" t="s">
        <v>30</v>
      </c>
      <c r="AB33" s="1003">
        <f>BN32</f>
        <v>2</v>
      </c>
      <c r="AC33" s="1061" t="s">
        <v>30</v>
      </c>
      <c r="AD33" s="3816"/>
      <c r="AE33" s="3817"/>
      <c r="AF33" s="3816"/>
      <c r="AG33" s="3817"/>
      <c r="AH33" s="3821"/>
      <c r="AI33" s="3822"/>
      <c r="AJ33" s="3822"/>
      <c r="AK33" s="3822"/>
      <c r="AL33" s="3822"/>
      <c r="AM33" s="3822"/>
      <c r="AN33" s="3822"/>
      <c r="AO33" s="3822"/>
      <c r="AP33" s="3822"/>
      <c r="AQ33" s="3822"/>
      <c r="AR33" s="3822"/>
      <c r="AS33" s="3822"/>
      <c r="AT33" s="3822"/>
      <c r="AU33" s="3822"/>
      <c r="AV33" s="3823"/>
      <c r="AW33" s="3827"/>
      <c r="AX33" s="3828"/>
      <c r="AY33" s="3829"/>
      <c r="AZ33" s="3849"/>
      <c r="BA33" s="3343"/>
      <c r="BB33" s="3850"/>
      <c r="BC33" s="3803"/>
      <c r="BD33" s="3804"/>
      <c r="BE33" s="3804"/>
      <c r="BF33" s="3804"/>
      <c r="BG33" s="3804"/>
      <c r="BH33" s="3804"/>
      <c r="BI33" s="3804"/>
      <c r="BJ33" s="3805"/>
      <c r="BK33" s="578"/>
      <c r="BL33" s="578"/>
      <c r="BM33" s="1044">
        <f>IFERROR(SUM(AB13,AB16,AB19,AB22,AB25,AB28,AB31)/COUNTA(G11:L31),0)</f>
        <v>2</v>
      </c>
      <c r="BN33" s="1044">
        <f>IFERROR(SUM(AB11,AB14,AB17,AB20,AB23,AB26,AB29)/COUNTA(G11:L31),0)</f>
        <v>7.333333333333333</v>
      </c>
      <c r="BO33" s="578"/>
      <c r="BP33" s="578"/>
    </row>
    <row r="34" spans="1:68" s="677" customFormat="1" ht="14.1" customHeight="1">
      <c r="A34" s="1866" t="s">
        <v>95</v>
      </c>
      <c r="B34" s="1866"/>
      <c r="C34" s="1062" t="s">
        <v>96</v>
      </c>
      <c r="D34" s="3317" t="s">
        <v>1660</v>
      </c>
      <c r="E34" s="3317"/>
      <c r="F34" s="3317"/>
      <c r="G34" s="3317"/>
      <c r="H34" s="3317"/>
      <c r="I34" s="3317"/>
      <c r="J34" s="3317"/>
      <c r="K34" s="3317"/>
      <c r="L34" s="3317"/>
      <c r="M34" s="3317"/>
      <c r="N34" s="3317"/>
      <c r="O34" s="3317"/>
      <c r="P34" s="3317"/>
      <c r="Q34" s="3317"/>
      <c r="R34" s="3317"/>
      <c r="S34" s="3317"/>
      <c r="T34" s="3317"/>
      <c r="U34" s="3317"/>
      <c r="V34" s="3317"/>
      <c r="W34" s="3317"/>
      <c r="X34" s="3317"/>
      <c r="Y34" s="3317"/>
      <c r="Z34" s="3317"/>
      <c r="AA34" s="3317"/>
      <c r="AB34" s="3317"/>
      <c r="AC34" s="3317"/>
      <c r="AD34" s="3317"/>
      <c r="AE34" s="3317"/>
      <c r="AF34" s="3317"/>
      <c r="AG34" s="3317"/>
      <c r="AH34" s="3317"/>
      <c r="AI34" s="3317"/>
      <c r="AJ34" s="3317"/>
      <c r="AK34" s="3317"/>
      <c r="AL34" s="3317"/>
      <c r="AM34" s="3317"/>
      <c r="AN34" s="3317"/>
      <c r="AO34" s="3317"/>
      <c r="AP34" s="3317"/>
      <c r="AQ34" s="3317"/>
      <c r="AR34" s="3317"/>
      <c r="AS34" s="3317"/>
      <c r="AT34" s="3317"/>
      <c r="AU34" s="3317"/>
      <c r="AV34" s="3317"/>
      <c r="AW34" s="3317"/>
      <c r="AX34" s="3317"/>
      <c r="AY34" s="3317"/>
      <c r="AZ34" s="3317"/>
      <c r="BA34" s="3317"/>
      <c r="BB34" s="3317"/>
      <c r="BC34" s="3317"/>
      <c r="BD34" s="3317"/>
      <c r="BE34" s="3317"/>
      <c r="BF34" s="3317"/>
      <c r="BG34" s="3317"/>
      <c r="BH34" s="3317"/>
      <c r="BI34" s="3317"/>
    </row>
    <row r="35" spans="1:68" s="677" customFormat="1" ht="14.1" customHeight="1">
      <c r="A35" s="1008"/>
      <c r="B35" s="1008"/>
      <c r="C35" s="1062"/>
      <c r="D35" s="1771"/>
      <c r="E35" s="1771"/>
      <c r="F35" s="1771"/>
      <c r="G35" s="1771"/>
      <c r="H35" s="1771"/>
      <c r="I35" s="1771"/>
      <c r="J35" s="1771"/>
      <c r="K35" s="1771"/>
      <c r="L35" s="1771"/>
      <c r="M35" s="1771"/>
      <c r="N35" s="1771"/>
      <c r="O35" s="1771"/>
      <c r="P35" s="1771"/>
      <c r="Q35" s="1771"/>
      <c r="R35" s="1771"/>
      <c r="S35" s="1771"/>
      <c r="T35" s="1771"/>
      <c r="U35" s="1771"/>
      <c r="V35" s="1771"/>
      <c r="W35" s="1771"/>
      <c r="X35" s="1771"/>
      <c r="Y35" s="1771"/>
      <c r="Z35" s="1771"/>
      <c r="AA35" s="1771"/>
      <c r="AB35" s="1771"/>
      <c r="AC35" s="1771"/>
      <c r="AD35" s="1771"/>
      <c r="AE35" s="1771"/>
      <c r="AF35" s="1771"/>
      <c r="AG35" s="1771"/>
      <c r="AH35" s="1771"/>
      <c r="AI35" s="1771"/>
      <c r="AJ35" s="1771"/>
      <c r="AK35" s="1771"/>
      <c r="AL35" s="1771"/>
      <c r="AM35" s="1771"/>
      <c r="AN35" s="1771"/>
      <c r="AO35" s="1771"/>
      <c r="AP35" s="1771"/>
      <c r="AQ35" s="1771"/>
      <c r="AR35" s="1771"/>
      <c r="AS35" s="1771"/>
      <c r="AT35" s="1771"/>
      <c r="AU35" s="1771"/>
      <c r="AV35" s="1771"/>
      <c r="AW35" s="1771"/>
      <c r="AX35" s="1771"/>
      <c r="AY35" s="1771"/>
      <c r="AZ35" s="1771"/>
      <c r="BA35" s="1771"/>
      <c r="BB35" s="1771"/>
      <c r="BC35" s="1771"/>
      <c r="BD35" s="1771"/>
      <c r="BE35" s="1771"/>
      <c r="BF35" s="1771"/>
      <c r="BG35" s="1771"/>
      <c r="BH35" s="1771"/>
      <c r="BI35" s="1771"/>
    </row>
    <row r="36" spans="1:68" s="677" customFormat="1" ht="14.1" customHeight="1">
      <c r="C36" s="1062" t="s">
        <v>103</v>
      </c>
      <c r="D36" s="3806" t="s">
        <v>1133</v>
      </c>
      <c r="E36" s="3806"/>
      <c r="F36" s="3806"/>
      <c r="G36" s="3806"/>
      <c r="H36" s="3806"/>
      <c r="I36" s="3806"/>
      <c r="J36" s="3806"/>
      <c r="K36" s="3806"/>
      <c r="L36" s="3806"/>
      <c r="M36" s="3806"/>
      <c r="N36" s="3806"/>
      <c r="O36" s="3806"/>
      <c r="P36" s="3806"/>
      <c r="Q36" s="3806"/>
      <c r="R36" s="3806"/>
      <c r="S36" s="3806"/>
      <c r="T36" s="3806"/>
      <c r="U36" s="3806"/>
      <c r="V36" s="3806"/>
      <c r="W36" s="3806"/>
      <c r="X36" s="3806"/>
      <c r="Y36" s="3806"/>
      <c r="Z36" s="3806"/>
      <c r="AA36" s="3806"/>
      <c r="AB36" s="3806"/>
      <c r="AC36" s="3806"/>
      <c r="AD36" s="3806"/>
      <c r="AE36" s="3806"/>
      <c r="AF36" s="3806"/>
      <c r="AG36" s="3806"/>
      <c r="AH36" s="3806"/>
      <c r="AI36" s="3806"/>
      <c r="AJ36" s="3806"/>
      <c r="AK36" s="3806"/>
      <c r="AL36" s="3806"/>
      <c r="AM36" s="3806"/>
      <c r="AN36" s="3806"/>
      <c r="AO36" s="3806"/>
      <c r="AP36" s="3806"/>
      <c r="AQ36" s="3806"/>
      <c r="AR36" s="3806"/>
      <c r="AS36" s="3806"/>
      <c r="AT36" s="3806"/>
      <c r="AU36" s="3806"/>
      <c r="AV36" s="3806"/>
      <c r="AW36" s="3806"/>
      <c r="AX36" s="3806"/>
      <c r="AY36" s="3806"/>
      <c r="AZ36" s="3806"/>
      <c r="BA36" s="3806"/>
      <c r="BB36" s="3806"/>
      <c r="BC36" s="3806"/>
      <c r="BD36" s="3806"/>
      <c r="BE36" s="3806"/>
      <c r="BF36" s="3806"/>
      <c r="BG36" s="3806"/>
      <c r="BH36" s="3806"/>
      <c r="BI36" s="3806"/>
      <c r="BO36" s="1063"/>
    </row>
    <row r="37" spans="1:68" s="677" customFormat="1" ht="12" customHeight="1">
      <c r="C37" s="1006" t="s">
        <v>285</v>
      </c>
      <c r="D37" s="3807" t="s">
        <v>1651</v>
      </c>
      <c r="E37" s="3807"/>
      <c r="F37" s="3807"/>
      <c r="G37" s="3807"/>
      <c r="H37" s="3807"/>
      <c r="I37" s="3807"/>
      <c r="J37" s="3807"/>
      <c r="K37" s="3807"/>
      <c r="L37" s="3807"/>
      <c r="M37" s="3807"/>
      <c r="N37" s="3807"/>
      <c r="O37" s="3807"/>
      <c r="P37" s="3807"/>
      <c r="Q37" s="3807"/>
      <c r="R37" s="3807"/>
      <c r="S37" s="3807"/>
      <c r="T37" s="3807"/>
      <c r="U37" s="3807"/>
      <c r="V37" s="3807"/>
      <c r="W37" s="3807"/>
      <c r="X37" s="3807"/>
      <c r="Y37" s="3807"/>
      <c r="Z37" s="3807"/>
      <c r="AA37" s="3807"/>
      <c r="AB37" s="3807"/>
      <c r="AC37" s="3807"/>
      <c r="AD37" s="3807"/>
      <c r="AE37" s="3807"/>
      <c r="AF37" s="3807"/>
      <c r="AG37" s="3807"/>
      <c r="AH37" s="3807"/>
      <c r="AI37" s="3807"/>
      <c r="AJ37" s="3807"/>
      <c r="AK37" s="3807"/>
      <c r="AL37" s="3807"/>
      <c r="AM37" s="3807"/>
      <c r="AN37" s="3807"/>
      <c r="AO37" s="3807"/>
      <c r="AP37" s="3807"/>
      <c r="AQ37" s="3807"/>
      <c r="AR37" s="3807"/>
      <c r="AS37" s="3807"/>
      <c r="AT37" s="3807"/>
      <c r="AU37" s="3807"/>
      <c r="AV37" s="3807"/>
      <c r="AW37" s="3807"/>
      <c r="AX37" s="3807"/>
      <c r="AY37" s="3807"/>
      <c r="AZ37" s="3807"/>
      <c r="BA37" s="3807"/>
      <c r="BB37" s="3807"/>
      <c r="BC37" s="3807"/>
      <c r="BD37" s="3807"/>
      <c r="BE37" s="3807"/>
      <c r="BF37" s="3807"/>
      <c r="BG37" s="3807"/>
      <c r="BH37" s="3807"/>
      <c r="BI37" s="3807"/>
      <c r="BJ37" s="584"/>
    </row>
    <row r="38" spans="1:68" s="677" customFormat="1" ht="12" customHeight="1">
      <c r="B38" s="921"/>
      <c r="C38" s="3808" t="s">
        <v>286</v>
      </c>
      <c r="D38" s="2080" t="s">
        <v>1130</v>
      </c>
      <c r="E38" s="2080"/>
      <c r="F38" s="2080"/>
      <c r="G38" s="2080"/>
      <c r="H38" s="2080"/>
      <c r="I38" s="2080"/>
      <c r="J38" s="2080"/>
      <c r="K38" s="2080"/>
      <c r="L38" s="2080"/>
      <c r="M38" s="2080"/>
      <c r="N38" s="2080"/>
      <c r="O38" s="2080"/>
      <c r="P38" s="2080"/>
      <c r="Q38" s="2080"/>
      <c r="R38" s="2080"/>
      <c r="S38" s="2080"/>
      <c r="T38" s="2080"/>
      <c r="U38" s="2080"/>
      <c r="V38" s="2080"/>
      <c r="W38" s="2080"/>
      <c r="X38" s="2080"/>
      <c r="Y38" s="2080"/>
      <c r="Z38" s="2080"/>
      <c r="AA38" s="2080"/>
      <c r="AB38" s="2080"/>
      <c r="AC38" s="2080"/>
      <c r="AD38" s="2080"/>
      <c r="AE38" s="2080"/>
      <c r="AF38" s="2080"/>
      <c r="AG38" s="2080"/>
      <c r="AH38" s="2080"/>
      <c r="AI38" s="2080"/>
      <c r="AJ38" s="2080"/>
      <c r="AK38" s="2080"/>
      <c r="AL38" s="2080"/>
      <c r="AM38" s="2080"/>
      <c r="AN38" s="2080"/>
      <c r="AO38" s="2080"/>
      <c r="AP38" s="2080"/>
      <c r="AQ38" s="2080"/>
      <c r="AR38" s="2080"/>
      <c r="AS38" s="2080"/>
      <c r="AT38" s="2080"/>
      <c r="AU38" s="2080"/>
      <c r="AV38" s="2080"/>
      <c r="AW38" s="2080"/>
      <c r="AX38" s="2080"/>
      <c r="AY38" s="2080"/>
      <c r="AZ38" s="2080"/>
      <c r="BA38" s="2080"/>
      <c r="BB38" s="2080"/>
      <c r="BC38" s="2080"/>
      <c r="BD38" s="2080"/>
      <c r="BE38" s="2080"/>
      <c r="BF38" s="2080"/>
      <c r="BG38" s="2080"/>
      <c r="BH38" s="2080"/>
      <c r="BI38" s="2080"/>
      <c r="BJ38" s="584"/>
    </row>
    <row r="39" spans="1:68" s="677" customFormat="1" ht="12" customHeight="1">
      <c r="C39" s="3808"/>
      <c r="D39" s="2080"/>
      <c r="E39" s="2080"/>
      <c r="F39" s="2080"/>
      <c r="G39" s="2080"/>
      <c r="H39" s="2080"/>
      <c r="I39" s="2080"/>
      <c r="J39" s="2080"/>
      <c r="K39" s="2080"/>
      <c r="L39" s="2080"/>
      <c r="M39" s="2080"/>
      <c r="N39" s="2080"/>
      <c r="O39" s="2080"/>
      <c r="P39" s="2080"/>
      <c r="Q39" s="2080"/>
      <c r="R39" s="2080"/>
      <c r="S39" s="2080"/>
      <c r="T39" s="2080"/>
      <c r="U39" s="2080"/>
      <c r="V39" s="2080"/>
      <c r="W39" s="2080"/>
      <c r="X39" s="2080"/>
      <c r="Y39" s="2080"/>
      <c r="Z39" s="2080"/>
      <c r="AA39" s="2080"/>
      <c r="AB39" s="2080"/>
      <c r="AC39" s="2080"/>
      <c r="AD39" s="2080"/>
      <c r="AE39" s="2080"/>
      <c r="AF39" s="2080"/>
      <c r="AG39" s="2080"/>
      <c r="AH39" s="2080"/>
      <c r="AI39" s="2080"/>
      <c r="AJ39" s="2080"/>
      <c r="AK39" s="2080"/>
      <c r="AL39" s="2080"/>
      <c r="AM39" s="2080"/>
      <c r="AN39" s="2080"/>
      <c r="AO39" s="2080"/>
      <c r="AP39" s="2080"/>
      <c r="AQ39" s="2080"/>
      <c r="AR39" s="2080"/>
      <c r="AS39" s="2080"/>
      <c r="AT39" s="2080"/>
      <c r="AU39" s="2080"/>
      <c r="AV39" s="2080"/>
      <c r="AW39" s="2080"/>
      <c r="AX39" s="2080"/>
      <c r="AY39" s="2080"/>
      <c r="AZ39" s="2080"/>
      <c r="BA39" s="2080"/>
      <c r="BB39" s="2080"/>
      <c r="BC39" s="2080"/>
      <c r="BD39" s="2080"/>
      <c r="BE39" s="2080"/>
      <c r="BF39" s="2080"/>
      <c r="BG39" s="2080"/>
      <c r="BH39" s="2080"/>
      <c r="BI39" s="2080"/>
      <c r="BJ39" s="584"/>
    </row>
    <row r="40" spans="1:68" s="677" customFormat="1" ht="12" customHeight="1">
      <c r="C40" s="3809" t="s">
        <v>887</v>
      </c>
      <c r="D40" s="2080" t="s">
        <v>1419</v>
      </c>
      <c r="E40" s="2080"/>
      <c r="F40" s="2080"/>
      <c r="G40" s="2080"/>
      <c r="H40" s="2080"/>
      <c r="I40" s="2080"/>
      <c r="J40" s="2080"/>
      <c r="K40" s="2080"/>
      <c r="L40" s="2080"/>
      <c r="M40" s="2080"/>
      <c r="N40" s="2080"/>
      <c r="O40" s="2080"/>
      <c r="P40" s="2080"/>
      <c r="Q40" s="2080"/>
      <c r="R40" s="2080"/>
      <c r="S40" s="2080"/>
      <c r="T40" s="2080"/>
      <c r="U40" s="2080"/>
      <c r="V40" s="2080"/>
      <c r="W40" s="2080"/>
      <c r="X40" s="2080"/>
      <c r="Y40" s="2080"/>
      <c r="Z40" s="2080"/>
      <c r="AA40" s="2080"/>
      <c r="AB40" s="2080"/>
      <c r="AC40" s="2080"/>
      <c r="AD40" s="2080"/>
      <c r="AE40" s="2080"/>
      <c r="AF40" s="2080"/>
      <c r="AG40" s="2080"/>
      <c r="AH40" s="2080"/>
      <c r="AI40" s="2080"/>
      <c r="AJ40" s="2080"/>
      <c r="AK40" s="2080"/>
      <c r="AL40" s="2080"/>
      <c r="AM40" s="2080"/>
      <c r="AN40" s="2080"/>
      <c r="AO40" s="2080"/>
      <c r="AP40" s="2080"/>
      <c r="AQ40" s="2080"/>
      <c r="AR40" s="2080"/>
      <c r="AS40" s="2080"/>
      <c r="AT40" s="2080"/>
      <c r="AU40" s="2080"/>
      <c r="AV40" s="2080"/>
      <c r="AW40" s="2080"/>
      <c r="AX40" s="2080"/>
      <c r="AY40" s="2080"/>
      <c r="AZ40" s="2080"/>
      <c r="BA40" s="2080"/>
      <c r="BB40" s="2080"/>
      <c r="BC40" s="2080"/>
      <c r="BD40" s="2080"/>
      <c r="BE40" s="2080"/>
      <c r="BF40" s="2080"/>
      <c r="BG40" s="2080"/>
      <c r="BH40" s="2080"/>
      <c r="BI40" s="2080"/>
      <c r="BJ40" s="584"/>
    </row>
    <row r="41" spans="1:68" s="677" customFormat="1" ht="12" customHeight="1">
      <c r="C41" s="3810"/>
      <c r="D41" s="2080"/>
      <c r="E41" s="2080"/>
      <c r="F41" s="2080"/>
      <c r="G41" s="2080"/>
      <c r="H41" s="2080"/>
      <c r="I41" s="2080"/>
      <c r="J41" s="2080"/>
      <c r="K41" s="2080"/>
      <c r="L41" s="2080"/>
      <c r="M41" s="2080"/>
      <c r="N41" s="2080"/>
      <c r="O41" s="2080"/>
      <c r="P41" s="2080"/>
      <c r="Q41" s="2080"/>
      <c r="R41" s="2080"/>
      <c r="S41" s="2080"/>
      <c r="T41" s="2080"/>
      <c r="U41" s="2080"/>
      <c r="V41" s="2080"/>
      <c r="W41" s="2080"/>
      <c r="X41" s="2080"/>
      <c r="Y41" s="2080"/>
      <c r="Z41" s="2080"/>
      <c r="AA41" s="2080"/>
      <c r="AB41" s="2080"/>
      <c r="AC41" s="2080"/>
      <c r="AD41" s="2080"/>
      <c r="AE41" s="2080"/>
      <c r="AF41" s="2080"/>
      <c r="AG41" s="2080"/>
      <c r="AH41" s="2080"/>
      <c r="AI41" s="2080"/>
      <c r="AJ41" s="2080"/>
      <c r="AK41" s="2080"/>
      <c r="AL41" s="2080"/>
      <c r="AM41" s="2080"/>
      <c r="AN41" s="2080"/>
      <c r="AO41" s="2080"/>
      <c r="AP41" s="2080"/>
      <c r="AQ41" s="2080"/>
      <c r="AR41" s="2080"/>
      <c r="AS41" s="2080"/>
      <c r="AT41" s="2080"/>
      <c r="AU41" s="2080"/>
      <c r="AV41" s="2080"/>
      <c r="AW41" s="2080"/>
      <c r="AX41" s="2080"/>
      <c r="AY41" s="2080"/>
      <c r="AZ41" s="2080"/>
      <c r="BA41" s="2080"/>
      <c r="BB41" s="2080"/>
      <c r="BC41" s="2080"/>
      <c r="BD41" s="2080"/>
      <c r="BE41" s="2080"/>
      <c r="BF41" s="2080"/>
      <c r="BG41" s="2080"/>
      <c r="BH41" s="2080"/>
      <c r="BI41" s="2080"/>
    </row>
    <row r="42" spans="1:68" s="677" customFormat="1" ht="12" customHeight="1">
      <c r="C42" s="1010" t="s">
        <v>925</v>
      </c>
      <c r="D42" s="3590" t="s">
        <v>1652</v>
      </c>
      <c r="E42" s="3590"/>
      <c r="F42" s="3590"/>
      <c r="G42" s="3590"/>
      <c r="H42" s="3590"/>
      <c r="I42" s="3590"/>
      <c r="J42" s="3590"/>
      <c r="K42" s="3590"/>
      <c r="L42" s="3590"/>
      <c r="M42" s="3590"/>
      <c r="N42" s="3590"/>
      <c r="O42" s="3590"/>
      <c r="P42" s="3590"/>
      <c r="Q42" s="3590"/>
      <c r="R42" s="3590"/>
      <c r="S42" s="3590"/>
      <c r="T42" s="3590"/>
      <c r="U42" s="3590"/>
      <c r="V42" s="3590"/>
      <c r="W42" s="3590"/>
      <c r="X42" s="3590"/>
      <c r="Y42" s="3590"/>
      <c r="Z42" s="3590"/>
      <c r="AA42" s="3590"/>
      <c r="AB42" s="3590"/>
      <c r="AC42" s="3590"/>
      <c r="AD42" s="3590"/>
      <c r="AE42" s="3590"/>
      <c r="AF42" s="3590"/>
      <c r="AG42" s="3590"/>
      <c r="AH42" s="3590"/>
      <c r="AI42" s="3590"/>
      <c r="AJ42" s="3590"/>
      <c r="AK42" s="3590"/>
      <c r="AL42" s="3590"/>
      <c r="AM42" s="3590"/>
      <c r="AN42" s="3590"/>
      <c r="AO42" s="3590"/>
      <c r="AP42" s="3590"/>
      <c r="AQ42" s="3590"/>
      <c r="AR42" s="3590"/>
      <c r="AS42" s="3590"/>
      <c r="AT42" s="3590"/>
      <c r="AU42" s="3590"/>
      <c r="AV42" s="3590"/>
      <c r="AW42" s="3590"/>
      <c r="AX42" s="3590"/>
      <c r="AY42" s="3590"/>
      <c r="AZ42" s="3590"/>
      <c r="BA42" s="3590"/>
      <c r="BB42" s="3590"/>
      <c r="BC42" s="3590"/>
      <c r="BD42" s="3590"/>
      <c r="BE42" s="3590"/>
      <c r="BF42" s="3590"/>
      <c r="BG42" s="3590"/>
      <c r="BH42" s="3590"/>
      <c r="BI42" s="3590"/>
    </row>
    <row r="43" spans="1:68">
      <c r="C43" s="1010"/>
      <c r="D43" s="677"/>
      <c r="E43" s="677"/>
      <c r="F43" s="677"/>
      <c r="G43" s="677"/>
      <c r="H43" s="677"/>
      <c r="I43" s="677"/>
      <c r="J43" s="677"/>
      <c r="K43" s="677"/>
      <c r="L43" s="677"/>
      <c r="M43" s="677"/>
      <c r="N43" s="677"/>
      <c r="O43" s="677"/>
      <c r="P43" s="677"/>
      <c r="Q43" s="677"/>
      <c r="R43" s="677"/>
      <c r="S43" s="677"/>
      <c r="T43" s="677"/>
      <c r="U43" s="677"/>
      <c r="V43" s="677"/>
      <c r="W43" s="677"/>
      <c r="X43" s="677"/>
      <c r="Y43" s="677"/>
      <c r="Z43" s="677"/>
      <c r="AA43" s="677"/>
      <c r="AB43" s="677"/>
      <c r="AC43" s="677"/>
      <c r="AD43" s="677"/>
      <c r="AE43" s="677"/>
      <c r="AF43" s="677"/>
      <c r="AG43" s="677"/>
      <c r="AH43" s="677"/>
      <c r="AI43" s="677"/>
      <c r="AJ43" s="677"/>
      <c r="AK43" s="677"/>
      <c r="AL43" s="677"/>
      <c r="AM43" s="677"/>
      <c r="AN43" s="677"/>
      <c r="AO43" s="677"/>
      <c r="AP43" s="677"/>
      <c r="AQ43" s="677"/>
      <c r="AR43" s="677"/>
      <c r="AS43" s="677"/>
      <c r="AT43" s="677"/>
      <c r="AU43" s="677"/>
      <c r="AV43" s="677"/>
      <c r="AW43" s="677"/>
      <c r="AX43" s="677"/>
      <c r="AY43" s="677"/>
      <c r="AZ43" s="677"/>
      <c r="BA43" s="677"/>
      <c r="BB43" s="677"/>
      <c r="BC43" s="677"/>
      <c r="BD43" s="677"/>
      <c r="BE43" s="677"/>
      <c r="BF43" s="677"/>
      <c r="BG43" s="677"/>
      <c r="BH43" s="677"/>
      <c r="BI43" s="677"/>
    </row>
    <row r="44" spans="1:68">
      <c r="A44" s="1011"/>
      <c r="B44" s="1012"/>
      <c r="C44" s="1012"/>
      <c r="D44" s="1012"/>
      <c r="E44" s="1012"/>
      <c r="F44" s="1012"/>
      <c r="G44" s="1012"/>
      <c r="H44" s="1012"/>
      <c r="I44" s="1012"/>
      <c r="J44" s="1012"/>
      <c r="K44" s="1012"/>
      <c r="L44" s="1012"/>
      <c r="M44" s="1012"/>
      <c r="N44" s="1012"/>
      <c r="O44" s="1012"/>
      <c r="P44" s="1012"/>
      <c r="Q44" s="1012"/>
      <c r="R44" s="1012"/>
      <c r="S44" s="1012"/>
      <c r="T44" s="1012"/>
      <c r="U44" s="1012"/>
      <c r="V44" s="1012"/>
      <c r="W44" s="1012"/>
      <c r="X44" s="1012"/>
      <c r="Y44" s="1012"/>
      <c r="Z44" s="1012"/>
      <c r="AA44" s="1012"/>
      <c r="AB44" s="1012"/>
      <c r="AC44" s="1012"/>
      <c r="AD44" s="1012"/>
      <c r="AE44" s="1012"/>
      <c r="AF44" s="1012"/>
      <c r="AG44" s="1012"/>
      <c r="AH44" s="1012"/>
      <c r="AI44" s="1012"/>
      <c r="AJ44" s="1012"/>
      <c r="AK44" s="1012"/>
      <c r="AL44" s="1012"/>
      <c r="AM44" s="1012"/>
      <c r="AN44" s="1012"/>
      <c r="AO44" s="1012"/>
      <c r="AP44" s="1012"/>
      <c r="AQ44" s="1012"/>
      <c r="AR44" s="1012"/>
      <c r="AS44" s="1012"/>
      <c r="AT44" s="1012"/>
      <c r="AU44" s="1012"/>
      <c r="AV44" s="1012"/>
      <c r="AW44" s="1012"/>
      <c r="AX44" s="1012"/>
      <c r="AY44" s="1012"/>
      <c r="AZ44" s="1012"/>
      <c r="BA44" s="1012"/>
      <c r="BB44" s="1012"/>
      <c r="BC44" s="1012"/>
      <c r="BD44" s="1012"/>
      <c r="BE44" s="1012"/>
      <c r="BF44" s="1012"/>
      <c r="BG44" s="1012"/>
      <c r="BH44" s="1012"/>
      <c r="BI44" s="1012"/>
      <c r="BJ44" s="1012"/>
    </row>
    <row r="45" spans="1:68" ht="5.0999999999999996" customHeight="1"/>
    <row r="46" spans="1:68" ht="14.1" customHeight="1">
      <c r="A46" s="1014"/>
      <c r="B46" s="1014"/>
      <c r="C46" s="1014"/>
      <c r="D46" s="1014"/>
      <c r="E46" s="1014"/>
      <c r="F46" s="1014"/>
      <c r="G46" s="1014"/>
      <c r="H46" s="1014"/>
      <c r="I46" s="1014"/>
      <c r="J46" s="1014"/>
      <c r="K46" s="1014"/>
      <c r="L46" s="1014"/>
      <c r="M46" s="1014"/>
      <c r="N46" s="1014"/>
      <c r="O46" s="1014"/>
      <c r="P46" s="1014"/>
      <c r="Q46" s="1014"/>
      <c r="R46" s="1014"/>
      <c r="S46" s="1014"/>
      <c r="T46" s="1014"/>
      <c r="U46" s="1014"/>
      <c r="V46" s="1014"/>
      <c r="W46" s="1014"/>
      <c r="X46" s="1014"/>
      <c r="Y46" s="1014"/>
      <c r="Z46" s="1014"/>
      <c r="AA46" s="1014"/>
      <c r="AB46" s="1014"/>
      <c r="AC46" s="1014"/>
      <c r="AD46" s="1014"/>
      <c r="AE46" s="1014"/>
      <c r="AF46" s="1014"/>
      <c r="AG46" s="1014"/>
      <c r="AH46" s="1014"/>
      <c r="AI46" s="1014"/>
      <c r="AJ46" s="1014"/>
      <c r="AK46" s="1014"/>
      <c r="AL46" s="1014"/>
      <c r="AM46" s="1014"/>
      <c r="AN46" s="1014"/>
      <c r="AO46" s="1014"/>
      <c r="AP46" s="1014"/>
      <c r="AQ46" s="1014"/>
      <c r="AR46" s="1014"/>
      <c r="AS46" s="1014"/>
      <c r="AT46" s="1014"/>
      <c r="AU46" s="1014"/>
      <c r="AV46" s="1014"/>
      <c r="AW46" s="1014"/>
      <c r="AX46" s="1014"/>
      <c r="AY46" s="1014"/>
      <c r="AZ46" s="1014"/>
      <c r="BA46" s="1014"/>
      <c r="BB46" s="1014"/>
      <c r="BC46" s="1014"/>
      <c r="BD46" s="1014"/>
      <c r="BE46" s="1014"/>
      <c r="BF46" s="1014"/>
      <c r="BG46" s="1014"/>
      <c r="BH46" s="1014"/>
      <c r="BI46" s="1014"/>
      <c r="BJ46" s="1014"/>
    </row>
    <row r="47" spans="1:68" ht="6.95" customHeight="1">
      <c r="A47" s="1014"/>
      <c r="B47" s="1014"/>
    </row>
    <row r="48" spans="1:68" ht="12.95" customHeight="1">
      <c r="A48" s="1015"/>
      <c r="B48" s="1007"/>
      <c r="C48" s="1007"/>
      <c r="D48" s="1007"/>
      <c r="E48" s="1007"/>
      <c r="F48" s="1007"/>
      <c r="G48" s="1007"/>
      <c r="H48" s="1007"/>
      <c r="I48" s="1007"/>
      <c r="J48" s="1007"/>
      <c r="K48" s="1007"/>
      <c r="L48" s="1007"/>
      <c r="M48" s="1015"/>
      <c r="N48" s="1016"/>
      <c r="O48" s="1017"/>
      <c r="P48" s="1017"/>
      <c r="Q48" s="1017"/>
      <c r="R48" s="1017"/>
      <c r="S48" s="1017"/>
      <c r="T48" s="1017"/>
      <c r="U48" s="1007"/>
      <c r="V48" s="1007"/>
      <c r="W48" s="1007"/>
      <c r="X48" s="1007"/>
      <c r="Y48" s="1007"/>
      <c r="Z48" s="1007"/>
      <c r="AA48" s="1007"/>
      <c r="AB48" s="1007"/>
      <c r="AC48" s="1007"/>
      <c r="AD48" s="713"/>
      <c r="AE48" s="713"/>
      <c r="AF48" s="713"/>
      <c r="AG48" s="713"/>
      <c r="AH48" s="1017"/>
      <c r="AI48" s="1017"/>
      <c r="AJ48" s="1017"/>
      <c r="AK48" s="1017"/>
      <c r="AL48" s="1017"/>
      <c r="AM48" s="1017"/>
      <c r="AN48" s="1017"/>
      <c r="AO48" s="1017"/>
      <c r="AP48" s="1017"/>
      <c r="AQ48" s="1017"/>
      <c r="AR48" s="1017"/>
      <c r="AS48" s="1017"/>
      <c r="AT48" s="1017"/>
      <c r="AU48" s="1017"/>
      <c r="AV48" s="1017"/>
      <c r="AW48" s="422"/>
      <c r="AX48" s="422"/>
      <c r="AY48" s="422"/>
      <c r="AZ48" s="1064"/>
      <c r="BA48" s="1064"/>
      <c r="BB48" s="1064"/>
      <c r="BC48" s="1017"/>
      <c r="BD48" s="1017"/>
      <c r="BE48" s="1017"/>
      <c r="BF48" s="1017"/>
      <c r="BG48" s="1017"/>
      <c r="BH48" s="1017"/>
      <c r="BI48" s="1017"/>
      <c r="BJ48" s="1017"/>
    </row>
    <row r="49" spans="1:62" ht="12.95" customHeight="1">
      <c r="A49" s="1015"/>
      <c r="B49" s="1007"/>
      <c r="C49" s="1007"/>
      <c r="D49" s="1007"/>
      <c r="E49" s="1007"/>
      <c r="F49" s="1007"/>
      <c r="G49" s="1007"/>
      <c r="H49" s="1007"/>
      <c r="I49" s="1007"/>
      <c r="J49" s="1007"/>
      <c r="K49" s="1007"/>
      <c r="L49" s="1007"/>
      <c r="M49" s="1015"/>
      <c r="N49" s="1016"/>
      <c r="O49" s="1017"/>
      <c r="P49" s="1017"/>
      <c r="Q49" s="1017"/>
      <c r="R49" s="1017"/>
      <c r="S49" s="1017"/>
      <c r="T49" s="1017"/>
      <c r="U49" s="1007"/>
      <c r="V49" s="1007"/>
      <c r="W49" s="1007"/>
      <c r="X49" s="1007"/>
      <c r="Y49" s="1007"/>
      <c r="Z49" s="1007"/>
      <c r="AA49" s="1007"/>
      <c r="AB49" s="1007"/>
      <c r="AC49" s="1007"/>
      <c r="AD49" s="1017"/>
      <c r="AE49" s="1017"/>
      <c r="AF49" s="1017"/>
      <c r="AG49" s="1017"/>
      <c r="AH49" s="1017"/>
      <c r="AI49" s="1017"/>
      <c r="AJ49" s="1017"/>
      <c r="AK49" s="1017"/>
      <c r="AL49" s="1017"/>
      <c r="AM49" s="1017"/>
      <c r="AN49" s="1017"/>
      <c r="AO49" s="1017"/>
      <c r="AP49" s="1017"/>
      <c r="AQ49" s="1017"/>
      <c r="AR49" s="1017"/>
      <c r="AS49" s="1017"/>
      <c r="AT49" s="1017"/>
      <c r="AU49" s="1017"/>
      <c r="AV49" s="1017"/>
      <c r="AW49" s="422"/>
      <c r="AX49" s="422"/>
      <c r="AY49" s="422"/>
      <c r="AZ49" s="1064"/>
      <c r="BA49" s="1064"/>
      <c r="BB49" s="1064"/>
      <c r="BC49" s="1017"/>
      <c r="BD49" s="1017"/>
      <c r="BE49" s="1017"/>
      <c r="BF49" s="1017"/>
      <c r="BG49" s="1017"/>
      <c r="BH49" s="1017"/>
      <c r="BI49" s="1017"/>
      <c r="BJ49" s="1017"/>
    </row>
    <row r="50" spans="1:62" ht="15" customHeight="1">
      <c r="A50" s="1015"/>
      <c r="B50" s="1007"/>
      <c r="C50" s="1007"/>
      <c r="D50" s="1007"/>
      <c r="E50" s="1007"/>
      <c r="F50" s="1007"/>
      <c r="G50" s="1007"/>
      <c r="H50" s="1007"/>
      <c r="I50" s="1007"/>
      <c r="J50" s="1007"/>
      <c r="K50" s="1007"/>
      <c r="L50" s="1007"/>
      <c r="M50" s="1015"/>
      <c r="N50" s="1016"/>
      <c r="O50" s="1017"/>
      <c r="P50" s="1017"/>
      <c r="Q50" s="1017"/>
      <c r="R50" s="1017"/>
      <c r="S50" s="1017"/>
      <c r="T50" s="1017"/>
      <c r="U50" s="677"/>
      <c r="V50" s="677"/>
      <c r="W50" s="677"/>
      <c r="X50" s="677"/>
      <c r="Y50" s="677"/>
      <c r="Z50" s="1019"/>
      <c r="AA50" s="1019"/>
      <c r="AB50" s="1017"/>
      <c r="AC50" s="1017"/>
      <c r="AD50" s="1017"/>
      <c r="AE50" s="1017"/>
      <c r="AF50" s="1017"/>
      <c r="AG50" s="1017"/>
      <c r="AH50" s="1007"/>
      <c r="AI50" s="1007"/>
      <c r="AJ50" s="1007"/>
      <c r="AK50" s="1007"/>
      <c r="AL50" s="1007"/>
      <c r="AM50" s="1007"/>
      <c r="AN50" s="1007"/>
      <c r="AO50" s="1007"/>
      <c r="AP50" s="1007"/>
      <c r="AQ50" s="1007"/>
      <c r="AR50" s="1007"/>
      <c r="AS50" s="1007"/>
      <c r="AT50" s="1007"/>
      <c r="AU50" s="1007"/>
      <c r="AV50" s="1007"/>
      <c r="AW50" s="422"/>
      <c r="AX50" s="422"/>
      <c r="AY50" s="422"/>
      <c r="AZ50" s="1020"/>
      <c r="BA50" s="1020"/>
      <c r="BB50" s="1020"/>
      <c r="BC50" s="1017"/>
      <c r="BD50" s="1017"/>
      <c r="BE50" s="1017"/>
      <c r="BF50" s="1017"/>
      <c r="BG50" s="1017"/>
      <c r="BH50" s="1017"/>
      <c r="BI50" s="1017"/>
      <c r="BJ50" s="1017"/>
    </row>
    <row r="51" spans="1:62" ht="15" customHeight="1">
      <c r="A51" s="1015"/>
      <c r="B51" s="1007"/>
      <c r="C51" s="1007"/>
      <c r="D51" s="1007"/>
      <c r="E51" s="1007"/>
      <c r="F51" s="1007"/>
      <c r="G51" s="1007"/>
      <c r="H51" s="1007"/>
      <c r="I51" s="1007"/>
      <c r="J51" s="1007"/>
      <c r="K51" s="1007"/>
      <c r="L51" s="1007"/>
      <c r="M51" s="1015"/>
      <c r="N51" s="1016"/>
      <c r="O51" s="422"/>
      <c r="P51" s="422"/>
      <c r="Q51" s="422"/>
      <c r="R51" s="1017"/>
      <c r="S51" s="1017"/>
      <c r="T51" s="1017"/>
      <c r="U51" s="1017"/>
      <c r="V51" s="1017"/>
      <c r="W51" s="1017"/>
      <c r="X51" s="1017"/>
      <c r="Y51" s="1017"/>
      <c r="Z51" s="1019"/>
      <c r="AA51" s="1019"/>
      <c r="AB51" s="1017"/>
      <c r="AC51" s="1017"/>
      <c r="AD51" s="1017"/>
      <c r="AE51" s="1017"/>
      <c r="AF51" s="1017"/>
      <c r="AG51" s="1017"/>
      <c r="AH51" s="713"/>
      <c r="AI51" s="713"/>
      <c r="AJ51" s="713"/>
      <c r="AK51" s="1007"/>
      <c r="AL51" s="1007"/>
      <c r="AM51" s="1007"/>
      <c r="AN51" s="1007"/>
      <c r="AO51" s="1007"/>
      <c r="AP51" s="1007"/>
      <c r="AQ51" s="713"/>
      <c r="AR51" s="713"/>
      <c r="AS51" s="713"/>
      <c r="AT51" s="713"/>
      <c r="AU51" s="713"/>
      <c r="AV51" s="713"/>
      <c r="AW51" s="422"/>
      <c r="AX51" s="422"/>
      <c r="AY51" s="422"/>
      <c r="AZ51" s="1020"/>
      <c r="BA51" s="1020"/>
      <c r="BB51" s="1020"/>
      <c r="BC51" s="1017"/>
      <c r="BD51" s="1017"/>
      <c r="BE51" s="1017"/>
      <c r="BF51" s="1017"/>
      <c r="BG51" s="1017"/>
      <c r="BH51" s="1017"/>
      <c r="BI51" s="1017"/>
      <c r="BJ51" s="1017"/>
    </row>
    <row r="52" spans="1:62" ht="15" customHeight="1">
      <c r="A52" s="1015"/>
      <c r="B52" s="1017"/>
      <c r="C52" s="1007"/>
      <c r="D52" s="1007"/>
      <c r="E52" s="1065"/>
      <c r="F52" s="1065"/>
      <c r="G52" s="1007"/>
      <c r="H52" s="1007"/>
      <c r="I52" s="1007"/>
      <c r="J52" s="1007"/>
      <c r="K52" s="1007"/>
      <c r="L52" s="1007"/>
      <c r="M52" s="1015"/>
      <c r="N52" s="1016"/>
      <c r="O52" s="422"/>
      <c r="P52" s="422"/>
      <c r="Q52" s="422"/>
      <c r="R52" s="1017"/>
      <c r="S52" s="1017"/>
      <c r="T52" s="1017"/>
      <c r="U52" s="1017"/>
      <c r="V52" s="1017"/>
      <c r="W52" s="1017"/>
      <c r="X52" s="1017"/>
      <c r="Y52" s="1017"/>
      <c r="Z52" s="1019"/>
      <c r="AA52" s="1019"/>
      <c r="AB52" s="1017"/>
      <c r="AC52" s="1017"/>
      <c r="AD52" s="1017"/>
      <c r="AE52" s="1017"/>
      <c r="AF52" s="1017"/>
      <c r="AG52" s="1017"/>
      <c r="AH52" s="713"/>
      <c r="AI52" s="713"/>
      <c r="AJ52" s="713"/>
      <c r="AK52" s="713"/>
      <c r="AL52" s="713"/>
      <c r="AM52" s="713"/>
      <c r="AN52" s="713"/>
      <c r="AO52" s="713"/>
      <c r="AP52" s="713"/>
      <c r="AQ52" s="1007"/>
      <c r="AR52" s="1007"/>
      <c r="AS52" s="1007"/>
      <c r="AT52" s="1007"/>
      <c r="AU52" s="1007"/>
      <c r="AV52" s="1007"/>
      <c r="AW52" s="422"/>
      <c r="AX52" s="422"/>
      <c r="AY52" s="422"/>
      <c r="AZ52" s="1020"/>
      <c r="BA52" s="1020"/>
      <c r="BB52" s="1020"/>
      <c r="BC52" s="1017"/>
      <c r="BD52" s="1017"/>
      <c r="BE52" s="1017"/>
      <c r="BF52" s="1017"/>
      <c r="BG52" s="1017"/>
      <c r="BH52" s="1017"/>
      <c r="BI52" s="1017"/>
      <c r="BJ52" s="1017"/>
    </row>
    <row r="53" spans="1:62" ht="15" customHeight="1">
      <c r="A53" s="1015"/>
      <c r="B53" s="1007"/>
      <c r="C53" s="1007"/>
      <c r="D53" s="1007"/>
      <c r="E53" s="1065"/>
      <c r="F53" s="1065"/>
      <c r="G53" s="1007"/>
      <c r="H53" s="1007"/>
      <c r="I53" s="1007"/>
      <c r="J53" s="1007"/>
      <c r="K53" s="1007"/>
      <c r="L53" s="1007"/>
      <c r="M53" s="1015"/>
      <c r="N53" s="1016"/>
      <c r="O53" s="422"/>
      <c r="P53" s="422"/>
      <c r="Q53" s="422"/>
      <c r="R53" s="1017"/>
      <c r="S53" s="1017"/>
      <c r="T53" s="1017"/>
      <c r="U53" s="1017"/>
      <c r="V53" s="1017"/>
      <c r="W53" s="1017"/>
      <c r="X53" s="1017"/>
      <c r="Y53" s="1017"/>
      <c r="Z53" s="1019"/>
      <c r="AA53" s="1019"/>
      <c r="AB53" s="1017"/>
      <c r="AC53" s="1017"/>
      <c r="AD53" s="455"/>
      <c r="AE53" s="455"/>
      <c r="AF53" s="455"/>
      <c r="AG53" s="455"/>
      <c r="AH53" s="713"/>
      <c r="AI53" s="713"/>
      <c r="AJ53" s="713"/>
      <c r="AK53" s="1007"/>
      <c r="AL53" s="1007"/>
      <c r="AM53" s="1007"/>
      <c r="AN53" s="713"/>
      <c r="AO53" s="713"/>
      <c r="AP53" s="713"/>
      <c r="AQ53" s="1007"/>
      <c r="AR53" s="1007"/>
      <c r="AS53" s="1007"/>
      <c r="AT53" s="1007"/>
      <c r="AU53" s="1007"/>
      <c r="AV53" s="1007"/>
      <c r="AW53" s="422"/>
      <c r="AX53" s="422"/>
      <c r="AY53" s="422"/>
      <c r="AZ53" s="1020"/>
      <c r="BA53" s="1020"/>
      <c r="BB53" s="1020"/>
      <c r="BC53" s="1017"/>
      <c r="BD53" s="1017"/>
      <c r="BE53" s="1017"/>
      <c r="BF53" s="1017"/>
      <c r="BG53" s="1017"/>
      <c r="BH53" s="1017"/>
      <c r="BI53" s="1017"/>
      <c r="BJ53" s="1017"/>
    </row>
    <row r="54" spans="1:62" ht="15" customHeight="1">
      <c r="A54" s="1007"/>
      <c r="B54" s="713"/>
      <c r="C54" s="713"/>
      <c r="D54" s="713"/>
      <c r="E54" s="713"/>
      <c r="F54" s="713"/>
      <c r="G54" s="713"/>
      <c r="H54" s="713"/>
      <c r="I54" s="713"/>
      <c r="J54" s="713"/>
      <c r="K54" s="713"/>
      <c r="L54" s="713"/>
      <c r="M54" s="1007"/>
      <c r="N54" s="1007"/>
      <c r="O54" s="1017"/>
      <c r="P54" s="1017"/>
      <c r="Q54" s="1017"/>
      <c r="R54" s="1017"/>
      <c r="S54" s="1017"/>
      <c r="T54" s="1017"/>
      <c r="U54" s="1023"/>
      <c r="V54" s="1023"/>
      <c r="W54" s="1023"/>
      <c r="X54" s="1023"/>
      <c r="Y54" s="713"/>
      <c r="Z54" s="713"/>
      <c r="AA54" s="713"/>
      <c r="AB54" s="1035"/>
      <c r="AC54" s="713"/>
      <c r="AD54" s="1066"/>
      <c r="AE54" s="1066"/>
      <c r="AF54" s="1066"/>
      <c r="AG54" s="1066"/>
      <c r="AH54" s="1025"/>
      <c r="AI54" s="1025"/>
      <c r="AJ54" s="1025"/>
      <c r="AK54" s="456"/>
      <c r="AL54" s="456"/>
      <c r="AM54" s="456"/>
      <c r="AN54" s="1025"/>
      <c r="AO54" s="1025"/>
      <c r="AP54" s="1025"/>
      <c r="AQ54" s="1025"/>
      <c r="AR54" s="1025"/>
      <c r="AS54" s="1025"/>
      <c r="AT54" s="1025"/>
      <c r="AU54" s="1025"/>
      <c r="AV54" s="1025"/>
      <c r="AW54" s="456"/>
      <c r="AX54" s="456"/>
      <c r="AY54" s="456"/>
      <c r="AZ54" s="1067"/>
      <c r="BA54" s="1067"/>
      <c r="BB54" s="1067"/>
      <c r="BC54" s="1068"/>
      <c r="BD54" s="1068"/>
      <c r="BE54" s="1068"/>
      <c r="BF54" s="1068"/>
      <c r="BG54" s="1068"/>
      <c r="BH54" s="1068"/>
      <c r="BI54" s="1068"/>
      <c r="BJ54" s="1068"/>
    </row>
    <row r="55" spans="1:62" ht="15" customHeight="1">
      <c r="A55" s="1007"/>
      <c r="B55" s="713"/>
      <c r="C55" s="713"/>
      <c r="D55" s="713"/>
      <c r="E55" s="713"/>
      <c r="F55" s="713"/>
      <c r="G55" s="713"/>
      <c r="H55" s="713"/>
      <c r="I55" s="713"/>
      <c r="J55" s="713"/>
      <c r="K55" s="713"/>
      <c r="L55" s="713"/>
      <c r="M55" s="1007"/>
      <c r="N55" s="1007"/>
      <c r="O55" s="1069"/>
      <c r="P55" s="1069"/>
      <c r="Q55" s="1069"/>
      <c r="R55" s="1017"/>
      <c r="S55" s="1017"/>
      <c r="T55" s="1017"/>
      <c r="U55" s="1023"/>
      <c r="V55" s="1023"/>
      <c r="W55" s="1023"/>
      <c r="X55" s="1023"/>
      <c r="Y55" s="713"/>
      <c r="Z55" s="713"/>
      <c r="AA55" s="713"/>
      <c r="AB55" s="1035"/>
      <c r="AC55" s="713"/>
      <c r="AD55" s="1066"/>
      <c r="AE55" s="1066"/>
      <c r="AF55" s="1066"/>
      <c r="AG55" s="1066"/>
      <c r="AH55" s="1025"/>
      <c r="AI55" s="1025"/>
      <c r="AJ55" s="1025"/>
      <c r="AK55" s="1025"/>
      <c r="AL55" s="1025"/>
      <c r="AM55" s="1025"/>
      <c r="AN55" s="1025"/>
      <c r="AO55" s="1025"/>
      <c r="AP55" s="1025"/>
      <c r="AQ55" s="1025"/>
      <c r="AR55" s="1025"/>
      <c r="AS55" s="1025"/>
      <c r="AT55" s="1025"/>
      <c r="AU55" s="1025"/>
      <c r="AV55" s="1025"/>
      <c r="AW55" s="456"/>
      <c r="AX55" s="456"/>
      <c r="AY55" s="456"/>
      <c r="AZ55" s="1067"/>
      <c r="BA55" s="1067"/>
      <c r="BB55" s="1067"/>
      <c r="BC55" s="1068"/>
      <c r="BD55" s="1068"/>
      <c r="BE55" s="1068"/>
      <c r="BF55" s="1068"/>
      <c r="BG55" s="1068"/>
      <c r="BH55" s="1068"/>
      <c r="BI55" s="1068"/>
      <c r="BJ55" s="1068"/>
    </row>
    <row r="56" spans="1:62" ht="15" customHeight="1">
      <c r="A56" s="1007"/>
      <c r="B56" s="436"/>
      <c r="C56" s="436"/>
      <c r="D56" s="436"/>
      <c r="E56" s="1070"/>
      <c r="F56" s="1070"/>
      <c r="G56" s="713"/>
      <c r="H56" s="713"/>
      <c r="I56" s="713"/>
      <c r="J56" s="713"/>
      <c r="K56" s="713"/>
      <c r="L56" s="713"/>
      <c r="M56" s="1007"/>
      <c r="N56" s="1007"/>
      <c r="O56" s="1069"/>
      <c r="P56" s="1069"/>
      <c r="Q56" s="1069"/>
      <c r="R56" s="1017"/>
      <c r="S56" s="1017"/>
      <c r="T56" s="1017"/>
      <c r="U56" s="1028"/>
      <c r="V56" s="1028"/>
      <c r="W56" s="1028"/>
      <c r="X56" s="713"/>
      <c r="Y56" s="1033"/>
      <c r="Z56" s="713"/>
      <c r="AA56" s="1033"/>
      <c r="AB56" s="1035"/>
      <c r="AC56" s="1033"/>
      <c r="AD56" s="1071"/>
      <c r="AE56" s="1055"/>
      <c r="AF56" s="1071"/>
      <c r="AG56" s="1055"/>
      <c r="AH56" s="1025"/>
      <c r="AI56" s="1025"/>
      <c r="AJ56" s="1025"/>
      <c r="AK56" s="456"/>
      <c r="AL56" s="456"/>
      <c r="AM56" s="456"/>
      <c r="AN56" s="1025"/>
      <c r="AO56" s="1025"/>
      <c r="AP56" s="1025"/>
      <c r="AQ56" s="1025"/>
      <c r="AR56" s="1025"/>
      <c r="AS56" s="1025"/>
      <c r="AT56" s="1025"/>
      <c r="AU56" s="1025"/>
      <c r="AV56" s="1025"/>
      <c r="AW56" s="456"/>
      <c r="AX56" s="456"/>
      <c r="AY56" s="456"/>
      <c r="AZ56" s="713"/>
      <c r="BA56" s="713"/>
      <c r="BB56" s="713"/>
      <c r="BC56" s="1068"/>
      <c r="BD56" s="1068"/>
      <c r="BE56" s="1068"/>
      <c r="BF56" s="1068"/>
      <c r="BG56" s="1068"/>
      <c r="BH56" s="1068"/>
      <c r="BI56" s="1068"/>
      <c r="BJ56" s="1068"/>
    </row>
    <row r="57" spans="1:62" ht="15" customHeight="1">
      <c r="A57" s="1007"/>
      <c r="B57" s="713"/>
      <c r="C57" s="713"/>
      <c r="D57" s="713"/>
      <c r="E57" s="713"/>
      <c r="F57" s="713"/>
      <c r="G57" s="713"/>
      <c r="H57" s="713"/>
      <c r="I57" s="713"/>
      <c r="J57" s="713"/>
      <c r="K57" s="713"/>
      <c r="L57" s="713"/>
      <c r="M57" s="1007"/>
      <c r="N57" s="1007"/>
      <c r="O57" s="1017"/>
      <c r="P57" s="1017"/>
      <c r="Q57" s="1017"/>
      <c r="R57" s="1017"/>
      <c r="S57" s="1017"/>
      <c r="T57" s="1017"/>
      <c r="U57" s="1023"/>
      <c r="V57" s="1023"/>
      <c r="W57" s="1023"/>
      <c r="X57" s="1023"/>
      <c r="Y57" s="713"/>
      <c r="Z57" s="713"/>
      <c r="AA57" s="713"/>
      <c r="AB57" s="1035"/>
      <c r="AC57" s="713"/>
      <c r="AD57" s="1066"/>
      <c r="AE57" s="1066"/>
      <c r="AF57" s="1066"/>
      <c r="AG57" s="1066"/>
      <c r="AH57" s="1025"/>
      <c r="AI57" s="1025"/>
      <c r="AJ57" s="1025"/>
      <c r="AK57" s="1025"/>
      <c r="AL57" s="1025"/>
      <c r="AM57" s="1025"/>
      <c r="AN57" s="1025"/>
      <c r="AO57" s="1025"/>
      <c r="AP57" s="1025"/>
      <c r="AQ57" s="1025"/>
      <c r="AR57" s="1025"/>
      <c r="AS57" s="1025"/>
      <c r="AT57" s="1025"/>
      <c r="AU57" s="1025"/>
      <c r="AV57" s="1025"/>
      <c r="AW57" s="456"/>
      <c r="AX57" s="456"/>
      <c r="AY57" s="456"/>
      <c r="AZ57" s="1067"/>
      <c r="BA57" s="1067"/>
      <c r="BB57" s="1067"/>
      <c r="BC57" s="1068"/>
      <c r="BD57" s="1072"/>
      <c r="BE57" s="1072"/>
      <c r="BF57" s="1072"/>
      <c r="BG57" s="1072"/>
      <c r="BH57" s="1072"/>
      <c r="BI57" s="1072"/>
      <c r="BJ57" s="1072"/>
    </row>
    <row r="58" spans="1:62" ht="15" customHeight="1">
      <c r="A58" s="1007"/>
      <c r="B58" s="713"/>
      <c r="C58" s="713"/>
      <c r="D58" s="713"/>
      <c r="E58" s="713"/>
      <c r="F58" s="713"/>
      <c r="G58" s="713"/>
      <c r="H58" s="713"/>
      <c r="I58" s="713"/>
      <c r="J58" s="713"/>
      <c r="K58" s="713"/>
      <c r="L58" s="713"/>
      <c r="M58" s="1007"/>
      <c r="N58" s="1007"/>
      <c r="O58" s="1069"/>
      <c r="P58" s="1069"/>
      <c r="Q58" s="1069"/>
      <c r="R58" s="1017"/>
      <c r="S58" s="1017"/>
      <c r="T58" s="1017"/>
      <c r="U58" s="1023"/>
      <c r="V58" s="1023"/>
      <c r="W58" s="1023"/>
      <c r="X58" s="1023"/>
      <c r="Y58" s="713"/>
      <c r="Z58" s="713"/>
      <c r="AA58" s="713"/>
      <c r="AB58" s="1035"/>
      <c r="AC58" s="713"/>
      <c r="AD58" s="1066"/>
      <c r="AE58" s="1066"/>
      <c r="AF58" s="1066"/>
      <c r="AG58" s="1066"/>
      <c r="AH58" s="1025"/>
      <c r="AI58" s="1025"/>
      <c r="AJ58" s="1025"/>
      <c r="AK58" s="1025"/>
      <c r="AL58" s="1025"/>
      <c r="AM58" s="1025"/>
      <c r="AN58" s="1025"/>
      <c r="AO58" s="1025"/>
      <c r="AP58" s="1025"/>
      <c r="AQ58" s="1025"/>
      <c r="AR58" s="1025"/>
      <c r="AS58" s="1025"/>
      <c r="AT58" s="1025"/>
      <c r="AU58" s="1025"/>
      <c r="AV58" s="1025"/>
      <c r="AW58" s="456"/>
      <c r="AX58" s="456"/>
      <c r="AY58" s="456"/>
      <c r="AZ58" s="1067"/>
      <c r="BA58" s="1067"/>
      <c r="BB58" s="1067"/>
      <c r="BC58" s="1072"/>
      <c r="BD58" s="1072"/>
      <c r="BE58" s="1072"/>
      <c r="BF58" s="1072"/>
      <c r="BG58" s="1072"/>
      <c r="BH58" s="1072"/>
      <c r="BI58" s="1072"/>
      <c r="BJ58" s="1072"/>
    </row>
    <row r="59" spans="1:62" ht="15" customHeight="1">
      <c r="A59" s="1007"/>
      <c r="B59" s="436"/>
      <c r="C59" s="436"/>
      <c r="D59" s="436"/>
      <c r="E59" s="1070"/>
      <c r="F59" s="1070"/>
      <c r="G59" s="713"/>
      <c r="H59" s="713"/>
      <c r="I59" s="713"/>
      <c r="J59" s="713"/>
      <c r="K59" s="713"/>
      <c r="L59" s="713"/>
      <c r="M59" s="1007"/>
      <c r="N59" s="1007"/>
      <c r="O59" s="1069"/>
      <c r="P59" s="1069"/>
      <c r="Q59" s="1069"/>
      <c r="R59" s="1017"/>
      <c r="S59" s="1017"/>
      <c r="T59" s="1017"/>
      <c r="U59" s="1028"/>
      <c r="V59" s="1028"/>
      <c r="W59" s="1028"/>
      <c r="X59" s="713"/>
      <c r="Y59" s="1033"/>
      <c r="Z59" s="713"/>
      <c r="AA59" s="1033"/>
      <c r="AB59" s="1035"/>
      <c r="AC59" s="1033"/>
      <c r="AD59" s="1071"/>
      <c r="AE59" s="1055"/>
      <c r="AF59" s="1071"/>
      <c r="AG59" s="1055"/>
      <c r="AH59" s="1025"/>
      <c r="AI59" s="1025"/>
      <c r="AJ59" s="1025"/>
      <c r="AK59" s="1025"/>
      <c r="AL59" s="1025"/>
      <c r="AM59" s="1025"/>
      <c r="AN59" s="1025"/>
      <c r="AO59" s="1025"/>
      <c r="AP59" s="1025"/>
      <c r="AQ59" s="1025"/>
      <c r="AR59" s="1025"/>
      <c r="AS59" s="1025"/>
      <c r="AT59" s="1025"/>
      <c r="AU59" s="1025"/>
      <c r="AV59" s="1025"/>
      <c r="AW59" s="456"/>
      <c r="AX59" s="456"/>
      <c r="AY59" s="456"/>
      <c r="AZ59" s="713"/>
      <c r="BA59" s="713"/>
      <c r="BB59" s="713"/>
      <c r="BC59" s="1072"/>
      <c r="BD59" s="1072"/>
      <c r="BE59" s="1072"/>
      <c r="BF59" s="1072"/>
      <c r="BG59" s="1072"/>
      <c r="BH59" s="1072"/>
      <c r="BI59" s="1072"/>
      <c r="BJ59" s="1072"/>
    </row>
    <row r="60" spans="1:62" ht="15" customHeight="1">
      <c r="A60" s="1007"/>
      <c r="B60" s="713"/>
      <c r="C60" s="713"/>
      <c r="D60" s="713"/>
      <c r="E60" s="713"/>
      <c r="F60" s="713"/>
      <c r="G60" s="713"/>
      <c r="H60" s="713"/>
      <c r="I60" s="713"/>
      <c r="J60" s="713"/>
      <c r="K60" s="713"/>
      <c r="L60" s="713"/>
      <c r="M60" s="1007"/>
      <c r="N60" s="1007"/>
      <c r="O60" s="1017"/>
      <c r="P60" s="1017"/>
      <c r="Q60" s="1017"/>
      <c r="R60" s="1017"/>
      <c r="S60" s="1017"/>
      <c r="T60" s="1017"/>
      <c r="U60" s="1023"/>
      <c r="V60" s="1023"/>
      <c r="W60" s="1023"/>
      <c r="X60" s="1023"/>
      <c r="Y60" s="713"/>
      <c r="Z60" s="713"/>
      <c r="AA60" s="713"/>
      <c r="AB60" s="1035"/>
      <c r="AC60" s="713"/>
      <c r="AD60" s="1066"/>
      <c r="AE60" s="1066"/>
      <c r="AF60" s="1066"/>
      <c r="AG60" s="1066"/>
      <c r="AH60" s="1025"/>
      <c r="AI60" s="1025"/>
      <c r="AJ60" s="1025"/>
      <c r="AK60" s="1025"/>
      <c r="AL60" s="1025"/>
      <c r="AM60" s="1025"/>
      <c r="AN60" s="1025"/>
      <c r="AO60" s="1025"/>
      <c r="AP60" s="1025"/>
      <c r="AQ60" s="1025"/>
      <c r="AR60" s="1025"/>
      <c r="AS60" s="1025"/>
      <c r="AT60" s="1025"/>
      <c r="AU60" s="1025"/>
      <c r="AV60" s="1025"/>
      <c r="AW60" s="456"/>
      <c r="AX60" s="456"/>
      <c r="AY60" s="456"/>
      <c r="AZ60" s="1067"/>
      <c r="BA60" s="1067"/>
      <c r="BB60" s="1067"/>
      <c r="BC60" s="1068"/>
      <c r="BD60" s="1072"/>
      <c r="BE60" s="1072"/>
      <c r="BF60" s="1072"/>
      <c r="BG60" s="1072"/>
      <c r="BH60" s="1072"/>
      <c r="BI60" s="1072"/>
      <c r="BJ60" s="1072"/>
    </row>
    <row r="61" spans="1:62" ht="15" customHeight="1">
      <c r="A61" s="1007"/>
      <c r="B61" s="713"/>
      <c r="C61" s="713"/>
      <c r="D61" s="713"/>
      <c r="E61" s="713"/>
      <c r="F61" s="713"/>
      <c r="G61" s="713"/>
      <c r="H61" s="713"/>
      <c r="I61" s="713"/>
      <c r="J61" s="713"/>
      <c r="K61" s="713"/>
      <c r="L61" s="713"/>
      <c r="M61" s="1007"/>
      <c r="N61" s="1007"/>
      <c r="O61" s="1069"/>
      <c r="P61" s="1069"/>
      <c r="Q61" s="1069"/>
      <c r="R61" s="1017"/>
      <c r="S61" s="1017"/>
      <c r="T61" s="1017"/>
      <c r="U61" s="1023"/>
      <c r="V61" s="1023"/>
      <c r="W61" s="1023"/>
      <c r="X61" s="1023"/>
      <c r="Y61" s="713"/>
      <c r="Z61" s="713"/>
      <c r="AA61" s="713"/>
      <c r="AB61" s="1035"/>
      <c r="AC61" s="713"/>
      <c r="AD61" s="1066"/>
      <c r="AE61" s="1066"/>
      <c r="AF61" s="1066"/>
      <c r="AG61" s="1066"/>
      <c r="AH61" s="1025"/>
      <c r="AI61" s="1025"/>
      <c r="AJ61" s="1025"/>
      <c r="AK61" s="1025"/>
      <c r="AL61" s="1025"/>
      <c r="AM61" s="1025"/>
      <c r="AN61" s="1025"/>
      <c r="AO61" s="1025"/>
      <c r="AP61" s="1025"/>
      <c r="AQ61" s="1025"/>
      <c r="AR61" s="1025"/>
      <c r="AS61" s="1025"/>
      <c r="AT61" s="1025"/>
      <c r="AU61" s="1025"/>
      <c r="AV61" s="1025"/>
      <c r="AW61" s="456"/>
      <c r="AX61" s="456"/>
      <c r="AY61" s="456"/>
      <c r="AZ61" s="1067"/>
      <c r="BA61" s="1067"/>
      <c r="BB61" s="1067"/>
      <c r="BC61" s="1072"/>
      <c r="BD61" s="1072"/>
      <c r="BE61" s="1072"/>
      <c r="BF61" s="1072"/>
      <c r="BG61" s="1072"/>
      <c r="BH61" s="1072"/>
      <c r="BI61" s="1072"/>
      <c r="BJ61" s="1072"/>
    </row>
    <row r="62" spans="1:62" ht="15" customHeight="1">
      <c r="A62" s="1007"/>
      <c r="B62" s="436"/>
      <c r="C62" s="436"/>
      <c r="D62" s="436"/>
      <c r="E62" s="1070"/>
      <c r="F62" s="1070"/>
      <c r="G62" s="713"/>
      <c r="H62" s="713"/>
      <c r="I62" s="713"/>
      <c r="J62" s="713"/>
      <c r="K62" s="713"/>
      <c r="L62" s="713"/>
      <c r="M62" s="1007"/>
      <c r="N62" s="1007"/>
      <c r="O62" s="1069"/>
      <c r="P62" s="1069"/>
      <c r="Q62" s="1069"/>
      <c r="R62" s="1017"/>
      <c r="S62" s="1017"/>
      <c r="T62" s="1017"/>
      <c r="U62" s="1028"/>
      <c r="V62" s="1028"/>
      <c r="W62" s="1028"/>
      <c r="X62" s="713"/>
      <c r="Y62" s="1033"/>
      <c r="Z62" s="713"/>
      <c r="AA62" s="1033"/>
      <c r="AB62" s="1035"/>
      <c r="AC62" s="1033"/>
      <c r="AD62" s="1071"/>
      <c r="AE62" s="1055"/>
      <c r="AF62" s="1071"/>
      <c r="AG62" s="1055"/>
      <c r="AH62" s="1025"/>
      <c r="AI62" s="1025"/>
      <c r="AJ62" s="1025"/>
      <c r="AK62" s="1025"/>
      <c r="AL62" s="1025"/>
      <c r="AM62" s="1025"/>
      <c r="AN62" s="1025"/>
      <c r="AO62" s="1025"/>
      <c r="AP62" s="1025"/>
      <c r="AQ62" s="1025"/>
      <c r="AR62" s="1025"/>
      <c r="AS62" s="1025"/>
      <c r="AT62" s="1025"/>
      <c r="AU62" s="1025"/>
      <c r="AV62" s="1025"/>
      <c r="AW62" s="456"/>
      <c r="AX62" s="456"/>
      <c r="AY62" s="456"/>
      <c r="AZ62" s="713"/>
      <c r="BA62" s="713"/>
      <c r="BB62" s="713"/>
      <c r="BC62" s="1072"/>
      <c r="BD62" s="1072"/>
      <c r="BE62" s="1072"/>
      <c r="BF62" s="1072"/>
      <c r="BG62" s="1072"/>
      <c r="BH62" s="1072"/>
      <c r="BI62" s="1072"/>
      <c r="BJ62" s="1072"/>
    </row>
    <row r="63" spans="1:62" ht="15" customHeight="1">
      <c r="A63" s="1007"/>
      <c r="B63" s="713"/>
      <c r="C63" s="713"/>
      <c r="D63" s="713"/>
      <c r="E63" s="713"/>
      <c r="F63" s="713"/>
      <c r="G63" s="713"/>
      <c r="H63" s="713"/>
      <c r="I63" s="713"/>
      <c r="J63" s="713"/>
      <c r="K63" s="713"/>
      <c r="L63" s="713"/>
      <c r="M63" s="1007"/>
      <c r="N63" s="1007"/>
      <c r="O63" s="1017"/>
      <c r="P63" s="1017"/>
      <c r="Q63" s="1017"/>
      <c r="R63" s="1017"/>
      <c r="S63" s="1017"/>
      <c r="T63" s="1017"/>
      <c r="U63" s="1023"/>
      <c r="V63" s="1023"/>
      <c r="W63" s="1023"/>
      <c r="X63" s="1023"/>
      <c r="Y63" s="713"/>
      <c r="Z63" s="713"/>
      <c r="AA63" s="713"/>
      <c r="AB63" s="1035"/>
      <c r="AC63" s="713"/>
      <c r="AD63" s="1066"/>
      <c r="AE63" s="1066"/>
      <c r="AF63" s="1066"/>
      <c r="AG63" s="1066"/>
      <c r="AH63" s="1025"/>
      <c r="AI63" s="1025"/>
      <c r="AJ63" s="1025"/>
      <c r="AK63" s="1025"/>
      <c r="AL63" s="1025"/>
      <c r="AM63" s="1025"/>
      <c r="AN63" s="1025"/>
      <c r="AO63" s="1025"/>
      <c r="AP63" s="1025"/>
      <c r="AQ63" s="1025"/>
      <c r="AR63" s="1025"/>
      <c r="AS63" s="1025"/>
      <c r="AT63" s="1025"/>
      <c r="AU63" s="1025"/>
      <c r="AV63" s="1025"/>
      <c r="AW63" s="456"/>
      <c r="AX63" s="456"/>
      <c r="AY63" s="456"/>
      <c r="AZ63" s="1067"/>
      <c r="BA63" s="1067"/>
      <c r="BB63" s="1067"/>
      <c r="BC63" s="1068"/>
      <c r="BD63" s="1072"/>
      <c r="BE63" s="1072"/>
      <c r="BF63" s="1072"/>
      <c r="BG63" s="1072"/>
      <c r="BH63" s="1072"/>
      <c r="BI63" s="1072"/>
      <c r="BJ63" s="1072"/>
    </row>
    <row r="64" spans="1:62" ht="15" customHeight="1">
      <c r="A64" s="1007"/>
      <c r="B64" s="713"/>
      <c r="C64" s="713"/>
      <c r="D64" s="713"/>
      <c r="E64" s="713"/>
      <c r="F64" s="713"/>
      <c r="G64" s="713"/>
      <c r="H64" s="713"/>
      <c r="I64" s="713"/>
      <c r="J64" s="713"/>
      <c r="K64" s="713"/>
      <c r="L64" s="713"/>
      <c r="M64" s="1007"/>
      <c r="N64" s="1007"/>
      <c r="O64" s="1069"/>
      <c r="P64" s="1069"/>
      <c r="Q64" s="1069"/>
      <c r="R64" s="1017"/>
      <c r="S64" s="1017"/>
      <c r="T64" s="1017"/>
      <c r="U64" s="1023"/>
      <c r="V64" s="1023"/>
      <c r="W64" s="1023"/>
      <c r="X64" s="1023"/>
      <c r="Y64" s="713"/>
      <c r="Z64" s="713"/>
      <c r="AA64" s="713"/>
      <c r="AB64" s="1035"/>
      <c r="AC64" s="713"/>
      <c r="AD64" s="1066"/>
      <c r="AE64" s="1066"/>
      <c r="AF64" s="1066"/>
      <c r="AG64" s="1066"/>
      <c r="AH64" s="1025"/>
      <c r="AI64" s="1025"/>
      <c r="AJ64" s="1025"/>
      <c r="AK64" s="1025"/>
      <c r="AL64" s="1025"/>
      <c r="AM64" s="1025"/>
      <c r="AN64" s="1025"/>
      <c r="AO64" s="1025"/>
      <c r="AP64" s="1025"/>
      <c r="AQ64" s="1025"/>
      <c r="AR64" s="1025"/>
      <c r="AS64" s="1025"/>
      <c r="AT64" s="1025"/>
      <c r="AU64" s="1025"/>
      <c r="AV64" s="1025"/>
      <c r="AW64" s="456"/>
      <c r="AX64" s="456"/>
      <c r="AY64" s="456"/>
      <c r="AZ64" s="1067"/>
      <c r="BA64" s="1067"/>
      <c r="BB64" s="1067"/>
      <c r="BC64" s="1072"/>
      <c r="BD64" s="1072"/>
      <c r="BE64" s="1072"/>
      <c r="BF64" s="1072"/>
      <c r="BG64" s="1072"/>
      <c r="BH64" s="1072"/>
      <c r="BI64" s="1072"/>
      <c r="BJ64" s="1072"/>
    </row>
    <row r="65" spans="1:62" ht="15" customHeight="1">
      <c r="A65" s="1007"/>
      <c r="B65" s="436"/>
      <c r="C65" s="436"/>
      <c r="D65" s="436"/>
      <c r="E65" s="1070"/>
      <c r="F65" s="1070"/>
      <c r="G65" s="713"/>
      <c r="H65" s="713"/>
      <c r="I65" s="713"/>
      <c r="J65" s="713"/>
      <c r="K65" s="713"/>
      <c r="L65" s="713"/>
      <c r="M65" s="1007"/>
      <c r="N65" s="1007"/>
      <c r="O65" s="1069"/>
      <c r="P65" s="1069"/>
      <c r="Q65" s="1069"/>
      <c r="R65" s="1017"/>
      <c r="S65" s="1017"/>
      <c r="T65" s="1017"/>
      <c r="U65" s="1028"/>
      <c r="V65" s="1028"/>
      <c r="W65" s="1028"/>
      <c r="X65" s="713"/>
      <c r="Y65" s="1033"/>
      <c r="Z65" s="713"/>
      <c r="AA65" s="1033"/>
      <c r="AB65" s="1035"/>
      <c r="AC65" s="1033"/>
      <c r="AD65" s="1071"/>
      <c r="AE65" s="1055"/>
      <c r="AF65" s="1071"/>
      <c r="AG65" s="1055"/>
      <c r="AH65" s="1025"/>
      <c r="AI65" s="1025"/>
      <c r="AJ65" s="1025"/>
      <c r="AK65" s="1025"/>
      <c r="AL65" s="1025"/>
      <c r="AM65" s="1025"/>
      <c r="AN65" s="1025"/>
      <c r="AO65" s="1025"/>
      <c r="AP65" s="1025"/>
      <c r="AQ65" s="1025"/>
      <c r="AR65" s="1025"/>
      <c r="AS65" s="1025"/>
      <c r="AT65" s="1025"/>
      <c r="AU65" s="1025"/>
      <c r="AV65" s="1025"/>
      <c r="AW65" s="456"/>
      <c r="AX65" s="456"/>
      <c r="AY65" s="456"/>
      <c r="AZ65" s="713"/>
      <c r="BA65" s="713"/>
      <c r="BB65" s="713"/>
      <c r="BC65" s="1072"/>
      <c r="BD65" s="1072"/>
      <c r="BE65" s="1072"/>
      <c r="BF65" s="1072"/>
      <c r="BG65" s="1072"/>
      <c r="BH65" s="1072"/>
      <c r="BI65" s="1072"/>
      <c r="BJ65" s="1072"/>
    </row>
    <row r="66" spans="1:62" ht="15" customHeight="1">
      <c r="A66" s="1007"/>
      <c r="B66" s="713"/>
      <c r="C66" s="713"/>
      <c r="D66" s="713"/>
      <c r="E66" s="713"/>
      <c r="F66" s="713"/>
      <c r="G66" s="713"/>
      <c r="H66" s="713"/>
      <c r="I66" s="713"/>
      <c r="J66" s="713"/>
      <c r="K66" s="713"/>
      <c r="L66" s="713"/>
      <c r="M66" s="1007"/>
      <c r="N66" s="1007"/>
      <c r="O66" s="1017"/>
      <c r="P66" s="1017"/>
      <c r="Q66" s="1017"/>
      <c r="R66" s="1017"/>
      <c r="S66" s="1017"/>
      <c r="T66" s="1017"/>
      <c r="U66" s="1023"/>
      <c r="V66" s="1023"/>
      <c r="W66" s="1023"/>
      <c r="X66" s="1023"/>
      <c r="Y66" s="713"/>
      <c r="Z66" s="713"/>
      <c r="AA66" s="713"/>
      <c r="AB66" s="1035"/>
      <c r="AC66" s="713"/>
      <c r="AD66" s="1066"/>
      <c r="AE66" s="1066"/>
      <c r="AF66" s="1066"/>
      <c r="AG66" s="1066"/>
      <c r="AH66" s="1025"/>
      <c r="AI66" s="1025"/>
      <c r="AJ66" s="1025"/>
      <c r="AK66" s="1025"/>
      <c r="AL66" s="1025"/>
      <c r="AM66" s="1025"/>
      <c r="AN66" s="1025"/>
      <c r="AO66" s="1025"/>
      <c r="AP66" s="1025"/>
      <c r="AQ66" s="1025"/>
      <c r="AR66" s="1025"/>
      <c r="AS66" s="1025"/>
      <c r="AT66" s="1025"/>
      <c r="AU66" s="1025"/>
      <c r="AV66" s="1025"/>
      <c r="AW66" s="456"/>
      <c r="AX66" s="456"/>
      <c r="AY66" s="456"/>
      <c r="AZ66" s="1067"/>
      <c r="BA66" s="1067"/>
      <c r="BB66" s="1067"/>
      <c r="BC66" s="1068"/>
      <c r="BD66" s="1072"/>
      <c r="BE66" s="1072"/>
      <c r="BF66" s="1072"/>
      <c r="BG66" s="1072"/>
      <c r="BH66" s="1072"/>
      <c r="BI66" s="1072"/>
      <c r="BJ66" s="1072"/>
    </row>
    <row r="67" spans="1:62" ht="15" customHeight="1">
      <c r="A67" s="1007"/>
      <c r="B67" s="713"/>
      <c r="C67" s="713"/>
      <c r="D67" s="713"/>
      <c r="E67" s="713"/>
      <c r="F67" s="713"/>
      <c r="G67" s="713"/>
      <c r="H67" s="713"/>
      <c r="I67" s="713"/>
      <c r="J67" s="713"/>
      <c r="K67" s="713"/>
      <c r="L67" s="713"/>
      <c r="M67" s="1007"/>
      <c r="N67" s="1007"/>
      <c r="O67" s="1069"/>
      <c r="P67" s="1069"/>
      <c r="Q67" s="1069"/>
      <c r="R67" s="1017"/>
      <c r="S67" s="1017"/>
      <c r="T67" s="1017"/>
      <c r="U67" s="1023"/>
      <c r="V67" s="1023"/>
      <c r="W67" s="1023"/>
      <c r="X67" s="1023"/>
      <c r="Y67" s="713"/>
      <c r="Z67" s="713"/>
      <c r="AA67" s="713"/>
      <c r="AB67" s="1035"/>
      <c r="AC67" s="713"/>
      <c r="AD67" s="1066"/>
      <c r="AE67" s="1066"/>
      <c r="AF67" s="1066"/>
      <c r="AG67" s="1066"/>
      <c r="AH67" s="1025"/>
      <c r="AI67" s="1025"/>
      <c r="AJ67" s="1025"/>
      <c r="AK67" s="1025"/>
      <c r="AL67" s="1025"/>
      <c r="AM67" s="1025"/>
      <c r="AN67" s="1025"/>
      <c r="AO67" s="1025"/>
      <c r="AP67" s="1025"/>
      <c r="AQ67" s="1025"/>
      <c r="AR67" s="1025"/>
      <c r="AS67" s="1025"/>
      <c r="AT67" s="1025"/>
      <c r="AU67" s="1025"/>
      <c r="AV67" s="1025"/>
      <c r="AW67" s="456"/>
      <c r="AX67" s="456"/>
      <c r="AY67" s="456"/>
      <c r="AZ67" s="1067"/>
      <c r="BA67" s="1067"/>
      <c r="BB67" s="1067"/>
      <c r="BC67" s="1072"/>
      <c r="BD67" s="1072"/>
      <c r="BE67" s="1072"/>
      <c r="BF67" s="1072"/>
      <c r="BG67" s="1072"/>
      <c r="BH67" s="1072"/>
      <c r="BI67" s="1072"/>
      <c r="BJ67" s="1072"/>
    </row>
    <row r="68" spans="1:62" ht="15" customHeight="1">
      <c r="A68" s="1007"/>
      <c r="B68" s="436"/>
      <c r="C68" s="436"/>
      <c r="D68" s="436"/>
      <c r="E68" s="1070"/>
      <c r="F68" s="1070"/>
      <c r="G68" s="713"/>
      <c r="H68" s="713"/>
      <c r="I68" s="713"/>
      <c r="J68" s="713"/>
      <c r="K68" s="713"/>
      <c r="L68" s="713"/>
      <c r="M68" s="1007"/>
      <c r="N68" s="1007"/>
      <c r="O68" s="1069"/>
      <c r="P68" s="1069"/>
      <c r="Q68" s="1069"/>
      <c r="R68" s="1017"/>
      <c r="S68" s="1017"/>
      <c r="T68" s="1017"/>
      <c r="U68" s="1028"/>
      <c r="V68" s="1028"/>
      <c r="W68" s="1028"/>
      <c r="X68" s="713"/>
      <c r="Y68" s="1033"/>
      <c r="Z68" s="713"/>
      <c r="AA68" s="1033"/>
      <c r="AB68" s="1035"/>
      <c r="AC68" s="1033"/>
      <c r="AD68" s="1071"/>
      <c r="AE68" s="1055"/>
      <c r="AF68" s="1071"/>
      <c r="AG68" s="1055"/>
      <c r="AH68" s="1025"/>
      <c r="AI68" s="1025"/>
      <c r="AJ68" s="1025"/>
      <c r="AK68" s="1025"/>
      <c r="AL68" s="1025"/>
      <c r="AM68" s="1025"/>
      <c r="AN68" s="1025"/>
      <c r="AO68" s="1025"/>
      <c r="AP68" s="1025"/>
      <c r="AQ68" s="1025"/>
      <c r="AR68" s="1025"/>
      <c r="AS68" s="1025"/>
      <c r="AT68" s="1025"/>
      <c r="AU68" s="1025"/>
      <c r="AV68" s="1025"/>
      <c r="AW68" s="456"/>
      <c r="AX68" s="456"/>
      <c r="AY68" s="456"/>
      <c r="AZ68" s="713"/>
      <c r="BA68" s="713"/>
      <c r="BB68" s="713"/>
      <c r="BC68" s="1072"/>
      <c r="BD68" s="1072"/>
      <c r="BE68" s="1072"/>
      <c r="BF68" s="1072"/>
      <c r="BG68" s="1072"/>
      <c r="BH68" s="1072"/>
      <c r="BI68" s="1072"/>
      <c r="BJ68" s="1072"/>
    </row>
    <row r="69" spans="1:62" ht="15" customHeight="1">
      <c r="A69" s="1007"/>
      <c r="B69" s="713"/>
      <c r="C69" s="713"/>
      <c r="D69" s="713"/>
      <c r="E69" s="713"/>
      <c r="F69" s="713"/>
      <c r="G69" s="713"/>
      <c r="H69" s="713"/>
      <c r="I69" s="713"/>
      <c r="J69" s="713"/>
      <c r="K69" s="713"/>
      <c r="L69" s="713"/>
      <c r="M69" s="1007"/>
      <c r="N69" s="1007"/>
      <c r="O69" s="1017"/>
      <c r="P69" s="1017"/>
      <c r="Q69" s="1017"/>
      <c r="R69" s="1017"/>
      <c r="S69" s="1017"/>
      <c r="T69" s="1017"/>
      <c r="U69" s="1023"/>
      <c r="V69" s="1023"/>
      <c r="W69" s="1023"/>
      <c r="X69" s="1023"/>
      <c r="Y69" s="713"/>
      <c r="Z69" s="713"/>
      <c r="AA69" s="713"/>
      <c r="AB69" s="1035"/>
      <c r="AC69" s="713"/>
      <c r="AD69" s="1066"/>
      <c r="AE69" s="1066"/>
      <c r="AF69" s="1066"/>
      <c r="AG69" s="1066"/>
      <c r="AH69" s="1025"/>
      <c r="AI69" s="1025"/>
      <c r="AJ69" s="1025"/>
      <c r="AK69" s="1025"/>
      <c r="AL69" s="1025"/>
      <c r="AM69" s="1025"/>
      <c r="AN69" s="1025"/>
      <c r="AO69" s="1025"/>
      <c r="AP69" s="1025"/>
      <c r="AQ69" s="1025"/>
      <c r="AR69" s="1025"/>
      <c r="AS69" s="1025"/>
      <c r="AT69" s="1025"/>
      <c r="AU69" s="1025"/>
      <c r="AV69" s="1025"/>
      <c r="AW69" s="456"/>
      <c r="AX69" s="456"/>
      <c r="AY69" s="456"/>
      <c r="AZ69" s="1067"/>
      <c r="BA69" s="1067"/>
      <c r="BB69" s="1067"/>
      <c r="BC69" s="1068"/>
      <c r="BD69" s="1068"/>
      <c r="BE69" s="1068"/>
      <c r="BF69" s="1068"/>
      <c r="BG69" s="1068"/>
      <c r="BH69" s="1068"/>
      <c r="BI69" s="1068"/>
      <c r="BJ69" s="1068"/>
    </row>
    <row r="70" spans="1:62" ht="15" customHeight="1">
      <c r="A70" s="1007"/>
      <c r="B70" s="713"/>
      <c r="C70" s="713"/>
      <c r="D70" s="713"/>
      <c r="E70" s="713"/>
      <c r="F70" s="713"/>
      <c r="G70" s="713"/>
      <c r="H70" s="713"/>
      <c r="I70" s="713"/>
      <c r="J70" s="713"/>
      <c r="K70" s="713"/>
      <c r="L70" s="713"/>
      <c r="M70" s="1007"/>
      <c r="N70" s="1007"/>
      <c r="O70" s="1069"/>
      <c r="P70" s="1069"/>
      <c r="Q70" s="1069"/>
      <c r="R70" s="1017"/>
      <c r="S70" s="1017"/>
      <c r="T70" s="1017"/>
      <c r="U70" s="1023"/>
      <c r="V70" s="1023"/>
      <c r="W70" s="1023"/>
      <c r="X70" s="1023"/>
      <c r="Y70" s="713"/>
      <c r="Z70" s="713"/>
      <c r="AA70" s="713"/>
      <c r="AB70" s="1035"/>
      <c r="AC70" s="713"/>
      <c r="AD70" s="1066"/>
      <c r="AE70" s="1066"/>
      <c r="AF70" s="1066"/>
      <c r="AG70" s="1066"/>
      <c r="AH70" s="1025"/>
      <c r="AI70" s="1025"/>
      <c r="AJ70" s="1025"/>
      <c r="AK70" s="1025"/>
      <c r="AL70" s="1025"/>
      <c r="AM70" s="1025"/>
      <c r="AN70" s="1025"/>
      <c r="AO70" s="1025"/>
      <c r="AP70" s="1025"/>
      <c r="AQ70" s="1025"/>
      <c r="AR70" s="1025"/>
      <c r="AS70" s="1025"/>
      <c r="AT70" s="1025"/>
      <c r="AU70" s="1025"/>
      <c r="AV70" s="1025"/>
      <c r="AW70" s="456"/>
      <c r="AX70" s="456"/>
      <c r="AY70" s="456"/>
      <c r="AZ70" s="1067"/>
      <c r="BA70" s="1067"/>
      <c r="BB70" s="1067"/>
      <c r="BC70" s="1068"/>
      <c r="BD70" s="1068"/>
      <c r="BE70" s="1068"/>
      <c r="BF70" s="1068"/>
      <c r="BG70" s="1068"/>
      <c r="BH70" s="1068"/>
      <c r="BI70" s="1068"/>
      <c r="BJ70" s="1068"/>
    </row>
    <row r="71" spans="1:62" ht="15" customHeight="1">
      <c r="A71" s="1007"/>
      <c r="B71" s="436"/>
      <c r="C71" s="436"/>
      <c r="D71" s="436"/>
      <c r="E71" s="1070"/>
      <c r="F71" s="1070"/>
      <c r="G71" s="713"/>
      <c r="H71" s="713"/>
      <c r="I71" s="713"/>
      <c r="J71" s="713"/>
      <c r="K71" s="713"/>
      <c r="L71" s="713"/>
      <c r="M71" s="1007"/>
      <c r="N71" s="1007"/>
      <c r="O71" s="1069"/>
      <c r="P71" s="1069"/>
      <c r="Q71" s="1069"/>
      <c r="R71" s="1017"/>
      <c r="S71" s="1017"/>
      <c r="T71" s="1017"/>
      <c r="U71" s="1028"/>
      <c r="V71" s="1028"/>
      <c r="W71" s="1028"/>
      <c r="X71" s="713"/>
      <c r="Y71" s="1033"/>
      <c r="Z71" s="713"/>
      <c r="AA71" s="1033"/>
      <c r="AB71" s="1035"/>
      <c r="AC71" s="1033"/>
      <c r="AD71" s="1071"/>
      <c r="AE71" s="1055"/>
      <c r="AF71" s="1071"/>
      <c r="AG71" s="1055"/>
      <c r="AH71" s="1025"/>
      <c r="AI71" s="1025"/>
      <c r="AJ71" s="1025"/>
      <c r="AK71" s="1025"/>
      <c r="AL71" s="1025"/>
      <c r="AM71" s="1025"/>
      <c r="AN71" s="1025"/>
      <c r="AO71" s="1025"/>
      <c r="AP71" s="1025"/>
      <c r="AQ71" s="1025"/>
      <c r="AR71" s="1025"/>
      <c r="AS71" s="1025"/>
      <c r="AT71" s="1025"/>
      <c r="AU71" s="1025"/>
      <c r="AV71" s="1025"/>
      <c r="AW71" s="456"/>
      <c r="AX71" s="456"/>
      <c r="AY71" s="456"/>
      <c r="AZ71" s="713"/>
      <c r="BA71" s="713"/>
      <c r="BB71" s="713"/>
      <c r="BC71" s="1068"/>
      <c r="BD71" s="1068"/>
      <c r="BE71" s="1068"/>
      <c r="BF71" s="1068"/>
      <c r="BG71" s="1068"/>
      <c r="BH71" s="1068"/>
      <c r="BI71" s="1068"/>
      <c r="BJ71" s="1068"/>
    </row>
    <row r="72" spans="1:62" ht="15" customHeight="1">
      <c r="A72" s="1007"/>
      <c r="B72" s="713"/>
      <c r="C72" s="713"/>
      <c r="D72" s="713"/>
      <c r="E72" s="713"/>
      <c r="F72" s="713"/>
      <c r="G72" s="713"/>
      <c r="H72" s="713"/>
      <c r="I72" s="713"/>
      <c r="J72" s="713"/>
      <c r="K72" s="713"/>
      <c r="L72" s="713"/>
      <c r="M72" s="1007"/>
      <c r="N72" s="1007"/>
      <c r="O72" s="1017"/>
      <c r="P72" s="1017"/>
      <c r="Q72" s="1017"/>
      <c r="R72" s="1017"/>
      <c r="S72" s="1017"/>
      <c r="T72" s="1017"/>
      <c r="U72" s="1023"/>
      <c r="V72" s="1023"/>
      <c r="W72" s="1023"/>
      <c r="X72" s="1023"/>
      <c r="Y72" s="713"/>
      <c r="Z72" s="713"/>
      <c r="AA72" s="713"/>
      <c r="AB72" s="1035"/>
      <c r="AC72" s="713"/>
      <c r="AD72" s="1066"/>
      <c r="AE72" s="1066"/>
      <c r="AF72" s="1066"/>
      <c r="AG72" s="1066"/>
      <c r="AH72" s="1025"/>
      <c r="AI72" s="1025"/>
      <c r="AJ72" s="1025"/>
      <c r="AK72" s="1025"/>
      <c r="AL72" s="1025"/>
      <c r="AM72" s="1025"/>
      <c r="AN72" s="1025"/>
      <c r="AO72" s="1025"/>
      <c r="AP72" s="1025"/>
      <c r="AQ72" s="1025"/>
      <c r="AR72" s="1025"/>
      <c r="AS72" s="1025"/>
      <c r="AT72" s="1025"/>
      <c r="AU72" s="1025"/>
      <c r="AV72" s="1025"/>
      <c r="AW72" s="456"/>
      <c r="AX72" s="456"/>
      <c r="AY72" s="456"/>
      <c r="AZ72" s="1067"/>
      <c r="BA72" s="1067"/>
      <c r="BB72" s="1067"/>
      <c r="BC72" s="1068"/>
      <c r="BD72" s="1068"/>
      <c r="BE72" s="1068"/>
      <c r="BF72" s="1068"/>
      <c r="BG72" s="1068"/>
      <c r="BH72" s="1068"/>
      <c r="BI72" s="1068"/>
      <c r="BJ72" s="1068"/>
    </row>
    <row r="73" spans="1:62" ht="15" customHeight="1">
      <c r="A73" s="1007"/>
      <c r="B73" s="713"/>
      <c r="C73" s="713"/>
      <c r="D73" s="713"/>
      <c r="E73" s="713"/>
      <c r="F73" s="713"/>
      <c r="G73" s="713"/>
      <c r="H73" s="713"/>
      <c r="I73" s="713"/>
      <c r="J73" s="713"/>
      <c r="K73" s="713"/>
      <c r="L73" s="713"/>
      <c r="M73" s="1007"/>
      <c r="N73" s="1007"/>
      <c r="O73" s="1069"/>
      <c r="P73" s="1069"/>
      <c r="Q73" s="1069"/>
      <c r="R73" s="1017"/>
      <c r="S73" s="1017"/>
      <c r="T73" s="1017"/>
      <c r="U73" s="1023"/>
      <c r="V73" s="1023"/>
      <c r="W73" s="1023"/>
      <c r="X73" s="1023"/>
      <c r="Y73" s="713"/>
      <c r="Z73" s="713"/>
      <c r="AA73" s="713"/>
      <c r="AB73" s="1035"/>
      <c r="AC73" s="713"/>
      <c r="AD73" s="1066"/>
      <c r="AE73" s="1066"/>
      <c r="AF73" s="1066"/>
      <c r="AG73" s="1066"/>
      <c r="AH73" s="1025"/>
      <c r="AI73" s="1025"/>
      <c r="AJ73" s="1025"/>
      <c r="AK73" s="1025"/>
      <c r="AL73" s="1025"/>
      <c r="AM73" s="1025"/>
      <c r="AN73" s="1025"/>
      <c r="AO73" s="1025"/>
      <c r="AP73" s="1025"/>
      <c r="AQ73" s="1025"/>
      <c r="AR73" s="1025"/>
      <c r="AS73" s="1025"/>
      <c r="AT73" s="1025"/>
      <c r="AU73" s="1025"/>
      <c r="AV73" s="1025"/>
      <c r="AW73" s="456"/>
      <c r="AX73" s="456"/>
      <c r="AY73" s="456"/>
      <c r="AZ73" s="1067"/>
      <c r="BA73" s="1067"/>
      <c r="BB73" s="1067"/>
      <c r="BC73" s="1068"/>
      <c r="BD73" s="1068"/>
      <c r="BE73" s="1068"/>
      <c r="BF73" s="1068"/>
      <c r="BG73" s="1068"/>
      <c r="BH73" s="1068"/>
      <c r="BI73" s="1068"/>
      <c r="BJ73" s="1068"/>
    </row>
    <row r="74" spans="1:62" ht="15" customHeight="1">
      <c r="A74" s="1007"/>
      <c r="B74" s="436"/>
      <c r="C74" s="436"/>
      <c r="D74" s="436"/>
      <c r="E74" s="1070"/>
      <c r="F74" s="1070"/>
      <c r="G74" s="713"/>
      <c r="H74" s="713"/>
      <c r="I74" s="713"/>
      <c r="J74" s="713"/>
      <c r="K74" s="713"/>
      <c r="L74" s="713"/>
      <c r="M74" s="1007"/>
      <c r="N74" s="1007"/>
      <c r="O74" s="1069"/>
      <c r="P74" s="1069"/>
      <c r="Q74" s="1069"/>
      <c r="R74" s="1017"/>
      <c r="S74" s="1017"/>
      <c r="T74" s="1017"/>
      <c r="U74" s="1028"/>
      <c r="V74" s="1028"/>
      <c r="W74" s="1028"/>
      <c r="X74" s="713"/>
      <c r="Y74" s="1033"/>
      <c r="Z74" s="713"/>
      <c r="AA74" s="1033"/>
      <c r="AB74" s="1035"/>
      <c r="AC74" s="1033"/>
      <c r="AD74" s="1071"/>
      <c r="AE74" s="1055"/>
      <c r="AF74" s="1071"/>
      <c r="AG74" s="1055"/>
      <c r="AH74" s="1025"/>
      <c r="AI74" s="1025"/>
      <c r="AJ74" s="1025"/>
      <c r="AK74" s="1025"/>
      <c r="AL74" s="1025"/>
      <c r="AM74" s="1025"/>
      <c r="AN74" s="1025"/>
      <c r="AO74" s="1025"/>
      <c r="AP74" s="1025"/>
      <c r="AQ74" s="1025"/>
      <c r="AR74" s="1025"/>
      <c r="AS74" s="1025"/>
      <c r="AT74" s="1025"/>
      <c r="AU74" s="1025"/>
      <c r="AV74" s="1025"/>
      <c r="AW74" s="456"/>
      <c r="AX74" s="456"/>
      <c r="AY74" s="456"/>
      <c r="AZ74" s="713"/>
      <c r="BA74" s="713"/>
      <c r="BB74" s="713"/>
      <c r="BC74" s="1068"/>
      <c r="BD74" s="1068"/>
      <c r="BE74" s="1068"/>
      <c r="BF74" s="1068"/>
      <c r="BG74" s="1068"/>
      <c r="BH74" s="1068"/>
      <c r="BI74" s="1068"/>
      <c r="BJ74" s="1068"/>
    </row>
    <row r="75" spans="1:62" ht="14.1" customHeight="1">
      <c r="A75" s="1017"/>
      <c r="B75" s="1017"/>
      <c r="C75" s="1017"/>
      <c r="D75" s="1017"/>
      <c r="E75" s="1017"/>
      <c r="F75" s="1017"/>
      <c r="G75" s="1017"/>
      <c r="H75" s="1017"/>
      <c r="I75" s="1017"/>
      <c r="J75" s="1017"/>
      <c r="K75" s="1017"/>
      <c r="L75" s="1017"/>
      <c r="M75" s="1017"/>
      <c r="N75" s="1017"/>
      <c r="O75" s="1017"/>
      <c r="P75" s="1017"/>
      <c r="Q75" s="1017"/>
      <c r="R75" s="1017"/>
      <c r="S75" s="1017"/>
      <c r="T75" s="1017"/>
      <c r="U75" s="1017"/>
      <c r="V75" s="1017"/>
      <c r="W75" s="1017"/>
      <c r="X75" s="1037"/>
      <c r="Y75" s="1073"/>
      <c r="Z75" s="1032"/>
      <c r="AA75" s="1073"/>
      <c r="AB75" s="1035"/>
      <c r="AC75" s="1073"/>
      <c r="AD75" s="1036"/>
      <c r="AE75" s="1036"/>
      <c r="AF75" s="1036"/>
      <c r="AG75" s="1036"/>
      <c r="AH75" s="1074"/>
      <c r="AI75" s="1074"/>
      <c r="AJ75" s="1074"/>
      <c r="AK75" s="1074"/>
      <c r="AL75" s="1074"/>
      <c r="AM75" s="1074"/>
      <c r="AN75" s="1074"/>
      <c r="AO75" s="1074"/>
      <c r="AP75" s="1074"/>
      <c r="AQ75" s="1074"/>
      <c r="AR75" s="1074"/>
      <c r="AS75" s="1074"/>
      <c r="AT75" s="1074"/>
      <c r="AU75" s="1074"/>
      <c r="AV75" s="1074"/>
      <c r="AW75" s="1035"/>
      <c r="AX75" s="1035"/>
      <c r="AY75" s="1035"/>
      <c r="AZ75" s="1037"/>
      <c r="BA75" s="1037"/>
      <c r="BB75" s="1037"/>
      <c r="BC75" s="436"/>
      <c r="BD75" s="436"/>
      <c r="BE75" s="436"/>
      <c r="BF75" s="436"/>
      <c r="BG75" s="436"/>
      <c r="BH75" s="436"/>
      <c r="BI75" s="436"/>
      <c r="BJ75" s="436"/>
    </row>
    <row r="76" spans="1:62" ht="14.1" customHeight="1">
      <c r="A76" s="1017"/>
      <c r="B76" s="1017"/>
      <c r="C76" s="1017"/>
      <c r="D76" s="1017"/>
      <c r="E76" s="1017"/>
      <c r="F76" s="1017"/>
      <c r="G76" s="1017"/>
      <c r="H76" s="1017"/>
      <c r="I76" s="1017"/>
      <c r="J76" s="1017"/>
      <c r="K76" s="1017"/>
      <c r="L76" s="1017"/>
      <c r="M76" s="1017"/>
      <c r="N76" s="1017"/>
      <c r="O76" s="1017"/>
      <c r="P76" s="1017"/>
      <c r="Q76" s="1017"/>
      <c r="R76" s="1017"/>
      <c r="S76" s="1017"/>
      <c r="T76" s="1017"/>
      <c r="U76" s="1017"/>
      <c r="V76" s="1017"/>
      <c r="W76" s="1017"/>
      <c r="X76" s="1032"/>
      <c r="Y76" s="1073"/>
      <c r="Z76" s="1032"/>
      <c r="AA76" s="1073"/>
      <c r="AB76" s="1035"/>
      <c r="AC76" s="1073"/>
      <c r="AD76" s="1036"/>
      <c r="AE76" s="1036"/>
      <c r="AF76" s="1036"/>
      <c r="AG76" s="1036"/>
      <c r="AH76" s="1074"/>
      <c r="AI76" s="1074"/>
      <c r="AJ76" s="1074"/>
      <c r="AK76" s="1074"/>
      <c r="AL76" s="1074"/>
      <c r="AM76" s="1074"/>
      <c r="AN76" s="1074"/>
      <c r="AO76" s="1074"/>
      <c r="AP76" s="1074"/>
      <c r="AQ76" s="1074"/>
      <c r="AR76" s="1074"/>
      <c r="AS76" s="1074"/>
      <c r="AT76" s="1074"/>
      <c r="AU76" s="1074"/>
      <c r="AV76" s="1074"/>
      <c r="AW76" s="1035"/>
      <c r="AX76" s="1035"/>
      <c r="AY76" s="1035"/>
      <c r="AZ76" s="1037"/>
      <c r="BA76" s="1037"/>
      <c r="BB76" s="1037"/>
      <c r="BC76" s="436"/>
      <c r="BD76" s="436"/>
      <c r="BE76" s="436"/>
      <c r="BF76" s="436"/>
      <c r="BG76" s="436"/>
      <c r="BH76" s="436"/>
      <c r="BI76" s="436"/>
      <c r="BJ76" s="436"/>
    </row>
    <row r="77" spans="1:62">
      <c r="A77" s="677"/>
      <c r="B77" s="677"/>
      <c r="C77" s="106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312"/>
      <c r="AF77" s="312"/>
      <c r="AG77" s="312"/>
      <c r="AH77" s="312"/>
      <c r="AI77" s="312"/>
      <c r="AJ77" s="312"/>
      <c r="AK77" s="312"/>
      <c r="AL77" s="312"/>
      <c r="AM77" s="312"/>
      <c r="AN77" s="312"/>
      <c r="AO77" s="312"/>
      <c r="AP77" s="312"/>
      <c r="AQ77" s="312"/>
      <c r="AR77" s="312"/>
      <c r="AS77" s="312"/>
      <c r="AT77" s="312"/>
      <c r="AU77" s="312"/>
      <c r="AV77" s="312"/>
      <c r="AW77" s="312"/>
      <c r="AX77" s="312"/>
      <c r="AY77" s="312"/>
      <c r="AZ77" s="312"/>
      <c r="BA77" s="312"/>
      <c r="BB77" s="312"/>
      <c r="BC77" s="312"/>
      <c r="BD77" s="312"/>
      <c r="BE77" s="312"/>
      <c r="BF77" s="312"/>
      <c r="BG77" s="312"/>
      <c r="BH77" s="312"/>
      <c r="BI77" s="312"/>
      <c r="BJ77" s="677"/>
    </row>
    <row r="78" spans="1:62">
      <c r="A78" s="1008"/>
      <c r="B78" s="1008"/>
      <c r="C78" s="106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312"/>
      <c r="AE78" s="312"/>
      <c r="AF78" s="312"/>
      <c r="AG78" s="312"/>
      <c r="AH78" s="312"/>
      <c r="AI78" s="312"/>
      <c r="AJ78" s="312"/>
      <c r="AK78" s="312"/>
      <c r="AL78" s="312"/>
      <c r="AM78" s="312"/>
      <c r="AN78" s="312"/>
      <c r="AO78" s="312"/>
      <c r="AP78" s="312"/>
      <c r="AQ78" s="312"/>
      <c r="AR78" s="312"/>
      <c r="AS78" s="312"/>
      <c r="AT78" s="312"/>
      <c r="AU78" s="312"/>
      <c r="AV78" s="312"/>
      <c r="AW78" s="312"/>
      <c r="AX78" s="312"/>
      <c r="AY78" s="312"/>
      <c r="AZ78" s="312"/>
      <c r="BA78" s="312"/>
      <c r="BB78" s="312"/>
      <c r="BC78" s="312"/>
      <c r="BD78" s="312"/>
      <c r="BE78" s="312"/>
      <c r="BF78" s="312"/>
      <c r="BG78" s="312"/>
      <c r="BH78" s="312"/>
      <c r="BI78" s="312"/>
      <c r="BJ78" s="677"/>
    </row>
    <row r="79" spans="1:62">
      <c r="A79" s="677"/>
      <c r="B79" s="677"/>
      <c r="C79" s="1062"/>
      <c r="D79" s="553"/>
      <c r="E79" s="553"/>
      <c r="F79" s="553"/>
      <c r="G79" s="553"/>
      <c r="H79" s="553"/>
      <c r="I79" s="553"/>
      <c r="J79" s="553"/>
      <c r="K79" s="553"/>
      <c r="L79" s="553"/>
      <c r="M79" s="553"/>
      <c r="N79" s="553"/>
      <c r="O79" s="553"/>
      <c r="P79" s="553"/>
      <c r="Q79" s="553"/>
      <c r="R79" s="553"/>
      <c r="S79" s="553"/>
      <c r="T79" s="553"/>
      <c r="U79" s="553"/>
      <c r="V79" s="553"/>
      <c r="W79" s="553"/>
      <c r="X79" s="553"/>
      <c r="Y79" s="553"/>
      <c r="Z79" s="553"/>
      <c r="AA79" s="553"/>
      <c r="AB79" s="553"/>
      <c r="AC79" s="553"/>
      <c r="AD79" s="553"/>
      <c r="AE79" s="553"/>
      <c r="AF79" s="553"/>
      <c r="AG79" s="553"/>
      <c r="AH79" s="553"/>
      <c r="AI79" s="553"/>
      <c r="AJ79" s="553"/>
      <c r="AK79" s="553"/>
      <c r="AL79" s="553"/>
      <c r="AM79" s="553"/>
      <c r="AN79" s="553"/>
      <c r="AO79" s="553"/>
      <c r="AP79" s="553"/>
      <c r="AQ79" s="553"/>
      <c r="AR79" s="553"/>
      <c r="AS79" s="553"/>
      <c r="AT79" s="553"/>
      <c r="AU79" s="553"/>
      <c r="AV79" s="553"/>
      <c r="AW79" s="553"/>
      <c r="AX79" s="553"/>
      <c r="AY79" s="553"/>
      <c r="AZ79" s="553"/>
      <c r="BA79" s="553"/>
      <c r="BB79" s="553"/>
      <c r="BC79" s="553"/>
      <c r="BD79" s="553"/>
      <c r="BE79" s="553"/>
      <c r="BF79" s="553"/>
      <c r="BG79" s="553"/>
      <c r="BH79" s="553"/>
      <c r="BI79" s="553"/>
      <c r="BJ79" s="677"/>
    </row>
    <row r="80" spans="1:62">
      <c r="A80" s="677"/>
      <c r="B80" s="677"/>
      <c r="C80" s="1006"/>
      <c r="D80" s="584"/>
      <c r="E80" s="584"/>
      <c r="F80" s="584"/>
      <c r="G80" s="584"/>
      <c r="H80" s="584"/>
      <c r="I80" s="584"/>
      <c r="J80" s="584"/>
      <c r="K80" s="584"/>
      <c r="L80" s="584"/>
      <c r="M80" s="584"/>
      <c r="N80" s="584"/>
      <c r="O80" s="584"/>
      <c r="P80" s="584"/>
      <c r="Q80" s="584"/>
      <c r="R80" s="584"/>
      <c r="S80" s="584"/>
      <c r="T80" s="584"/>
      <c r="U80" s="584"/>
      <c r="V80" s="584"/>
      <c r="W80" s="584"/>
      <c r="X80" s="584"/>
      <c r="Y80" s="584"/>
      <c r="Z80" s="584"/>
      <c r="AA80" s="584"/>
      <c r="AB80" s="584"/>
      <c r="AC80" s="584"/>
      <c r="AD80" s="584"/>
      <c r="AE80" s="584"/>
      <c r="AF80" s="584"/>
      <c r="AG80" s="584"/>
      <c r="AH80" s="584"/>
      <c r="AI80" s="584"/>
      <c r="AJ80" s="584"/>
      <c r="AK80" s="584"/>
      <c r="AL80" s="584"/>
      <c r="AM80" s="584"/>
      <c r="AN80" s="584"/>
      <c r="AO80" s="584"/>
      <c r="AP80" s="584"/>
      <c r="AQ80" s="584"/>
      <c r="AR80" s="584"/>
      <c r="AS80" s="584"/>
      <c r="AT80" s="584"/>
      <c r="AU80" s="584"/>
      <c r="AV80" s="584"/>
      <c r="AW80" s="584"/>
      <c r="AX80" s="584"/>
      <c r="AY80" s="584"/>
      <c r="AZ80" s="584"/>
      <c r="BA80" s="584"/>
      <c r="BB80" s="584"/>
      <c r="BC80" s="584"/>
      <c r="BD80" s="584"/>
      <c r="BE80" s="584"/>
      <c r="BF80" s="584"/>
      <c r="BG80" s="584"/>
      <c r="BH80" s="584"/>
      <c r="BI80" s="584"/>
      <c r="BJ80" s="584"/>
    </row>
    <row r="81" spans="1:62">
      <c r="A81" s="677"/>
      <c r="B81" s="921"/>
      <c r="C81" s="1006"/>
      <c r="D81" s="584"/>
      <c r="E81" s="584"/>
      <c r="F81" s="584"/>
      <c r="G81" s="584"/>
      <c r="H81" s="584"/>
      <c r="I81" s="584"/>
      <c r="J81" s="584"/>
      <c r="K81" s="584"/>
      <c r="L81" s="584"/>
      <c r="M81" s="584"/>
      <c r="N81" s="584"/>
      <c r="O81" s="584"/>
      <c r="P81" s="584"/>
      <c r="Q81" s="584"/>
      <c r="R81" s="584"/>
      <c r="S81" s="584"/>
      <c r="T81" s="584"/>
      <c r="U81" s="584"/>
      <c r="V81" s="584"/>
      <c r="W81" s="584"/>
      <c r="X81" s="584"/>
      <c r="Y81" s="584"/>
      <c r="Z81" s="584"/>
      <c r="AA81" s="584"/>
      <c r="AB81" s="584"/>
      <c r="AC81" s="584"/>
      <c r="AD81" s="584"/>
      <c r="AE81" s="584"/>
      <c r="AF81" s="584"/>
      <c r="AG81" s="584"/>
      <c r="AH81" s="584"/>
      <c r="AI81" s="584"/>
      <c r="AJ81" s="584"/>
      <c r="AK81" s="584"/>
      <c r="AL81" s="584"/>
      <c r="AM81" s="584"/>
      <c r="AN81" s="584"/>
      <c r="AO81" s="584"/>
      <c r="AP81" s="584"/>
      <c r="AQ81" s="584"/>
      <c r="AR81" s="584"/>
      <c r="AS81" s="584"/>
      <c r="AT81" s="584"/>
      <c r="AU81" s="584"/>
      <c r="AV81" s="584"/>
      <c r="AW81" s="584"/>
      <c r="AX81" s="584"/>
      <c r="AY81" s="584"/>
      <c r="AZ81" s="584"/>
      <c r="BA81" s="584"/>
      <c r="BB81" s="584"/>
      <c r="BC81" s="584"/>
      <c r="BD81" s="584"/>
      <c r="BE81" s="584"/>
      <c r="BF81" s="584"/>
      <c r="BG81" s="584"/>
      <c r="BH81" s="584"/>
      <c r="BI81" s="584"/>
      <c r="BJ81" s="584"/>
    </row>
    <row r="82" spans="1:62">
      <c r="A82" s="677"/>
      <c r="B82" s="677"/>
      <c r="C82" s="1006"/>
      <c r="D82" s="584"/>
      <c r="E82" s="584"/>
      <c r="F82" s="584"/>
      <c r="G82" s="584"/>
      <c r="H82" s="584"/>
      <c r="I82" s="584"/>
      <c r="J82" s="584"/>
      <c r="K82" s="584"/>
      <c r="L82" s="584"/>
      <c r="M82" s="584"/>
      <c r="N82" s="584"/>
      <c r="O82" s="584"/>
      <c r="P82" s="584"/>
      <c r="Q82" s="584"/>
      <c r="R82" s="584"/>
      <c r="S82" s="584"/>
      <c r="T82" s="584"/>
      <c r="U82" s="584"/>
      <c r="V82" s="584"/>
      <c r="W82" s="584"/>
      <c r="X82" s="584"/>
      <c r="Y82" s="584"/>
      <c r="Z82" s="584"/>
      <c r="AA82" s="584"/>
      <c r="AB82" s="584"/>
      <c r="AC82" s="584"/>
      <c r="AD82" s="584"/>
      <c r="AE82" s="584"/>
      <c r="AF82" s="584"/>
      <c r="AG82" s="584"/>
      <c r="AH82" s="584"/>
      <c r="AI82" s="584"/>
      <c r="AJ82" s="584"/>
      <c r="AK82" s="584"/>
      <c r="AL82" s="584"/>
      <c r="AM82" s="584"/>
      <c r="AN82" s="584"/>
      <c r="AO82" s="584"/>
      <c r="AP82" s="584"/>
      <c r="AQ82" s="584"/>
      <c r="AR82" s="584"/>
      <c r="AS82" s="584"/>
      <c r="AT82" s="584"/>
      <c r="AU82" s="584"/>
      <c r="AV82" s="584"/>
      <c r="AW82" s="584"/>
      <c r="AX82" s="584"/>
      <c r="AY82" s="584"/>
      <c r="AZ82" s="584"/>
      <c r="BA82" s="584"/>
      <c r="BB82" s="584"/>
      <c r="BC82" s="584"/>
      <c r="BD82" s="584"/>
      <c r="BE82" s="584"/>
      <c r="BF82" s="584"/>
      <c r="BG82" s="584"/>
      <c r="BH82" s="584"/>
      <c r="BI82" s="584"/>
      <c r="BJ82" s="584"/>
    </row>
    <row r="83" spans="1:62">
      <c r="A83" s="677"/>
      <c r="B83" s="677"/>
      <c r="C83" s="1006"/>
      <c r="D83" s="584"/>
      <c r="E83" s="584"/>
      <c r="F83" s="584"/>
      <c r="G83" s="584"/>
      <c r="H83" s="584"/>
      <c r="I83" s="584"/>
      <c r="J83" s="584"/>
      <c r="K83" s="584"/>
      <c r="L83" s="584"/>
      <c r="M83" s="584"/>
      <c r="N83" s="584"/>
      <c r="O83" s="584"/>
      <c r="P83" s="584"/>
      <c r="Q83" s="584"/>
      <c r="R83" s="584"/>
      <c r="S83" s="584"/>
      <c r="T83" s="584"/>
      <c r="U83" s="584"/>
      <c r="V83" s="584"/>
      <c r="W83" s="584"/>
      <c r="X83" s="584"/>
      <c r="Y83" s="584"/>
      <c r="Z83" s="584"/>
      <c r="AA83" s="584"/>
      <c r="AB83" s="584"/>
      <c r="AC83" s="584"/>
      <c r="AD83" s="584"/>
      <c r="AE83" s="584"/>
      <c r="AF83" s="584"/>
      <c r="AG83" s="584"/>
      <c r="AH83" s="584"/>
      <c r="AI83" s="584"/>
      <c r="AJ83" s="584"/>
      <c r="AK83" s="584"/>
      <c r="AL83" s="584"/>
      <c r="AM83" s="584"/>
      <c r="AN83" s="584"/>
      <c r="AO83" s="584"/>
      <c r="AP83" s="584"/>
      <c r="AQ83" s="584"/>
      <c r="AR83" s="584"/>
      <c r="AS83" s="584"/>
      <c r="AT83" s="584"/>
      <c r="AU83" s="584"/>
      <c r="AV83" s="584"/>
      <c r="AW83" s="584"/>
      <c r="AX83" s="584"/>
      <c r="AY83" s="584"/>
      <c r="AZ83" s="584"/>
      <c r="BA83" s="584"/>
      <c r="BB83" s="584"/>
      <c r="BC83" s="584"/>
      <c r="BD83" s="584"/>
      <c r="BE83" s="584"/>
      <c r="BF83" s="584"/>
      <c r="BG83" s="584"/>
      <c r="BH83" s="584"/>
      <c r="BI83" s="584"/>
      <c r="BJ83" s="584"/>
    </row>
    <row r="84" spans="1:62">
      <c r="A84" s="677"/>
      <c r="B84" s="677"/>
      <c r="C84" s="1075"/>
      <c r="D84" s="584"/>
      <c r="E84" s="584"/>
      <c r="F84" s="584"/>
      <c r="G84" s="584"/>
      <c r="H84" s="584"/>
      <c r="I84" s="584"/>
      <c r="J84" s="584"/>
      <c r="K84" s="584"/>
      <c r="L84" s="584"/>
      <c r="M84" s="584"/>
      <c r="N84" s="584"/>
      <c r="O84" s="584"/>
      <c r="P84" s="584"/>
      <c r="Q84" s="584"/>
      <c r="R84" s="584"/>
      <c r="S84" s="584"/>
      <c r="T84" s="584"/>
      <c r="U84" s="584"/>
      <c r="V84" s="584"/>
      <c r="W84" s="584"/>
      <c r="X84" s="584"/>
      <c r="Y84" s="584"/>
      <c r="Z84" s="584"/>
      <c r="AA84" s="584"/>
      <c r="AB84" s="584"/>
      <c r="AC84" s="584"/>
      <c r="AD84" s="584"/>
      <c r="AE84" s="584"/>
      <c r="AF84" s="584"/>
      <c r="AG84" s="584"/>
      <c r="AH84" s="584"/>
      <c r="AI84" s="584"/>
      <c r="AJ84" s="584"/>
      <c r="AK84" s="584"/>
      <c r="AL84" s="584"/>
      <c r="AM84" s="584"/>
      <c r="AN84" s="584"/>
      <c r="AO84" s="584"/>
      <c r="AP84" s="584"/>
      <c r="AQ84" s="584"/>
      <c r="AR84" s="584"/>
      <c r="AS84" s="584"/>
      <c r="AT84" s="584"/>
      <c r="AU84" s="584"/>
      <c r="AV84" s="584"/>
      <c r="AW84" s="584"/>
      <c r="AX84" s="584"/>
      <c r="AY84" s="584"/>
      <c r="AZ84" s="584"/>
      <c r="BA84" s="584"/>
      <c r="BB84" s="584"/>
      <c r="BC84" s="584"/>
      <c r="BD84" s="584"/>
      <c r="BE84" s="584"/>
      <c r="BF84" s="584"/>
      <c r="BG84" s="584"/>
      <c r="BH84" s="584"/>
      <c r="BI84" s="584"/>
      <c r="BJ84" s="677"/>
    </row>
    <row r="85" spans="1:62">
      <c r="A85" s="677"/>
      <c r="B85" s="677"/>
      <c r="C85" s="1076"/>
      <c r="D85" s="584"/>
      <c r="E85" s="584"/>
      <c r="F85" s="584"/>
      <c r="G85" s="584"/>
      <c r="H85" s="584"/>
      <c r="I85" s="584"/>
      <c r="J85" s="584"/>
      <c r="K85" s="584"/>
      <c r="L85" s="584"/>
      <c r="M85" s="584"/>
      <c r="N85" s="584"/>
      <c r="O85" s="584"/>
      <c r="P85" s="584"/>
      <c r="Q85" s="584"/>
      <c r="R85" s="584"/>
      <c r="S85" s="584"/>
      <c r="T85" s="584"/>
      <c r="U85" s="584"/>
      <c r="V85" s="584"/>
      <c r="W85" s="584"/>
      <c r="X85" s="584"/>
      <c r="Y85" s="584"/>
      <c r="Z85" s="584"/>
      <c r="AA85" s="584"/>
      <c r="AB85" s="584"/>
      <c r="AC85" s="584"/>
      <c r="AD85" s="584"/>
      <c r="AE85" s="584"/>
      <c r="AF85" s="584"/>
      <c r="AG85" s="584"/>
      <c r="AH85" s="584"/>
      <c r="AI85" s="584"/>
      <c r="AJ85" s="584"/>
      <c r="AK85" s="584"/>
      <c r="AL85" s="584"/>
      <c r="AM85" s="584"/>
      <c r="AN85" s="584"/>
      <c r="AO85" s="584"/>
      <c r="AP85" s="584"/>
      <c r="AQ85" s="584"/>
      <c r="AR85" s="584"/>
      <c r="AS85" s="584"/>
      <c r="AT85" s="584"/>
      <c r="AU85" s="584"/>
      <c r="AV85" s="584"/>
      <c r="AW85" s="584"/>
      <c r="AX85" s="584"/>
      <c r="AY85" s="584"/>
      <c r="AZ85" s="584"/>
      <c r="BA85" s="584"/>
      <c r="BB85" s="584"/>
      <c r="BC85" s="584"/>
      <c r="BD85" s="584"/>
      <c r="BE85" s="584"/>
      <c r="BF85" s="584"/>
      <c r="BG85" s="584"/>
      <c r="BH85" s="584"/>
      <c r="BI85" s="584"/>
      <c r="BJ85" s="677"/>
    </row>
    <row r="86" spans="1:62">
      <c r="C86" s="1010"/>
      <c r="D86" s="677"/>
      <c r="E86" s="677"/>
      <c r="F86" s="677"/>
      <c r="G86" s="677"/>
      <c r="H86" s="677"/>
      <c r="I86" s="677"/>
      <c r="J86" s="677"/>
      <c r="K86" s="677"/>
      <c r="L86" s="677"/>
      <c r="M86" s="677"/>
      <c r="N86" s="677"/>
      <c r="O86" s="677"/>
      <c r="P86" s="677"/>
      <c r="Q86" s="677"/>
      <c r="R86" s="677"/>
      <c r="S86" s="677"/>
      <c r="T86" s="677"/>
      <c r="U86" s="677"/>
      <c r="V86" s="677"/>
      <c r="W86" s="677"/>
      <c r="X86" s="677"/>
      <c r="Y86" s="677"/>
      <c r="Z86" s="677"/>
      <c r="AA86" s="677"/>
      <c r="AB86" s="677"/>
      <c r="AC86" s="677"/>
      <c r="AD86" s="677"/>
      <c r="AE86" s="677"/>
      <c r="AF86" s="677"/>
      <c r="AG86" s="677"/>
      <c r="AH86" s="677"/>
      <c r="AI86" s="677"/>
      <c r="AJ86" s="677"/>
      <c r="AK86" s="677"/>
      <c r="AL86" s="677"/>
      <c r="AM86" s="677"/>
      <c r="AN86" s="677"/>
      <c r="AO86" s="677"/>
      <c r="AP86" s="677"/>
      <c r="AQ86" s="677"/>
      <c r="AR86" s="677"/>
      <c r="AS86" s="677"/>
      <c r="AT86" s="677"/>
      <c r="AU86" s="677"/>
      <c r="AV86" s="677"/>
      <c r="AW86" s="677"/>
      <c r="AX86" s="677"/>
      <c r="AY86" s="677"/>
      <c r="AZ86" s="677"/>
      <c r="BA86" s="677"/>
      <c r="BB86" s="677"/>
      <c r="BC86" s="677"/>
      <c r="BD86" s="677"/>
      <c r="BE86" s="677"/>
      <c r="BF86" s="677"/>
      <c r="BG86" s="677"/>
      <c r="BH86" s="677"/>
      <c r="BI86" s="677"/>
    </row>
  </sheetData>
  <sheetProtection algorithmName="SHA-512" hashValue="Mkg/zbTqqs98spBfEX+2zFVrPq1WLGlaMPVvgTqbg9Cwt+12PeoSHEWPIj0Zlpk6K0RqLewGpc+IQR2DEnsUPQ==" saltValue="jbbMlFE82nq6aH3bHijr+A==" spinCount="100000" sheet="1" objects="1" scenarios="1"/>
  <mergeCells count="312">
    <mergeCell ref="A1:BJ1"/>
    <mergeCell ref="A3:C3"/>
    <mergeCell ref="D3:BJ3"/>
    <mergeCell ref="A5:A10"/>
    <mergeCell ref="B5:F8"/>
    <mergeCell ref="G5:L10"/>
    <mergeCell ref="M5:M10"/>
    <mergeCell ref="N5:N10"/>
    <mergeCell ref="O5:Q7"/>
    <mergeCell ref="BC5:BJ6"/>
    <mergeCell ref="AD6:AE9"/>
    <mergeCell ref="AF6:AG9"/>
    <mergeCell ref="U7:Y7"/>
    <mergeCell ref="Z7:AA10"/>
    <mergeCell ref="AB7:AC10"/>
    <mergeCell ref="AH7:AV7"/>
    <mergeCell ref="AZ7:BB8"/>
    <mergeCell ref="BC7:BJ10"/>
    <mergeCell ref="AQ8:AV8"/>
    <mergeCell ref="U5:AC6"/>
    <mergeCell ref="AD5:AG5"/>
    <mergeCell ref="AH5:AV6"/>
    <mergeCell ref="AW5:AY10"/>
    <mergeCell ref="AZ5:BB6"/>
    <mergeCell ref="AZ9:BB10"/>
    <mergeCell ref="AQ10:AV10"/>
    <mergeCell ref="B9:D10"/>
    <mergeCell ref="E9:F10"/>
    <mergeCell ref="AH9:AJ9"/>
    <mergeCell ref="AK9:AM9"/>
    <mergeCell ref="AN9:AP9"/>
    <mergeCell ref="AQ9:AV9"/>
    <mergeCell ref="AD10:AE10"/>
    <mergeCell ref="AF10:AG10"/>
    <mergeCell ref="AH10:AJ10"/>
    <mergeCell ref="AK10:AM10"/>
    <mergeCell ref="O8:Q10"/>
    <mergeCell ref="U8:W10"/>
    <mergeCell ref="X8:Y10"/>
    <mergeCell ref="AH8:AJ8"/>
    <mergeCell ref="AK8:AM8"/>
    <mergeCell ref="AN8:AP8"/>
    <mergeCell ref="AN10:AP10"/>
    <mergeCell ref="R5:T10"/>
    <mergeCell ref="AN11:AP11"/>
    <mergeCell ref="AQ11:AV11"/>
    <mergeCell ref="AW11:AY13"/>
    <mergeCell ref="AZ11:BB12"/>
    <mergeCell ref="BC11:BJ13"/>
    <mergeCell ref="O12:Q13"/>
    <mergeCell ref="AH12:AJ12"/>
    <mergeCell ref="AK12:AM12"/>
    <mergeCell ref="AN12:AP12"/>
    <mergeCell ref="AQ12:AV12"/>
    <mergeCell ref="AB11:AB12"/>
    <mergeCell ref="AC11:AC12"/>
    <mergeCell ref="AD11:AE12"/>
    <mergeCell ref="AF11:AG12"/>
    <mergeCell ref="AH11:AJ11"/>
    <mergeCell ref="AK11:AM11"/>
    <mergeCell ref="R11:T13"/>
    <mergeCell ref="U11:W12"/>
    <mergeCell ref="X11:X12"/>
    <mergeCell ref="Y11:Y12"/>
    <mergeCell ref="Z11:Z12"/>
    <mergeCell ref="AA11:AA12"/>
    <mergeCell ref="U13:W13"/>
    <mergeCell ref="O11:Q11"/>
    <mergeCell ref="AH13:AJ13"/>
    <mergeCell ref="AK13:AM13"/>
    <mergeCell ref="AN13:AP13"/>
    <mergeCell ref="AQ13:AV13"/>
    <mergeCell ref="AZ13:BB13"/>
    <mergeCell ref="A14:A16"/>
    <mergeCell ref="B14:F15"/>
    <mergeCell ref="G14:L16"/>
    <mergeCell ref="M14:M16"/>
    <mergeCell ref="N14:N16"/>
    <mergeCell ref="A11:A13"/>
    <mergeCell ref="B11:F12"/>
    <mergeCell ref="G11:L13"/>
    <mergeCell ref="M11:M13"/>
    <mergeCell ref="N11:N13"/>
    <mergeCell ref="B13:D13"/>
    <mergeCell ref="E13:F13"/>
    <mergeCell ref="AA14:AA15"/>
    <mergeCell ref="AB14:AB15"/>
    <mergeCell ref="AC14:AC15"/>
    <mergeCell ref="AD14:AE15"/>
    <mergeCell ref="AF14:AG15"/>
    <mergeCell ref="AH14:AJ14"/>
    <mergeCell ref="AH15:AJ15"/>
    <mergeCell ref="O14:Q14"/>
    <mergeCell ref="R14:T16"/>
    <mergeCell ref="U14:W15"/>
    <mergeCell ref="X14:X15"/>
    <mergeCell ref="Y14:Y15"/>
    <mergeCell ref="Z14:Z15"/>
    <mergeCell ref="O15:Q16"/>
    <mergeCell ref="AK14:AM14"/>
    <mergeCell ref="AN14:AP14"/>
    <mergeCell ref="AQ14:AV14"/>
    <mergeCell ref="AW14:AY16"/>
    <mergeCell ref="AZ14:BB15"/>
    <mergeCell ref="BC14:BJ16"/>
    <mergeCell ref="AK15:AM15"/>
    <mergeCell ref="AN15:AP15"/>
    <mergeCell ref="AQ15:AV15"/>
    <mergeCell ref="AQ16:AV16"/>
    <mergeCell ref="AB17:AB18"/>
    <mergeCell ref="AC17:AC18"/>
    <mergeCell ref="AD17:AE18"/>
    <mergeCell ref="AZ16:BB16"/>
    <mergeCell ref="AZ17:BB18"/>
    <mergeCell ref="BC17:BJ19"/>
    <mergeCell ref="AQ18:AV18"/>
    <mergeCell ref="AQ19:AV19"/>
    <mergeCell ref="AZ19:BB19"/>
    <mergeCell ref="AQ17:AV17"/>
    <mergeCell ref="AW17:AY19"/>
    <mergeCell ref="A17:A19"/>
    <mergeCell ref="B17:F18"/>
    <mergeCell ref="G17:L19"/>
    <mergeCell ref="M17:M19"/>
    <mergeCell ref="N17:N19"/>
    <mergeCell ref="O17:Q17"/>
    <mergeCell ref="R17:T19"/>
    <mergeCell ref="U17:W18"/>
    <mergeCell ref="X17:X18"/>
    <mergeCell ref="B16:D16"/>
    <mergeCell ref="E16:F16"/>
    <mergeCell ref="U16:W16"/>
    <mergeCell ref="AH16:AJ16"/>
    <mergeCell ref="AK16:AM16"/>
    <mergeCell ref="AN16:AP16"/>
    <mergeCell ref="B19:D19"/>
    <mergeCell ref="E19:F19"/>
    <mergeCell ref="U19:W19"/>
    <mergeCell ref="AH19:AJ19"/>
    <mergeCell ref="AK19:AM19"/>
    <mergeCell ref="AN19:AP19"/>
    <mergeCell ref="O18:Q19"/>
    <mergeCell ref="AH18:AJ18"/>
    <mergeCell ref="AK18:AM18"/>
    <mergeCell ref="AN18:AP18"/>
    <mergeCell ref="AF17:AG18"/>
    <mergeCell ref="AH17:AJ17"/>
    <mergeCell ref="AK17:AM17"/>
    <mergeCell ref="AN17:AP17"/>
    <mergeCell ref="Y17:Y18"/>
    <mergeCell ref="Z17:Z18"/>
    <mergeCell ref="AA17:AA18"/>
    <mergeCell ref="AN20:AP20"/>
    <mergeCell ref="AQ20:AV20"/>
    <mergeCell ref="AW20:AY22"/>
    <mergeCell ref="AZ20:BB21"/>
    <mergeCell ref="BC20:BJ22"/>
    <mergeCell ref="O21:Q22"/>
    <mergeCell ref="AH21:AJ21"/>
    <mergeCell ref="AK21:AM21"/>
    <mergeCell ref="AN21:AP21"/>
    <mergeCell ref="AQ21:AV21"/>
    <mergeCell ref="AB20:AB21"/>
    <mergeCell ref="AC20:AC21"/>
    <mergeCell ref="AD20:AE21"/>
    <mergeCell ref="AF20:AG21"/>
    <mergeCell ref="AH20:AJ20"/>
    <mergeCell ref="AK20:AM20"/>
    <mergeCell ref="R20:T22"/>
    <mergeCell ref="U20:W21"/>
    <mergeCell ref="X20:X21"/>
    <mergeCell ref="Y20:Y21"/>
    <mergeCell ref="Z20:Z21"/>
    <mergeCell ref="AA20:AA21"/>
    <mergeCell ref="U22:W22"/>
    <mergeCell ref="O20:Q20"/>
    <mergeCell ref="AH22:AJ22"/>
    <mergeCell ref="AK22:AM22"/>
    <mergeCell ref="AN22:AP22"/>
    <mergeCell ref="AQ22:AV22"/>
    <mergeCell ref="AZ22:BB22"/>
    <mergeCell ref="A23:A25"/>
    <mergeCell ref="B23:F24"/>
    <mergeCell ref="G23:L25"/>
    <mergeCell ref="M23:M25"/>
    <mergeCell ref="N23:N25"/>
    <mergeCell ref="A20:A22"/>
    <mergeCell ref="B20:F21"/>
    <mergeCell ref="G20:L22"/>
    <mergeCell ref="M20:M22"/>
    <mergeCell ref="N20:N22"/>
    <mergeCell ref="B22:D22"/>
    <mergeCell ref="E22:F22"/>
    <mergeCell ref="AA23:AA24"/>
    <mergeCell ref="AB23:AB24"/>
    <mergeCell ref="AC23:AC24"/>
    <mergeCell ref="AD23:AE24"/>
    <mergeCell ref="AF23:AG24"/>
    <mergeCell ref="AH23:AJ23"/>
    <mergeCell ref="AH24:AJ24"/>
    <mergeCell ref="O23:Q23"/>
    <mergeCell ref="R23:T25"/>
    <mergeCell ref="U23:W24"/>
    <mergeCell ref="X23:X24"/>
    <mergeCell ref="Y23:Y24"/>
    <mergeCell ref="Z23:Z24"/>
    <mergeCell ref="O24:Q25"/>
    <mergeCell ref="AK23:AM23"/>
    <mergeCell ref="AN23:AP23"/>
    <mergeCell ref="AQ23:AV23"/>
    <mergeCell ref="AW23:AY25"/>
    <mergeCell ref="AZ23:BB24"/>
    <mergeCell ref="BC23:BJ25"/>
    <mergeCell ref="AK24:AM24"/>
    <mergeCell ref="AN24:AP24"/>
    <mergeCell ref="AQ24:AV24"/>
    <mergeCell ref="AQ25:AV25"/>
    <mergeCell ref="AB26:AB27"/>
    <mergeCell ref="AC26:AC27"/>
    <mergeCell ref="AD26:AE27"/>
    <mergeCell ref="AZ25:BB25"/>
    <mergeCell ref="AZ26:BB27"/>
    <mergeCell ref="BC26:BJ28"/>
    <mergeCell ref="AQ27:AV27"/>
    <mergeCell ref="AQ28:AV28"/>
    <mergeCell ref="AZ28:BB28"/>
    <mergeCell ref="AQ26:AV26"/>
    <mergeCell ref="AW26:AY28"/>
    <mergeCell ref="A26:A28"/>
    <mergeCell ref="B26:F27"/>
    <mergeCell ref="G26:L28"/>
    <mergeCell ref="M26:M28"/>
    <mergeCell ref="N26:N28"/>
    <mergeCell ref="O26:Q26"/>
    <mergeCell ref="R26:T28"/>
    <mergeCell ref="U26:W27"/>
    <mergeCell ref="X26:X27"/>
    <mergeCell ref="B25:D25"/>
    <mergeCell ref="E25:F25"/>
    <mergeCell ref="U25:W25"/>
    <mergeCell ref="AH25:AJ25"/>
    <mergeCell ref="AK25:AM25"/>
    <mergeCell ref="AN25:AP25"/>
    <mergeCell ref="B28:D28"/>
    <mergeCell ref="E28:F28"/>
    <mergeCell ref="U28:W28"/>
    <mergeCell ref="AH28:AJ28"/>
    <mergeCell ref="AK28:AM28"/>
    <mergeCell ref="AN28:AP28"/>
    <mergeCell ref="O27:Q28"/>
    <mergeCell ref="AH27:AJ27"/>
    <mergeCell ref="AK27:AM27"/>
    <mergeCell ref="AN27:AP27"/>
    <mergeCell ref="AF26:AG27"/>
    <mergeCell ref="AH26:AJ26"/>
    <mergeCell ref="AK26:AM26"/>
    <mergeCell ref="AN26:AP26"/>
    <mergeCell ref="Y26:Y27"/>
    <mergeCell ref="Z26:Z27"/>
    <mergeCell ref="AA26:AA27"/>
    <mergeCell ref="BC29:BJ31"/>
    <mergeCell ref="O30:Q31"/>
    <mergeCell ref="AH30:AJ30"/>
    <mergeCell ref="AK30:AM30"/>
    <mergeCell ref="AN30:AP30"/>
    <mergeCell ref="AQ30:AV30"/>
    <mergeCell ref="AB29:AB30"/>
    <mergeCell ref="AC29:AC30"/>
    <mergeCell ref="AD29:AE30"/>
    <mergeCell ref="AF29:AG30"/>
    <mergeCell ref="AH29:AJ29"/>
    <mergeCell ref="AK29:AM29"/>
    <mergeCell ref="R29:T31"/>
    <mergeCell ref="U29:W30"/>
    <mergeCell ref="X29:X30"/>
    <mergeCell ref="Y29:Y30"/>
    <mergeCell ref="Z29:Z30"/>
    <mergeCell ref="AA29:AA30"/>
    <mergeCell ref="U31:W31"/>
    <mergeCell ref="O29:Q29"/>
    <mergeCell ref="AH31:AJ31"/>
    <mergeCell ref="AK31:AM31"/>
    <mergeCell ref="AN31:AP31"/>
    <mergeCell ref="AQ31:AV31"/>
    <mergeCell ref="AZ31:BB31"/>
    <mergeCell ref="A32:W33"/>
    <mergeCell ref="AD32:AE33"/>
    <mergeCell ref="AF32:AG33"/>
    <mergeCell ref="AH32:AV33"/>
    <mergeCell ref="AW32:AY33"/>
    <mergeCell ref="A29:A31"/>
    <mergeCell ref="B29:F30"/>
    <mergeCell ref="G29:L31"/>
    <mergeCell ref="M29:M31"/>
    <mergeCell ref="N29:N31"/>
    <mergeCell ref="B31:D31"/>
    <mergeCell ref="E31:F31"/>
    <mergeCell ref="AN29:AP29"/>
    <mergeCell ref="AQ29:AV29"/>
    <mergeCell ref="AW29:AY31"/>
    <mergeCell ref="AZ29:BB30"/>
    <mergeCell ref="AZ32:BB33"/>
    <mergeCell ref="D42:BI42"/>
    <mergeCell ref="BC32:BJ33"/>
    <mergeCell ref="A34:B34"/>
    <mergeCell ref="D34:BI35"/>
    <mergeCell ref="D36:BI36"/>
    <mergeCell ref="D37:BI37"/>
    <mergeCell ref="C38:C39"/>
    <mergeCell ref="D38:BI39"/>
    <mergeCell ref="C40:C41"/>
    <mergeCell ref="D40:BI41"/>
  </mergeCells>
  <phoneticPr fontId="4"/>
  <conditionalFormatting sqref="B11:G11 B12:F12 E13:F13 B14:G14 B15:F15 E16:F16">
    <cfRule type="containsBlanks" dxfId="172" priority="12">
      <formula>LEN(TRIM(B11))=0</formula>
    </cfRule>
  </conditionalFormatting>
  <conditionalFormatting sqref="B54:G54 U54:AG55 B55:F55 E56:F56 U56:AC56 AE56 B57:G57 U57:AG58 B58:F58 E59:F59 U59:AC59 AE59 AG59 B63:G63 U63:AG64 B64:F64 E65:F65 U65:AC65 AE65 AG65 B66:G66 U66:AG67 B67:F67 E68:F68 U68:AC68 AE68 AG68 B69:G69 U69:AG70 B70:F70 E71:F71 U71:AC71 AE71 AG71 B72:G72 U72:AG73 B73:F73 E74:F74 U74:AC74 AE74 AG74">
    <cfRule type="containsBlanks" dxfId="171" priority="39">
      <formula>LEN(TRIM(B54))=0</formula>
    </cfRule>
  </conditionalFormatting>
  <conditionalFormatting sqref="M11:M31 U11:AA31 B17:G17 B18:F18 E19:F19">
    <cfRule type="containsBlanks" dxfId="170" priority="10">
      <formula>LEN(TRIM(B11))=0</formula>
    </cfRule>
  </conditionalFormatting>
  <conditionalFormatting sqref="M54:M74 B60:G60 U60:AG61 B61:F61 E62:F62 U62:AC62 AE62 AG62">
    <cfRule type="containsBlanks" dxfId="169" priority="37">
      <formula>LEN(TRIM(B54))=0</formula>
    </cfRule>
  </conditionalFormatting>
  <conditionalFormatting sqref="N11:O12 B13:D13 N13 N14:O14 O15 N15:N16 B16:D16">
    <cfRule type="containsBlanks" dxfId="168" priority="11">
      <formula>LEN(TRIM(B11))=0</formula>
    </cfRule>
  </conditionalFormatting>
  <conditionalFormatting sqref="N20:O20 N21:N22 B22:D22 AD22 AF22 N23:O23 N24:N25 B25:D25 AD25 AF25 N26:O26 N27:N28 B28:D28 AD28 AF28 N29:O29 N30:N31 B31:D31 AD31 AF31">
    <cfRule type="containsBlanks" dxfId="167" priority="42">
      <formula>LEN(TRIM(B20))=0</formula>
    </cfRule>
  </conditionalFormatting>
  <conditionalFormatting sqref="N54:O55 B56:D56 N56 AD56 AF56 N57:O58 B59:D59 N59 AD59 AF59 N63:O64 B65:D65 N65 AD65 AF65 N66:O67 B68:D68 N68 AD68 AF68 N69:O70 B71:D71 N71 AD71 AF71 N72:O73 B74:D74 N74 AD74 AF74">
    <cfRule type="containsBlanks" dxfId="166" priority="38">
      <formula>LEN(TRIM(B54))=0</formula>
    </cfRule>
  </conditionalFormatting>
  <conditionalFormatting sqref="O18">
    <cfRule type="containsBlanks" dxfId="165" priority="1">
      <formula>LEN(TRIM(O18))=0</formula>
    </cfRule>
  </conditionalFormatting>
  <conditionalFormatting sqref="O21">
    <cfRule type="containsBlanks" dxfId="164" priority="5">
      <formula>LEN(TRIM(O21))=0</formula>
    </cfRule>
  </conditionalFormatting>
  <conditionalFormatting sqref="O24">
    <cfRule type="containsBlanks" dxfId="163" priority="4">
      <formula>LEN(TRIM(O24))=0</formula>
    </cfRule>
  </conditionalFormatting>
  <conditionalFormatting sqref="O27">
    <cfRule type="containsBlanks" dxfId="162" priority="3">
      <formula>LEN(TRIM(O27))=0</formula>
    </cfRule>
  </conditionalFormatting>
  <conditionalFormatting sqref="O30">
    <cfRule type="containsBlanks" dxfId="161" priority="2">
      <formula>LEN(TRIM(O30))=0</formula>
    </cfRule>
  </conditionalFormatting>
  <conditionalFormatting sqref="R11:T31 N17:O17 N18:N19 B19:D19">
    <cfRule type="containsBlanks" dxfId="160" priority="9">
      <formula>LEN(TRIM(B11))=0</formula>
    </cfRule>
  </conditionalFormatting>
  <conditionalFormatting sqref="R54:T74 N60:O61 B62:D62 N62 AD62 AF62">
    <cfRule type="containsBlanks" dxfId="159" priority="36">
      <formula>LEN(TRIM(B54))=0</formula>
    </cfRule>
  </conditionalFormatting>
  <conditionalFormatting sqref="AC11:AC19 AN12:AS31 AH14:AJ19 BC17">
    <cfRule type="containsBlanks" dxfId="158" priority="41">
      <formula>LEN(TRIM(AC11))=0</formula>
    </cfRule>
  </conditionalFormatting>
  <conditionalFormatting sqref="AD13 AF13 AD16 AF16">
    <cfRule type="containsBlanks" dxfId="157" priority="15">
      <formula>LEN(TRIM(AD13))=0</formula>
    </cfRule>
  </conditionalFormatting>
  <conditionalFormatting sqref="AD19 AF19">
    <cfRule type="containsBlanks" dxfId="156" priority="13">
      <formula>LEN(TRIM(AD19))=0</formula>
    </cfRule>
  </conditionalFormatting>
  <conditionalFormatting sqref="AD11:AG12 AE13 AG13:AK13 AD14:AG15 AE16 AG16">
    <cfRule type="containsBlanks" dxfId="155" priority="16">
      <formula>LEN(TRIM(AD11))=0</formula>
    </cfRule>
  </conditionalFormatting>
  <conditionalFormatting sqref="AD17:AG18 AE19 AG19">
    <cfRule type="containsBlanks" dxfId="154" priority="14">
      <formula>LEN(TRIM(AD17))=0</formula>
    </cfRule>
  </conditionalFormatting>
  <conditionalFormatting sqref="AH11:AK11 AN11:AQ11 BC11 BC14 B20:G20 BC20 AC20:AJ21 B21:F21 E22:F22 AC22 AE22 AG22:AJ22 B23:G23 AC23:AJ24 B24:F24 E25:F25 AC25 AE25 AG25:AJ25 B26:G26 BC26 AC26:AJ27 B27:F27 E28:F28 AC28 AE28 AG28:AJ28 B29:G29 BC29 AC29:AJ30 B30:F30 E31:F31 AC31 AE31 AG31:AJ31">
    <cfRule type="containsBlanks" dxfId="153" priority="43">
      <formula>LEN(TRIM(B11))=0</formula>
    </cfRule>
  </conditionalFormatting>
  <conditionalFormatting sqref="AH54:AK54 AN54:AQ54 BC54 AG56:AK56 BC57 BC63 BC69 BC72">
    <cfRule type="containsBlanks" dxfId="152" priority="26">
      <formula>LEN(TRIM(AG54))=0</formula>
    </cfRule>
  </conditionalFormatting>
  <conditionalFormatting sqref="AH12:AM12">
    <cfRule type="containsBlanks" dxfId="151" priority="32">
      <formula>LEN(TRIM(AH12))=0</formula>
    </cfRule>
  </conditionalFormatting>
  <conditionalFormatting sqref="AH55:AM55">
    <cfRule type="containsBlanks" dxfId="150" priority="22">
      <formula>LEN(TRIM(AH55))=0</formula>
    </cfRule>
  </conditionalFormatting>
  <conditionalFormatting sqref="AH57:AM74">
    <cfRule type="containsBlanks" dxfId="149" priority="21">
      <formula>LEN(TRIM(AH57))=0</formula>
    </cfRule>
  </conditionalFormatting>
  <conditionalFormatting sqref="AK14:AM31">
    <cfRule type="containsBlanks" dxfId="148" priority="31">
      <formula>LEN(TRIM(AK14))=0</formula>
    </cfRule>
  </conditionalFormatting>
  <conditionalFormatting sqref="AN55:AS74 BC60">
    <cfRule type="containsBlanks" dxfId="147" priority="25">
      <formula>LEN(TRIM(AN55))=0</formula>
    </cfRule>
  </conditionalFormatting>
  <conditionalFormatting sqref="AQ8 AQ9:AS10">
    <cfRule type="containsBlanks" dxfId="146" priority="6">
      <formula>LEN(TRIM(AQ8))=0</formula>
    </cfRule>
  </conditionalFormatting>
  <conditionalFormatting sqref="AQ51 AQ52:AS53">
    <cfRule type="containsBlanks" dxfId="145" priority="24">
      <formula>LEN(TRIM(AQ51))=0</formula>
    </cfRule>
  </conditionalFormatting>
  <conditionalFormatting sqref="AW11:AY31">
    <cfRule type="containsBlanks" dxfId="144" priority="33">
      <formula>LEN(TRIM(AW11))=0</formula>
    </cfRule>
  </conditionalFormatting>
  <conditionalFormatting sqref="AW54:AY74">
    <cfRule type="containsBlanks" dxfId="143" priority="23">
      <formula>LEN(TRIM(AW54))=0</formula>
    </cfRule>
  </conditionalFormatting>
  <conditionalFormatting sqref="AZ11 AZ31">
    <cfRule type="containsBlanks" dxfId="142" priority="30">
      <formula>LEN(TRIM(AZ11))=0</formula>
    </cfRule>
  </conditionalFormatting>
  <conditionalFormatting sqref="AZ13:AZ14">
    <cfRule type="containsBlanks" dxfId="141" priority="8">
      <formula>LEN(TRIM(AZ13))=0</formula>
    </cfRule>
  </conditionalFormatting>
  <conditionalFormatting sqref="AZ16:AZ17 AZ19:AZ20">
    <cfRule type="containsBlanks" dxfId="140" priority="7">
      <formula>LEN(TRIM(AZ16))=0</formula>
    </cfRule>
  </conditionalFormatting>
  <conditionalFormatting sqref="AZ22:AZ23 AZ25:AZ26">
    <cfRule type="containsBlanks" dxfId="139" priority="29">
      <formula>LEN(TRIM(AZ22))=0</formula>
    </cfRule>
  </conditionalFormatting>
  <conditionalFormatting sqref="AZ28:AZ29">
    <cfRule type="containsBlanks" dxfId="138" priority="28">
      <formula>LEN(TRIM(AZ28))=0</formula>
    </cfRule>
  </conditionalFormatting>
  <conditionalFormatting sqref="AZ54 AZ56:AZ57 AZ74">
    <cfRule type="containsBlanks" dxfId="137" priority="20">
      <formula>LEN(TRIM(AZ54))=0</formula>
    </cfRule>
  </conditionalFormatting>
  <conditionalFormatting sqref="AZ59:AZ60 AZ62:AZ63 AZ65:AZ66 AZ68:AZ69">
    <cfRule type="containsBlanks" dxfId="136" priority="19">
      <formula>LEN(TRIM(AZ59))=0</formula>
    </cfRule>
  </conditionalFormatting>
  <conditionalFormatting sqref="AZ71:AZ72">
    <cfRule type="containsBlanks" dxfId="135" priority="18">
      <formula>LEN(TRIM(AZ71))=0</formula>
    </cfRule>
  </conditionalFormatting>
  <conditionalFormatting sqref="BC23">
    <cfRule type="containsBlanks" dxfId="134" priority="27">
      <formula>LEN(TRIM(BC23))=0</formula>
    </cfRule>
  </conditionalFormatting>
  <conditionalFormatting sqref="BC66">
    <cfRule type="containsBlanks" dxfId="133" priority="17">
      <formula>LEN(TRIM(BC66))=0</formula>
    </cfRule>
  </conditionalFormatting>
  <dataValidations count="6">
    <dataValidation type="list" allowBlank="1" showInputMessage="1" showErrorMessage="1" sqref="B68:D68 B71:D71 B31:D31 B22:D22 B25:D25 B28:D28 B62:D62 B56:D56 B59:D59 B74:D74 B65:D65 B13:D13 B16:D16 B19:D19" xr:uid="{DC56E6D4-78D5-4212-B6EB-4EC31065E96E}">
      <formula1>"　,常勤,非常勤"</formula1>
    </dataValidation>
    <dataValidation type="list" allowBlank="1" showInputMessage="1" showErrorMessage="1" sqref="R54:T74 R11:T31" xr:uid="{D9FA88CE-C8AD-4250-8EC7-DF50268D49C0}">
      <formula1>"　,大学院,大学,短大,専門学校,高校,中学校,特別支援学校"</formula1>
    </dataValidation>
    <dataValidation type="list" allowBlank="1" showInputMessage="1" showErrorMessage="1" sqref="O54:Q54 O20:Q20 O23:Q23 O26:Q26 O29:Q29 N11:N31 N54:N74 O60:Q60 O57:Q57 O63:Q63 O66:Q66 O69:Q69 O72:Q72 O14:Q14 O11:Q11 O17:Q17" xr:uid="{45922ED5-92B8-4811-981A-B3714521EB52}">
      <formula1>"　,有,無"</formula1>
    </dataValidation>
    <dataValidation type="list" allowBlank="1" showInputMessage="1" showErrorMessage="1" sqref="AD28 AF71 AF65 AF31 AD31 AD65 AF68 AD25 AF28 AF22 AD22 AF25 AF62 AD62 AD71 AF56 AD56 AF74 AD74 AF59 AD59 AD68 AF13 AD13 AF16 AD16 AF19 AD19" xr:uid="{C6102521-C524-4B93-85FF-3A2DCFA28003}">
      <formula1>"　,格付表,月給,日給,時給"</formula1>
    </dataValidation>
    <dataValidation type="list" allowBlank="1" showInputMessage="1" showErrorMessage="1" sqref="O67:Q68 O70:Q71 O73:Q74 O55:Q56 O64:Q65 O61:Q62 O58:Q59" xr:uid="{DC8745AE-672E-453C-B542-15FB51EBC894}">
      <formula1>"　,施設長,保育士,看護師,准看護師,管理栄養士,栄養士,調理師,子育て支援員(地域型保育コース),幼稚園教諭,小学校教諭,養護教諭"</formula1>
    </dataValidation>
    <dataValidation type="list" allowBlank="1" showInputMessage="1" showErrorMessage="1" sqref="O12:Q13 O21:Q22 O24:Q25 O27:Q28 O30:Q31 O15:Q16 O18:Q19" xr:uid="{117B8AD9-2E55-4B7E-8F6B-6386D29CA72D}">
      <formula1>"　,施設長,保育士,保健師,看護師,准看護師,管理栄養士,栄養士,調理師,子育て支援員(地域型保育),幼稚園教諭,小学校教諭,養護教諭"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5" orientation="landscape" cellComments="asDisplayed" horizontalDpi="300" verticalDpi="300" r:id="rId1"/>
  <headerFooter alignWithMargins="0"/>
  <rowBreaks count="1" manualBreakCount="1">
    <brk id="43" max="61"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B8C20-FD2D-42AC-B089-0EDB030AB288}">
  <sheetPr>
    <tabColor theme="7" tint="0.59999389629810485"/>
  </sheetPr>
  <dimension ref="A1:BQ85"/>
  <sheetViews>
    <sheetView showGridLines="0" view="pageBreakPreview" topLeftCell="A4" zoomScaleNormal="100" zoomScaleSheetLayoutView="100" workbookViewId="0">
      <selection activeCell="B11" sqref="B11:F12"/>
    </sheetView>
  </sheetViews>
  <sheetFormatPr defaultColWidth="8" defaultRowHeight="12"/>
  <cols>
    <col min="1" max="1" width="2.375" style="576" customWidth="1"/>
    <col min="2" max="4" width="2" style="576" customWidth="1"/>
    <col min="5" max="6" width="2.375" style="576" customWidth="1"/>
    <col min="7" max="11" width="2" style="576" customWidth="1"/>
    <col min="12" max="14" width="2.625" style="576" customWidth="1"/>
    <col min="15" max="17" width="3.125" style="576" customWidth="1"/>
    <col min="18" max="20" width="1.875" style="576" customWidth="1"/>
    <col min="21" max="21" width="2.125" style="576" customWidth="1"/>
    <col min="22" max="22" width="1.625" style="576" customWidth="1"/>
    <col min="23" max="23" width="2.125" style="576" customWidth="1"/>
    <col min="24" max="28" width="2.625" style="576" customWidth="1"/>
    <col min="29" max="29" width="2.375" style="576" customWidth="1"/>
    <col min="30" max="33" width="4.625" style="576" customWidth="1"/>
    <col min="34" max="51" width="2" style="576" customWidth="1"/>
    <col min="52" max="54" width="2.125" style="576" customWidth="1"/>
    <col min="55" max="57" width="2.625" style="576" customWidth="1"/>
    <col min="58" max="62" width="1.875" style="576" customWidth="1"/>
    <col min="63" max="64" width="2.125" style="576" customWidth="1"/>
    <col min="65" max="66" width="8" style="576" hidden="1" customWidth="1"/>
    <col min="67" max="67" width="8" style="576" customWidth="1"/>
    <col min="68" max="16384" width="8" style="576"/>
  </cols>
  <sheetData>
    <row r="1" spans="1:68" ht="14.1" customHeight="1">
      <c r="A1" s="2312" t="s">
        <v>1661</v>
      </c>
      <c r="B1" s="3591"/>
      <c r="C1" s="3591"/>
      <c r="D1" s="3591"/>
      <c r="E1" s="3591"/>
      <c r="F1" s="3591"/>
      <c r="G1" s="3591"/>
      <c r="H1" s="3591"/>
      <c r="I1" s="3591"/>
      <c r="J1" s="3591"/>
      <c r="K1" s="3591"/>
      <c r="L1" s="3591"/>
      <c r="M1" s="3591"/>
      <c r="N1" s="3591"/>
      <c r="O1" s="3591"/>
      <c r="P1" s="3591"/>
      <c r="Q1" s="3591"/>
      <c r="R1" s="3591"/>
      <c r="S1" s="3591"/>
      <c r="T1" s="3591"/>
      <c r="U1" s="3591"/>
      <c r="V1" s="3591"/>
      <c r="W1" s="3591"/>
      <c r="X1" s="3591"/>
      <c r="Y1" s="3591"/>
      <c r="Z1" s="3591"/>
      <c r="AA1" s="3591"/>
      <c r="AB1" s="3591"/>
      <c r="AC1" s="3591"/>
      <c r="AD1" s="3591"/>
      <c r="AE1" s="3591"/>
      <c r="AF1" s="3591"/>
      <c r="AG1" s="3591"/>
      <c r="AH1" s="3591"/>
      <c r="AI1" s="3591"/>
      <c r="AJ1" s="3591"/>
      <c r="AK1" s="3591"/>
      <c r="AL1" s="3591"/>
      <c r="AM1" s="3591"/>
      <c r="AN1" s="3591"/>
      <c r="AO1" s="3591"/>
      <c r="AP1" s="3591"/>
      <c r="AQ1" s="3591"/>
      <c r="AR1" s="3591"/>
      <c r="AS1" s="3591"/>
      <c r="AT1" s="3591"/>
      <c r="AU1" s="3591"/>
      <c r="AV1" s="3591"/>
      <c r="AW1" s="3591"/>
      <c r="AX1" s="3591"/>
      <c r="AY1" s="3591"/>
      <c r="AZ1" s="3591"/>
      <c r="BA1" s="3591"/>
      <c r="BB1" s="3591"/>
      <c r="BC1" s="3591"/>
      <c r="BD1" s="3591"/>
      <c r="BE1" s="3591"/>
      <c r="BF1" s="3591"/>
      <c r="BG1" s="3591"/>
      <c r="BH1" s="3591"/>
      <c r="BI1" s="3591"/>
      <c r="BJ1" s="3591"/>
      <c r="BL1" s="525"/>
      <c r="BM1" s="525"/>
      <c r="BN1" s="525"/>
      <c r="BO1" s="525"/>
      <c r="BP1" s="525"/>
    </row>
    <row r="2" spans="1:68" ht="5.0999999999999996" customHeight="1"/>
    <row r="3" spans="1:68" ht="14.1" customHeight="1">
      <c r="A3" s="3947" t="s">
        <v>874</v>
      </c>
      <c r="B3" s="3947"/>
      <c r="C3" s="3947"/>
      <c r="D3" s="3094" t="s">
        <v>1101</v>
      </c>
      <c r="E3" s="3094"/>
      <c r="F3" s="3094"/>
      <c r="G3" s="3094"/>
      <c r="H3" s="3094"/>
      <c r="I3" s="3094"/>
      <c r="J3" s="3094"/>
      <c r="K3" s="3094"/>
      <c r="L3" s="3094"/>
      <c r="M3" s="3094"/>
      <c r="N3" s="3094"/>
      <c r="O3" s="3094"/>
      <c r="P3" s="3094"/>
      <c r="Q3" s="3094"/>
      <c r="R3" s="3094"/>
      <c r="S3" s="3094"/>
      <c r="T3" s="3094"/>
      <c r="U3" s="3094"/>
      <c r="V3" s="3094"/>
      <c r="W3" s="3094"/>
      <c r="X3" s="3094"/>
      <c r="Y3" s="3094"/>
      <c r="Z3" s="3094"/>
      <c r="AA3" s="3094"/>
      <c r="AB3" s="3094"/>
      <c r="AC3" s="3094"/>
      <c r="AD3" s="3094"/>
      <c r="AE3" s="3094"/>
      <c r="AF3" s="3094"/>
      <c r="AG3" s="3094"/>
      <c r="AH3" s="3094"/>
      <c r="AI3" s="3094"/>
      <c r="AJ3" s="3094"/>
      <c r="AK3" s="3094"/>
      <c r="AL3" s="3094"/>
      <c r="AM3" s="3094"/>
      <c r="AN3" s="3094"/>
      <c r="AO3" s="3094"/>
      <c r="AP3" s="3094"/>
      <c r="AQ3" s="3094"/>
      <c r="AR3" s="3094"/>
      <c r="AS3" s="3094"/>
      <c r="AT3" s="3094"/>
      <c r="AU3" s="3094"/>
      <c r="AV3" s="3094"/>
      <c r="AW3" s="3094"/>
      <c r="AX3" s="3094"/>
      <c r="AY3" s="3094"/>
      <c r="AZ3" s="3094"/>
      <c r="BA3" s="3094"/>
      <c r="BB3" s="3094"/>
      <c r="BC3" s="3094"/>
      <c r="BD3" s="3094"/>
      <c r="BE3" s="3094"/>
      <c r="BF3" s="3094"/>
      <c r="BG3" s="3094"/>
      <c r="BH3" s="3094"/>
      <c r="BI3" s="3094"/>
      <c r="BJ3" s="3094"/>
    </row>
    <row r="4" spans="1:68" ht="6.95" customHeight="1" thickBot="1">
      <c r="A4" s="969"/>
      <c r="B4" s="969"/>
      <c r="C4" s="580"/>
      <c r="D4" s="580"/>
      <c r="E4" s="580"/>
      <c r="F4" s="580"/>
      <c r="G4" s="580"/>
      <c r="H4" s="580"/>
      <c r="I4" s="580"/>
      <c r="J4" s="580"/>
      <c r="K4" s="580"/>
      <c r="L4" s="580"/>
      <c r="M4" s="580"/>
      <c r="N4" s="580"/>
      <c r="O4" s="580"/>
      <c r="P4" s="580"/>
      <c r="Q4" s="580"/>
      <c r="R4" s="580"/>
      <c r="S4" s="580"/>
      <c r="T4" s="580"/>
      <c r="U4" s="580"/>
      <c r="V4" s="580"/>
      <c r="W4" s="580"/>
      <c r="X4" s="580"/>
      <c r="Y4" s="580"/>
      <c r="Z4" s="580"/>
      <c r="AA4" s="580"/>
      <c r="AB4" s="580"/>
      <c r="AC4" s="580"/>
      <c r="AD4" s="580"/>
      <c r="AE4" s="580"/>
      <c r="AF4" s="580"/>
      <c r="AG4" s="580"/>
    </row>
    <row r="5" spans="1:68" s="677" customFormat="1" ht="12.95" customHeight="1">
      <c r="A5" s="3593" t="s">
        <v>59</v>
      </c>
      <c r="B5" s="3546" t="s">
        <v>60</v>
      </c>
      <c r="C5" s="3547"/>
      <c r="D5" s="3547"/>
      <c r="E5" s="3547"/>
      <c r="F5" s="3595"/>
      <c r="G5" s="3546" t="s">
        <v>55</v>
      </c>
      <c r="H5" s="3547"/>
      <c r="I5" s="3547"/>
      <c r="J5" s="3547"/>
      <c r="K5" s="3547"/>
      <c r="L5" s="3595"/>
      <c r="M5" s="3597" t="s">
        <v>56</v>
      </c>
      <c r="N5" s="3599" t="s">
        <v>1020</v>
      </c>
      <c r="O5" s="3543" t="s">
        <v>1052</v>
      </c>
      <c r="P5" s="3544"/>
      <c r="Q5" s="3545"/>
      <c r="R5" s="3543" t="s">
        <v>99</v>
      </c>
      <c r="S5" s="3544"/>
      <c r="T5" s="3545"/>
      <c r="U5" s="3546" t="s">
        <v>61</v>
      </c>
      <c r="V5" s="3547"/>
      <c r="W5" s="3547"/>
      <c r="X5" s="3547"/>
      <c r="Y5" s="3547"/>
      <c r="Z5" s="3547"/>
      <c r="AA5" s="3547"/>
      <c r="AB5" s="3547"/>
      <c r="AC5" s="3547"/>
      <c r="AD5" s="3964" t="s">
        <v>1416</v>
      </c>
      <c r="AE5" s="3965"/>
      <c r="AF5" s="3965"/>
      <c r="AG5" s="3966"/>
      <c r="AH5" s="3552" t="s">
        <v>1051</v>
      </c>
      <c r="AI5" s="3553"/>
      <c r="AJ5" s="3553"/>
      <c r="AK5" s="3553"/>
      <c r="AL5" s="3553"/>
      <c r="AM5" s="3553"/>
      <c r="AN5" s="3553"/>
      <c r="AO5" s="3553"/>
      <c r="AP5" s="3553"/>
      <c r="AQ5" s="3553"/>
      <c r="AR5" s="3553"/>
      <c r="AS5" s="3553"/>
      <c r="AT5" s="3553"/>
      <c r="AU5" s="3553"/>
      <c r="AV5" s="3553"/>
      <c r="AW5" s="3556" t="s">
        <v>1341</v>
      </c>
      <c r="AX5" s="3557"/>
      <c r="AY5" s="3558"/>
      <c r="AZ5" s="3967" t="s">
        <v>273</v>
      </c>
      <c r="BA5" s="3968"/>
      <c r="BB5" s="3969"/>
      <c r="BC5" s="3601" t="s">
        <v>1657</v>
      </c>
      <c r="BD5" s="3544"/>
      <c r="BE5" s="3544"/>
      <c r="BF5" s="3544"/>
      <c r="BG5" s="3544"/>
      <c r="BH5" s="3544"/>
      <c r="BI5" s="3544"/>
      <c r="BJ5" s="3602"/>
    </row>
    <row r="6" spans="1:68" s="677" customFormat="1" ht="12.95" customHeight="1">
      <c r="A6" s="3594"/>
      <c r="B6" s="3420"/>
      <c r="C6" s="3596"/>
      <c r="D6" s="3596"/>
      <c r="E6" s="3596"/>
      <c r="F6" s="3404"/>
      <c r="G6" s="3420"/>
      <c r="H6" s="3596"/>
      <c r="I6" s="3596"/>
      <c r="J6" s="3596"/>
      <c r="K6" s="3596"/>
      <c r="L6" s="3404"/>
      <c r="M6" s="3598"/>
      <c r="N6" s="3600"/>
      <c r="O6" s="3411"/>
      <c r="P6" s="3412"/>
      <c r="Q6" s="3413"/>
      <c r="R6" s="3411"/>
      <c r="S6" s="3412"/>
      <c r="T6" s="3413"/>
      <c r="U6" s="3421"/>
      <c r="V6" s="3548"/>
      <c r="W6" s="3548"/>
      <c r="X6" s="3548"/>
      <c r="Y6" s="3548"/>
      <c r="Z6" s="3548"/>
      <c r="AA6" s="3548"/>
      <c r="AB6" s="3548"/>
      <c r="AC6" s="3548"/>
      <c r="AD6" s="3950" t="s">
        <v>1131</v>
      </c>
      <c r="AE6" s="3496"/>
      <c r="AF6" s="3495" t="s">
        <v>1132</v>
      </c>
      <c r="AG6" s="3497"/>
      <c r="AH6" s="3554"/>
      <c r="AI6" s="3555"/>
      <c r="AJ6" s="3555"/>
      <c r="AK6" s="3555"/>
      <c r="AL6" s="3555"/>
      <c r="AM6" s="3555"/>
      <c r="AN6" s="3555"/>
      <c r="AO6" s="3555"/>
      <c r="AP6" s="3555"/>
      <c r="AQ6" s="3555"/>
      <c r="AR6" s="3555"/>
      <c r="AS6" s="3555"/>
      <c r="AT6" s="3555"/>
      <c r="AU6" s="3555"/>
      <c r="AV6" s="3555"/>
      <c r="AW6" s="3559"/>
      <c r="AX6" s="3560"/>
      <c r="AY6" s="3561"/>
      <c r="AZ6" s="3970"/>
      <c r="BA6" s="3971"/>
      <c r="BB6" s="3972"/>
      <c r="BC6" s="3603"/>
      <c r="BD6" s="2251"/>
      <c r="BE6" s="2251"/>
      <c r="BF6" s="2251"/>
      <c r="BG6" s="2251"/>
      <c r="BH6" s="2251"/>
      <c r="BI6" s="2251"/>
      <c r="BJ6" s="3604"/>
    </row>
    <row r="7" spans="1:68" s="677" customFormat="1" ht="15" customHeight="1">
      <c r="A7" s="3594"/>
      <c r="B7" s="3420"/>
      <c r="C7" s="3596"/>
      <c r="D7" s="3596"/>
      <c r="E7" s="3596"/>
      <c r="F7" s="3404"/>
      <c r="G7" s="3420"/>
      <c r="H7" s="3596"/>
      <c r="I7" s="3596"/>
      <c r="J7" s="3596"/>
      <c r="K7" s="3596"/>
      <c r="L7" s="3404"/>
      <c r="M7" s="3598"/>
      <c r="N7" s="3600"/>
      <c r="O7" s="3424"/>
      <c r="P7" s="3425"/>
      <c r="Q7" s="3426"/>
      <c r="R7" s="3411"/>
      <c r="S7" s="3412"/>
      <c r="T7" s="3413"/>
      <c r="U7" s="3613" t="s">
        <v>62</v>
      </c>
      <c r="V7" s="3614"/>
      <c r="W7" s="3614"/>
      <c r="X7" s="3614"/>
      <c r="Y7" s="3614"/>
      <c r="Z7" s="3609" t="s">
        <v>64</v>
      </c>
      <c r="AA7" s="3606"/>
      <c r="AB7" s="3495" t="s">
        <v>101</v>
      </c>
      <c r="AC7" s="3496"/>
      <c r="AD7" s="3492"/>
      <c r="AE7" s="3412"/>
      <c r="AF7" s="3411"/>
      <c r="AG7" s="3413"/>
      <c r="AH7" s="3615" t="s">
        <v>1658</v>
      </c>
      <c r="AI7" s="3616"/>
      <c r="AJ7" s="3616"/>
      <c r="AK7" s="3616"/>
      <c r="AL7" s="3616"/>
      <c r="AM7" s="3616"/>
      <c r="AN7" s="3616"/>
      <c r="AO7" s="3616"/>
      <c r="AP7" s="3616"/>
      <c r="AQ7" s="3616"/>
      <c r="AR7" s="3616"/>
      <c r="AS7" s="3616"/>
      <c r="AT7" s="3616"/>
      <c r="AU7" s="3616"/>
      <c r="AV7" s="3616"/>
      <c r="AW7" s="3559"/>
      <c r="AX7" s="3560"/>
      <c r="AY7" s="3561"/>
      <c r="AZ7" s="3952" t="s">
        <v>274</v>
      </c>
      <c r="BA7" s="3953"/>
      <c r="BB7" s="3954"/>
      <c r="BC7" s="3958" t="s">
        <v>1659</v>
      </c>
      <c r="BD7" s="3959"/>
      <c r="BE7" s="3959"/>
      <c r="BF7" s="3959"/>
      <c r="BG7" s="3959"/>
      <c r="BH7" s="3959"/>
      <c r="BI7" s="3959"/>
      <c r="BJ7" s="3960"/>
    </row>
    <row r="8" spans="1:68" s="677" customFormat="1" ht="15" customHeight="1">
      <c r="A8" s="3594"/>
      <c r="B8" s="3464"/>
      <c r="C8" s="3948"/>
      <c r="D8" s="3948"/>
      <c r="E8" s="3948"/>
      <c r="F8" s="3949"/>
      <c r="G8" s="3420"/>
      <c r="H8" s="3596"/>
      <c r="I8" s="3596"/>
      <c r="J8" s="3596"/>
      <c r="K8" s="3596"/>
      <c r="L8" s="3404"/>
      <c r="M8" s="3598"/>
      <c r="N8" s="3600"/>
      <c r="O8" s="3559" t="s">
        <v>924</v>
      </c>
      <c r="P8" s="3560"/>
      <c r="Q8" s="3626"/>
      <c r="R8" s="3411"/>
      <c r="S8" s="3412"/>
      <c r="T8" s="3413"/>
      <c r="U8" s="3495" t="s">
        <v>1654</v>
      </c>
      <c r="V8" s="3496"/>
      <c r="W8" s="3496"/>
      <c r="X8" s="3495" t="s">
        <v>100</v>
      </c>
      <c r="Y8" s="3497"/>
      <c r="Z8" s="3608"/>
      <c r="AA8" s="3608"/>
      <c r="AB8" s="3411"/>
      <c r="AC8" s="3412"/>
      <c r="AD8" s="3492"/>
      <c r="AE8" s="3412"/>
      <c r="AF8" s="3411"/>
      <c r="AG8" s="3413"/>
      <c r="AH8" s="3582" t="s">
        <v>1325</v>
      </c>
      <c r="AI8" s="3583"/>
      <c r="AJ8" s="3584"/>
      <c r="AK8" s="3582" t="s">
        <v>272</v>
      </c>
      <c r="AL8" s="3583"/>
      <c r="AM8" s="3584"/>
      <c r="AN8" s="3582" t="s">
        <v>1327</v>
      </c>
      <c r="AO8" s="3583"/>
      <c r="AP8" s="3584"/>
      <c r="AQ8" s="3705"/>
      <c r="AR8" s="3706"/>
      <c r="AS8" s="3706"/>
      <c r="AT8" s="3706"/>
      <c r="AU8" s="3706"/>
      <c r="AV8" s="3723"/>
      <c r="AW8" s="3559"/>
      <c r="AX8" s="3560"/>
      <c r="AY8" s="3561"/>
      <c r="AZ8" s="3955"/>
      <c r="BA8" s="3956"/>
      <c r="BB8" s="3957"/>
      <c r="BC8" s="3958"/>
      <c r="BD8" s="3959"/>
      <c r="BE8" s="3959"/>
      <c r="BF8" s="3959"/>
      <c r="BG8" s="3959"/>
      <c r="BH8" s="3959"/>
      <c r="BI8" s="3959"/>
      <c r="BJ8" s="3960"/>
    </row>
    <row r="9" spans="1:68" s="677" customFormat="1" ht="15" customHeight="1">
      <c r="A9" s="3594"/>
      <c r="B9" s="2247" t="s">
        <v>279</v>
      </c>
      <c r="C9" s="3935"/>
      <c r="D9" s="3936"/>
      <c r="E9" s="3938" t="s">
        <v>278</v>
      </c>
      <c r="F9" s="3939"/>
      <c r="G9" s="3420"/>
      <c r="H9" s="3596"/>
      <c r="I9" s="3596"/>
      <c r="J9" s="3596"/>
      <c r="K9" s="3596"/>
      <c r="L9" s="3404"/>
      <c r="M9" s="3598"/>
      <c r="N9" s="3600"/>
      <c r="O9" s="3559"/>
      <c r="P9" s="3560"/>
      <c r="Q9" s="3626"/>
      <c r="R9" s="3411"/>
      <c r="S9" s="3412"/>
      <c r="T9" s="3413"/>
      <c r="U9" s="3411"/>
      <c r="V9" s="3412"/>
      <c r="W9" s="3412"/>
      <c r="X9" s="3411"/>
      <c r="Y9" s="3413"/>
      <c r="Z9" s="3608"/>
      <c r="AA9" s="3608"/>
      <c r="AB9" s="3411"/>
      <c r="AC9" s="3412"/>
      <c r="AD9" s="3951"/>
      <c r="AE9" s="3425"/>
      <c r="AF9" s="3424"/>
      <c r="AG9" s="3426"/>
      <c r="AH9" s="3571" t="s">
        <v>1326</v>
      </c>
      <c r="AI9" s="3572"/>
      <c r="AJ9" s="3588"/>
      <c r="AK9" s="3571" t="s">
        <v>1023</v>
      </c>
      <c r="AL9" s="3572"/>
      <c r="AM9" s="3588"/>
      <c r="AN9" s="3571" t="s">
        <v>1328</v>
      </c>
      <c r="AO9" s="3572"/>
      <c r="AP9" s="3588"/>
      <c r="AQ9" s="4039"/>
      <c r="AR9" s="4040"/>
      <c r="AS9" s="4040"/>
      <c r="AT9" s="4040"/>
      <c r="AU9" s="4040"/>
      <c r="AV9" s="4041"/>
      <c r="AW9" s="3559"/>
      <c r="AX9" s="3560"/>
      <c r="AY9" s="3561"/>
      <c r="AZ9" s="3928" t="s">
        <v>275</v>
      </c>
      <c r="BA9" s="3929"/>
      <c r="BB9" s="3930"/>
      <c r="BC9" s="3958"/>
      <c r="BD9" s="3959"/>
      <c r="BE9" s="3959"/>
      <c r="BF9" s="3959"/>
      <c r="BG9" s="3959"/>
      <c r="BH9" s="3959"/>
      <c r="BI9" s="3959"/>
      <c r="BJ9" s="3960"/>
    </row>
    <row r="10" spans="1:68" s="677" customFormat="1" ht="15" customHeight="1">
      <c r="A10" s="3594"/>
      <c r="B10" s="3420"/>
      <c r="C10" s="3596"/>
      <c r="D10" s="3937"/>
      <c r="E10" s="3940"/>
      <c r="F10" s="3941"/>
      <c r="G10" s="3420"/>
      <c r="H10" s="3596"/>
      <c r="I10" s="3596"/>
      <c r="J10" s="3596"/>
      <c r="K10" s="3596"/>
      <c r="L10" s="3404"/>
      <c r="M10" s="3598"/>
      <c r="N10" s="3600"/>
      <c r="O10" s="3559"/>
      <c r="P10" s="3560"/>
      <c r="Q10" s="3626"/>
      <c r="R10" s="3411"/>
      <c r="S10" s="3412"/>
      <c r="T10" s="3413"/>
      <c r="U10" s="3411"/>
      <c r="V10" s="3412"/>
      <c r="W10" s="3412"/>
      <c r="X10" s="3411"/>
      <c r="Y10" s="3413"/>
      <c r="Z10" s="3608"/>
      <c r="AA10" s="3608"/>
      <c r="AB10" s="3411"/>
      <c r="AC10" s="3412"/>
      <c r="AD10" s="3945" t="s">
        <v>283</v>
      </c>
      <c r="AE10" s="3946"/>
      <c r="AF10" s="3946" t="s">
        <v>283</v>
      </c>
      <c r="AG10" s="3946"/>
      <c r="AH10" s="3457" t="s">
        <v>1409</v>
      </c>
      <c r="AI10" s="3458"/>
      <c r="AJ10" s="3459"/>
      <c r="AK10" s="3579" t="s">
        <v>1418</v>
      </c>
      <c r="AL10" s="3580"/>
      <c r="AM10" s="3581"/>
      <c r="AN10" s="3457" t="s">
        <v>1329</v>
      </c>
      <c r="AO10" s="3458"/>
      <c r="AP10" s="3459"/>
      <c r="AQ10" s="3793"/>
      <c r="AR10" s="4042"/>
      <c r="AS10" s="4042"/>
      <c r="AT10" s="4042"/>
      <c r="AU10" s="4042"/>
      <c r="AV10" s="4043"/>
      <c r="AW10" s="3562"/>
      <c r="AX10" s="3563"/>
      <c r="AY10" s="3564"/>
      <c r="AZ10" s="3931"/>
      <c r="BA10" s="3932"/>
      <c r="BB10" s="3933"/>
      <c r="BC10" s="3961"/>
      <c r="BD10" s="3962"/>
      <c r="BE10" s="3962"/>
      <c r="BF10" s="3962"/>
      <c r="BG10" s="3962"/>
      <c r="BH10" s="3962"/>
      <c r="BI10" s="3962"/>
      <c r="BJ10" s="3963"/>
    </row>
    <row r="11" spans="1:68" s="677" customFormat="1" ht="15" customHeight="1">
      <c r="A11" s="3494">
        <v>1</v>
      </c>
      <c r="B11" s="3705"/>
      <c r="C11" s="3706"/>
      <c r="D11" s="3706"/>
      <c r="E11" s="3706"/>
      <c r="F11" s="3723"/>
      <c r="G11" s="3705"/>
      <c r="H11" s="3706"/>
      <c r="I11" s="3706"/>
      <c r="J11" s="3706"/>
      <c r="K11" s="3706"/>
      <c r="L11" s="3723"/>
      <c r="M11" s="3729"/>
      <c r="N11" s="3729"/>
      <c r="O11" s="3731"/>
      <c r="P11" s="3732"/>
      <c r="Q11" s="3733"/>
      <c r="R11" s="3539"/>
      <c r="S11" s="3540"/>
      <c r="T11" s="3721"/>
      <c r="U11" s="3746"/>
      <c r="V11" s="3747"/>
      <c r="W11" s="4038"/>
      <c r="X11" s="3750"/>
      <c r="Y11" s="3500" t="s">
        <v>102</v>
      </c>
      <c r="Z11" s="3684"/>
      <c r="AA11" s="3500" t="s">
        <v>102</v>
      </c>
      <c r="AB11" s="3535">
        <f>IF((X13+Z13)&gt;=12,X11+Z11+1,X11+Z11)</f>
        <v>0</v>
      </c>
      <c r="AC11" s="3499" t="s">
        <v>102</v>
      </c>
      <c r="AD11" s="4037"/>
      <c r="AE11" s="4036"/>
      <c r="AF11" s="4035"/>
      <c r="AG11" s="4036"/>
      <c r="AH11" s="3694"/>
      <c r="AI11" s="3695"/>
      <c r="AJ11" s="3696"/>
      <c r="AK11" s="4012"/>
      <c r="AL11" s="4013"/>
      <c r="AM11" s="4014"/>
      <c r="AN11" s="3694"/>
      <c r="AO11" s="3695"/>
      <c r="AP11" s="3696"/>
      <c r="AQ11" s="3680"/>
      <c r="AR11" s="3681"/>
      <c r="AS11" s="3681"/>
      <c r="AT11" s="3681"/>
      <c r="AU11" s="3681"/>
      <c r="AV11" s="3682"/>
      <c r="AW11" s="3506">
        <f>AF11+SUM(AH11:AV13)</f>
        <v>0</v>
      </c>
      <c r="AX11" s="3507"/>
      <c r="AY11" s="3508"/>
      <c r="AZ11" s="4001"/>
      <c r="BA11" s="4002"/>
      <c r="BB11" s="4003"/>
      <c r="BC11" s="4007"/>
      <c r="BD11" s="4008"/>
      <c r="BE11" s="4008"/>
      <c r="BF11" s="4008"/>
      <c r="BG11" s="4008"/>
      <c r="BH11" s="4008"/>
      <c r="BI11" s="4008"/>
      <c r="BJ11" s="4009"/>
    </row>
    <row r="12" spans="1:68" s="677" customFormat="1" ht="15" customHeight="1">
      <c r="A12" s="3409"/>
      <c r="B12" s="3765"/>
      <c r="C12" s="3766"/>
      <c r="D12" s="3766"/>
      <c r="E12" s="3766"/>
      <c r="F12" s="3767"/>
      <c r="G12" s="3724"/>
      <c r="H12" s="3725"/>
      <c r="I12" s="3725"/>
      <c r="J12" s="3725"/>
      <c r="K12" s="3725"/>
      <c r="L12" s="3726"/>
      <c r="M12" s="3730"/>
      <c r="N12" s="3730"/>
      <c r="O12" s="3433"/>
      <c r="P12" s="3434"/>
      <c r="Q12" s="3435"/>
      <c r="R12" s="3541"/>
      <c r="S12" s="3542"/>
      <c r="T12" s="3722"/>
      <c r="U12" s="3748"/>
      <c r="V12" s="3749"/>
      <c r="W12" s="4031"/>
      <c r="X12" s="3751"/>
      <c r="Y12" s="3416"/>
      <c r="Z12" s="3685"/>
      <c r="AA12" s="3416"/>
      <c r="AB12" s="3406"/>
      <c r="AC12" s="3415"/>
      <c r="AD12" s="4017"/>
      <c r="AE12" s="4018"/>
      <c r="AF12" s="4020"/>
      <c r="AG12" s="4018"/>
      <c r="AH12" s="3642"/>
      <c r="AI12" s="3643"/>
      <c r="AJ12" s="3644"/>
      <c r="AK12" s="3642"/>
      <c r="AL12" s="3643"/>
      <c r="AM12" s="3644"/>
      <c r="AN12" s="3642"/>
      <c r="AO12" s="3643"/>
      <c r="AP12" s="3644"/>
      <c r="AQ12" s="3654"/>
      <c r="AR12" s="3655"/>
      <c r="AS12" s="3655"/>
      <c r="AT12" s="3655"/>
      <c r="AU12" s="3655"/>
      <c r="AV12" s="3656"/>
      <c r="AW12" s="3389"/>
      <c r="AX12" s="3390"/>
      <c r="AY12" s="3391"/>
      <c r="AZ12" s="4004"/>
      <c r="BA12" s="4005"/>
      <c r="BB12" s="4006"/>
      <c r="BC12" s="3989"/>
      <c r="BD12" s="3990"/>
      <c r="BE12" s="3990"/>
      <c r="BF12" s="3990"/>
      <c r="BG12" s="3990"/>
      <c r="BH12" s="3990"/>
      <c r="BI12" s="3990"/>
      <c r="BJ12" s="3991"/>
    </row>
    <row r="13" spans="1:68" s="677" customFormat="1" ht="15" customHeight="1">
      <c r="A13" s="3456"/>
      <c r="B13" s="3255"/>
      <c r="C13" s="3256"/>
      <c r="D13" s="4026"/>
      <c r="E13" s="4032"/>
      <c r="F13" s="4033"/>
      <c r="G13" s="3765"/>
      <c r="H13" s="3766"/>
      <c r="I13" s="3766"/>
      <c r="J13" s="3766"/>
      <c r="K13" s="3766"/>
      <c r="L13" s="3767"/>
      <c r="M13" s="3771"/>
      <c r="N13" s="3771"/>
      <c r="O13" s="3436"/>
      <c r="P13" s="3437"/>
      <c r="Q13" s="3438"/>
      <c r="R13" s="3754"/>
      <c r="S13" s="3755"/>
      <c r="T13" s="3756"/>
      <c r="U13" s="3757"/>
      <c r="V13" s="3758"/>
      <c r="W13" s="4034"/>
      <c r="X13" s="327"/>
      <c r="Y13" s="1045" t="s">
        <v>30</v>
      </c>
      <c r="Z13" s="328"/>
      <c r="AA13" s="1045" t="s">
        <v>30</v>
      </c>
      <c r="AB13" s="976">
        <f>IF((X13+Z13)&gt;=12,X13+Z13-12,X13+Z13)</f>
        <v>0</v>
      </c>
      <c r="AC13" s="1046" t="s">
        <v>30</v>
      </c>
      <c r="AD13" s="266" t="s">
        <v>146</v>
      </c>
      <c r="AE13" s="267"/>
      <c r="AF13" s="268"/>
      <c r="AG13" s="269"/>
      <c r="AH13" s="3642"/>
      <c r="AI13" s="3643"/>
      <c r="AJ13" s="3644"/>
      <c r="AK13" s="3711"/>
      <c r="AL13" s="3712"/>
      <c r="AM13" s="3713"/>
      <c r="AN13" s="3642"/>
      <c r="AO13" s="3643"/>
      <c r="AP13" s="3644"/>
      <c r="AQ13" s="3654"/>
      <c r="AR13" s="3655"/>
      <c r="AS13" s="3655"/>
      <c r="AT13" s="3655"/>
      <c r="AU13" s="3655"/>
      <c r="AV13" s="3656"/>
      <c r="AW13" s="3389"/>
      <c r="AX13" s="3390"/>
      <c r="AY13" s="3391"/>
      <c r="AZ13" s="4010"/>
      <c r="BA13" s="3766"/>
      <c r="BB13" s="4011"/>
      <c r="BC13" s="3998"/>
      <c r="BD13" s="3999"/>
      <c r="BE13" s="3999"/>
      <c r="BF13" s="3999"/>
      <c r="BG13" s="3999"/>
      <c r="BH13" s="3999"/>
      <c r="BI13" s="3999"/>
      <c r="BJ13" s="4000"/>
    </row>
    <row r="14" spans="1:68" s="677" customFormat="1" ht="15" customHeight="1">
      <c r="A14" s="3455">
        <v>2</v>
      </c>
      <c r="B14" s="3762"/>
      <c r="C14" s="3763"/>
      <c r="D14" s="3763"/>
      <c r="E14" s="3763"/>
      <c r="F14" s="3764"/>
      <c r="G14" s="3762"/>
      <c r="H14" s="3763"/>
      <c r="I14" s="3763"/>
      <c r="J14" s="3763"/>
      <c r="K14" s="3763"/>
      <c r="L14" s="3764"/>
      <c r="M14" s="3770"/>
      <c r="N14" s="3770"/>
      <c r="O14" s="3772"/>
      <c r="P14" s="3649"/>
      <c r="Q14" s="3773"/>
      <c r="R14" s="3760"/>
      <c r="S14" s="3646"/>
      <c r="T14" s="3761"/>
      <c r="U14" s="3774"/>
      <c r="V14" s="3775"/>
      <c r="W14" s="4030"/>
      <c r="X14" s="3753"/>
      <c r="Y14" s="3459" t="s">
        <v>102</v>
      </c>
      <c r="Z14" s="3776"/>
      <c r="AA14" s="3459" t="s">
        <v>102</v>
      </c>
      <c r="AB14" s="3450">
        <f>IF((X16+Z16)&gt;=12,X14+Z14+1,X14+Z14)</f>
        <v>0</v>
      </c>
      <c r="AC14" s="3458" t="s">
        <v>102</v>
      </c>
      <c r="AD14" s="4029"/>
      <c r="AE14" s="4025"/>
      <c r="AF14" s="4024"/>
      <c r="AG14" s="4025"/>
      <c r="AH14" s="3642"/>
      <c r="AI14" s="3643"/>
      <c r="AJ14" s="3644"/>
      <c r="AK14" s="3642"/>
      <c r="AL14" s="3643"/>
      <c r="AM14" s="3644"/>
      <c r="AN14" s="3642"/>
      <c r="AO14" s="3643"/>
      <c r="AP14" s="3644"/>
      <c r="AQ14" s="3654"/>
      <c r="AR14" s="3655"/>
      <c r="AS14" s="3655"/>
      <c r="AT14" s="3655"/>
      <c r="AU14" s="3655"/>
      <c r="AV14" s="3656"/>
      <c r="AW14" s="3445">
        <f>AF14+SUM(AH14:AV16)</f>
        <v>0</v>
      </c>
      <c r="AX14" s="3446"/>
      <c r="AY14" s="3447"/>
      <c r="AZ14" s="3973"/>
      <c r="BA14" s="3974"/>
      <c r="BB14" s="3975"/>
      <c r="BC14" s="3976"/>
      <c r="BD14" s="3977"/>
      <c r="BE14" s="3977"/>
      <c r="BF14" s="3977"/>
      <c r="BG14" s="3977"/>
      <c r="BH14" s="3977"/>
      <c r="BI14" s="3977"/>
      <c r="BJ14" s="3978"/>
    </row>
    <row r="15" spans="1:68" s="677" customFormat="1" ht="15" customHeight="1">
      <c r="A15" s="3409"/>
      <c r="B15" s="3765"/>
      <c r="C15" s="3766"/>
      <c r="D15" s="3766"/>
      <c r="E15" s="3766"/>
      <c r="F15" s="3767"/>
      <c r="G15" s="3724"/>
      <c r="H15" s="3725"/>
      <c r="I15" s="3725"/>
      <c r="J15" s="3725"/>
      <c r="K15" s="3725"/>
      <c r="L15" s="3726"/>
      <c r="M15" s="3730"/>
      <c r="N15" s="3730"/>
      <c r="O15" s="3433"/>
      <c r="P15" s="3434"/>
      <c r="Q15" s="3435"/>
      <c r="R15" s="3541"/>
      <c r="S15" s="3542"/>
      <c r="T15" s="3722"/>
      <c r="U15" s="3748"/>
      <c r="V15" s="3749"/>
      <c r="W15" s="4031"/>
      <c r="X15" s="3751"/>
      <c r="Y15" s="3416"/>
      <c r="Z15" s="3685"/>
      <c r="AA15" s="3416"/>
      <c r="AB15" s="3406"/>
      <c r="AC15" s="3415"/>
      <c r="AD15" s="4017"/>
      <c r="AE15" s="4018"/>
      <c r="AF15" s="4020"/>
      <c r="AG15" s="4018"/>
      <c r="AH15" s="3642"/>
      <c r="AI15" s="3643"/>
      <c r="AJ15" s="3644"/>
      <c r="AK15" s="3642"/>
      <c r="AL15" s="3643"/>
      <c r="AM15" s="3644"/>
      <c r="AN15" s="3642"/>
      <c r="AO15" s="3643"/>
      <c r="AP15" s="3644"/>
      <c r="AQ15" s="3654"/>
      <c r="AR15" s="3655"/>
      <c r="AS15" s="3655"/>
      <c r="AT15" s="3655"/>
      <c r="AU15" s="3655"/>
      <c r="AV15" s="3656"/>
      <c r="AW15" s="3445"/>
      <c r="AX15" s="3446"/>
      <c r="AY15" s="3447"/>
      <c r="AZ15" s="3973"/>
      <c r="BA15" s="3974"/>
      <c r="BB15" s="3975"/>
      <c r="BC15" s="3979"/>
      <c r="BD15" s="3980"/>
      <c r="BE15" s="3980"/>
      <c r="BF15" s="3980"/>
      <c r="BG15" s="3980"/>
      <c r="BH15" s="3980"/>
      <c r="BI15" s="3980"/>
      <c r="BJ15" s="3981"/>
    </row>
    <row r="16" spans="1:68" s="677" customFormat="1" ht="15" customHeight="1">
      <c r="A16" s="3456"/>
      <c r="B16" s="3255"/>
      <c r="C16" s="3256"/>
      <c r="D16" s="4026"/>
      <c r="E16" s="4032"/>
      <c r="F16" s="4033"/>
      <c r="G16" s="3765"/>
      <c r="H16" s="3766"/>
      <c r="I16" s="3766"/>
      <c r="J16" s="3766"/>
      <c r="K16" s="3766"/>
      <c r="L16" s="3767"/>
      <c r="M16" s="3771"/>
      <c r="N16" s="3771"/>
      <c r="O16" s="3436"/>
      <c r="P16" s="3437"/>
      <c r="Q16" s="3438"/>
      <c r="R16" s="3754"/>
      <c r="S16" s="3755"/>
      <c r="T16" s="3756"/>
      <c r="U16" s="3757"/>
      <c r="V16" s="3758"/>
      <c r="W16" s="4034"/>
      <c r="X16" s="327"/>
      <c r="Y16" s="1045" t="s">
        <v>30</v>
      </c>
      <c r="Z16" s="328"/>
      <c r="AA16" s="1045" t="s">
        <v>30</v>
      </c>
      <c r="AB16" s="1051">
        <f>IF((X16+Z16)&gt;=12,X16+Z16-12,X16+Z16)</f>
        <v>0</v>
      </c>
      <c r="AC16" s="1046" t="s">
        <v>30</v>
      </c>
      <c r="AD16" s="266"/>
      <c r="AE16" s="267"/>
      <c r="AF16" s="268"/>
      <c r="AG16" s="269"/>
      <c r="AH16" s="3642"/>
      <c r="AI16" s="3643"/>
      <c r="AJ16" s="3644"/>
      <c r="AK16" s="3642"/>
      <c r="AL16" s="3643"/>
      <c r="AM16" s="3644"/>
      <c r="AN16" s="3642"/>
      <c r="AO16" s="3643"/>
      <c r="AP16" s="3644"/>
      <c r="AQ16" s="3654"/>
      <c r="AR16" s="3655"/>
      <c r="AS16" s="3655"/>
      <c r="AT16" s="3655"/>
      <c r="AU16" s="3655"/>
      <c r="AV16" s="3656"/>
      <c r="AW16" s="3445"/>
      <c r="AX16" s="3446"/>
      <c r="AY16" s="3447"/>
      <c r="AZ16" s="3985"/>
      <c r="BA16" s="3708"/>
      <c r="BB16" s="3986"/>
      <c r="BC16" s="3982"/>
      <c r="BD16" s="3983"/>
      <c r="BE16" s="3983"/>
      <c r="BF16" s="3983"/>
      <c r="BG16" s="3983"/>
      <c r="BH16" s="3983"/>
      <c r="BI16" s="3983"/>
      <c r="BJ16" s="3984"/>
    </row>
    <row r="17" spans="1:69" s="677" customFormat="1" ht="15" customHeight="1">
      <c r="A17" s="3409">
        <v>3</v>
      </c>
      <c r="B17" s="3762"/>
      <c r="C17" s="3763"/>
      <c r="D17" s="3763"/>
      <c r="E17" s="3763"/>
      <c r="F17" s="3764"/>
      <c r="G17" s="3762"/>
      <c r="H17" s="3763"/>
      <c r="I17" s="3763"/>
      <c r="J17" s="3763"/>
      <c r="K17" s="3763"/>
      <c r="L17" s="3764"/>
      <c r="M17" s="3770"/>
      <c r="N17" s="3770"/>
      <c r="O17" s="3772"/>
      <c r="P17" s="3649"/>
      <c r="Q17" s="3773"/>
      <c r="R17" s="3760"/>
      <c r="S17" s="3646"/>
      <c r="T17" s="3761"/>
      <c r="U17" s="3774"/>
      <c r="V17" s="3775"/>
      <c r="W17" s="4030"/>
      <c r="X17" s="3753"/>
      <c r="Y17" s="3459" t="s">
        <v>102</v>
      </c>
      <c r="Z17" s="3776"/>
      <c r="AA17" s="3459" t="s">
        <v>102</v>
      </c>
      <c r="AB17" s="3896">
        <f>IF((X19+Z19)&gt;=12,X17+Z17+1,X17+Z17)</f>
        <v>0</v>
      </c>
      <c r="AC17" s="3458" t="s">
        <v>102</v>
      </c>
      <c r="AD17" s="4029"/>
      <c r="AE17" s="4025"/>
      <c r="AF17" s="4024"/>
      <c r="AG17" s="4025"/>
      <c r="AH17" s="3642"/>
      <c r="AI17" s="3643"/>
      <c r="AJ17" s="3644"/>
      <c r="AK17" s="3642"/>
      <c r="AL17" s="3643"/>
      <c r="AM17" s="3644"/>
      <c r="AN17" s="3642"/>
      <c r="AO17" s="3643"/>
      <c r="AP17" s="3644"/>
      <c r="AQ17" s="3654"/>
      <c r="AR17" s="3655"/>
      <c r="AS17" s="3655"/>
      <c r="AT17" s="3655"/>
      <c r="AU17" s="3655"/>
      <c r="AV17" s="3656"/>
      <c r="AW17" s="3445">
        <f>AF17+SUM(AH17:AV19)</f>
        <v>0</v>
      </c>
      <c r="AX17" s="3446"/>
      <c r="AY17" s="3447"/>
      <c r="AZ17" s="3973"/>
      <c r="BA17" s="3974"/>
      <c r="BB17" s="3975"/>
      <c r="BC17" s="3976"/>
      <c r="BD17" s="3977"/>
      <c r="BE17" s="3977"/>
      <c r="BF17" s="3977"/>
      <c r="BG17" s="3977"/>
      <c r="BH17" s="3977"/>
      <c r="BI17" s="3977"/>
      <c r="BJ17" s="3978"/>
    </row>
    <row r="18" spans="1:69" s="677" customFormat="1" ht="15" customHeight="1">
      <c r="A18" s="3409"/>
      <c r="B18" s="3765"/>
      <c r="C18" s="3766"/>
      <c r="D18" s="3766"/>
      <c r="E18" s="3766"/>
      <c r="F18" s="3767"/>
      <c r="G18" s="3724"/>
      <c r="H18" s="3725"/>
      <c r="I18" s="3725"/>
      <c r="J18" s="3725"/>
      <c r="K18" s="3725"/>
      <c r="L18" s="3726"/>
      <c r="M18" s="3730"/>
      <c r="N18" s="3730"/>
      <c r="O18" s="3433"/>
      <c r="P18" s="3434"/>
      <c r="Q18" s="3435"/>
      <c r="R18" s="3541"/>
      <c r="S18" s="3542"/>
      <c r="T18" s="3722"/>
      <c r="U18" s="3748"/>
      <c r="V18" s="3749"/>
      <c r="W18" s="4031"/>
      <c r="X18" s="3751"/>
      <c r="Y18" s="3416"/>
      <c r="Z18" s="3685"/>
      <c r="AA18" s="3416"/>
      <c r="AB18" s="3450"/>
      <c r="AC18" s="3415"/>
      <c r="AD18" s="4017"/>
      <c r="AE18" s="4018"/>
      <c r="AF18" s="4020"/>
      <c r="AG18" s="4018"/>
      <c r="AH18" s="3642"/>
      <c r="AI18" s="3643"/>
      <c r="AJ18" s="3644"/>
      <c r="AK18" s="3642"/>
      <c r="AL18" s="3643"/>
      <c r="AM18" s="3644"/>
      <c r="AN18" s="3642"/>
      <c r="AO18" s="3643"/>
      <c r="AP18" s="3644"/>
      <c r="AQ18" s="3654"/>
      <c r="AR18" s="3655"/>
      <c r="AS18" s="3655"/>
      <c r="AT18" s="3655"/>
      <c r="AU18" s="3655"/>
      <c r="AV18" s="3656"/>
      <c r="AW18" s="3445"/>
      <c r="AX18" s="3446"/>
      <c r="AY18" s="3447"/>
      <c r="AZ18" s="3973"/>
      <c r="BA18" s="3974"/>
      <c r="BB18" s="3975"/>
      <c r="BC18" s="3979"/>
      <c r="BD18" s="3980"/>
      <c r="BE18" s="3980"/>
      <c r="BF18" s="3980"/>
      <c r="BG18" s="3980"/>
      <c r="BH18" s="3980"/>
      <c r="BI18" s="3980"/>
      <c r="BJ18" s="3981"/>
    </row>
    <row r="19" spans="1:69" s="677" customFormat="1" ht="15" customHeight="1">
      <c r="A19" s="3409"/>
      <c r="B19" s="3255"/>
      <c r="C19" s="3256"/>
      <c r="D19" s="4026"/>
      <c r="E19" s="4032"/>
      <c r="F19" s="4033"/>
      <c r="G19" s="3765"/>
      <c r="H19" s="3766"/>
      <c r="I19" s="3766"/>
      <c r="J19" s="3766"/>
      <c r="K19" s="3766"/>
      <c r="L19" s="3767"/>
      <c r="M19" s="3771"/>
      <c r="N19" s="3771"/>
      <c r="O19" s="3436"/>
      <c r="P19" s="3437"/>
      <c r="Q19" s="3438"/>
      <c r="R19" s="3754"/>
      <c r="S19" s="3755"/>
      <c r="T19" s="3756"/>
      <c r="U19" s="3757"/>
      <c r="V19" s="3758"/>
      <c r="W19" s="4034"/>
      <c r="X19" s="327"/>
      <c r="Y19" s="1045" t="s">
        <v>30</v>
      </c>
      <c r="Z19" s="328"/>
      <c r="AA19" s="1045" t="s">
        <v>30</v>
      </c>
      <c r="AB19" s="1052">
        <f>IF((X19+Z19)&gt;=12,X19+Z19-12,X19+Z19)</f>
        <v>0</v>
      </c>
      <c r="AC19" s="1046" t="s">
        <v>30</v>
      </c>
      <c r="AD19" s="266"/>
      <c r="AE19" s="267"/>
      <c r="AF19" s="268"/>
      <c r="AG19" s="269"/>
      <c r="AH19" s="3642"/>
      <c r="AI19" s="3643"/>
      <c r="AJ19" s="3644"/>
      <c r="AK19" s="3642"/>
      <c r="AL19" s="3643"/>
      <c r="AM19" s="3644"/>
      <c r="AN19" s="3642"/>
      <c r="AO19" s="3643"/>
      <c r="AP19" s="3644"/>
      <c r="AQ19" s="3654"/>
      <c r="AR19" s="3655"/>
      <c r="AS19" s="3655"/>
      <c r="AT19" s="3655"/>
      <c r="AU19" s="3655"/>
      <c r="AV19" s="3656"/>
      <c r="AW19" s="3445"/>
      <c r="AX19" s="3446"/>
      <c r="AY19" s="3447"/>
      <c r="AZ19" s="3985"/>
      <c r="BA19" s="3708"/>
      <c r="BB19" s="3986"/>
      <c r="BC19" s="3982"/>
      <c r="BD19" s="3983"/>
      <c r="BE19" s="3983"/>
      <c r="BF19" s="3983"/>
      <c r="BG19" s="3983"/>
      <c r="BH19" s="3983"/>
      <c r="BI19" s="3983"/>
      <c r="BJ19" s="3984"/>
    </row>
    <row r="20" spans="1:69" s="677" customFormat="1" ht="15" customHeight="1">
      <c r="A20" s="3455">
        <v>4</v>
      </c>
      <c r="B20" s="3762"/>
      <c r="C20" s="3763"/>
      <c r="D20" s="3763"/>
      <c r="E20" s="3763"/>
      <c r="F20" s="3764"/>
      <c r="G20" s="3762"/>
      <c r="H20" s="3763"/>
      <c r="I20" s="3763"/>
      <c r="J20" s="3763"/>
      <c r="K20" s="3763"/>
      <c r="L20" s="3764"/>
      <c r="M20" s="3768"/>
      <c r="N20" s="3770"/>
      <c r="O20" s="3760"/>
      <c r="P20" s="3646"/>
      <c r="Q20" s="3761"/>
      <c r="R20" s="3760"/>
      <c r="S20" s="3646"/>
      <c r="T20" s="3761"/>
      <c r="U20" s="3774"/>
      <c r="V20" s="3775"/>
      <c r="W20" s="3775"/>
      <c r="X20" s="3753"/>
      <c r="Y20" s="3459" t="s">
        <v>102</v>
      </c>
      <c r="Z20" s="3776"/>
      <c r="AA20" s="3459" t="s">
        <v>102</v>
      </c>
      <c r="AB20" s="3896">
        <f>IF((X22+Z22)&gt;=12,X20+Z20+1,X20+Z20)</f>
        <v>0</v>
      </c>
      <c r="AC20" s="3458" t="s">
        <v>102</v>
      </c>
      <c r="AD20" s="4029"/>
      <c r="AE20" s="4025"/>
      <c r="AF20" s="4024"/>
      <c r="AG20" s="4025"/>
      <c r="AH20" s="3642"/>
      <c r="AI20" s="3643"/>
      <c r="AJ20" s="3644"/>
      <c r="AK20" s="3642"/>
      <c r="AL20" s="3643"/>
      <c r="AM20" s="3644"/>
      <c r="AN20" s="3642"/>
      <c r="AO20" s="3643"/>
      <c r="AP20" s="3644"/>
      <c r="AQ20" s="3654"/>
      <c r="AR20" s="3655"/>
      <c r="AS20" s="3655"/>
      <c r="AT20" s="3655"/>
      <c r="AU20" s="3655"/>
      <c r="AV20" s="3656"/>
      <c r="AW20" s="3445">
        <f>AF20+SUM(AH20:AV22)</f>
        <v>0</v>
      </c>
      <c r="AX20" s="3446"/>
      <c r="AY20" s="3447"/>
      <c r="AZ20" s="3973"/>
      <c r="BA20" s="3974"/>
      <c r="BB20" s="3975"/>
      <c r="BC20" s="3976"/>
      <c r="BD20" s="3977"/>
      <c r="BE20" s="3977"/>
      <c r="BF20" s="3977"/>
      <c r="BG20" s="3977"/>
      <c r="BH20" s="3977"/>
      <c r="BI20" s="3977"/>
      <c r="BJ20" s="3978"/>
    </row>
    <row r="21" spans="1:69" s="677" customFormat="1" ht="15" customHeight="1">
      <c r="A21" s="3409"/>
      <c r="B21" s="3765"/>
      <c r="C21" s="3766"/>
      <c r="D21" s="3766"/>
      <c r="E21" s="3766"/>
      <c r="F21" s="3767"/>
      <c r="G21" s="3724"/>
      <c r="H21" s="3725"/>
      <c r="I21" s="3725"/>
      <c r="J21" s="3725"/>
      <c r="K21" s="3725"/>
      <c r="L21" s="3726"/>
      <c r="M21" s="3728"/>
      <c r="N21" s="3730"/>
      <c r="O21" s="3433"/>
      <c r="P21" s="3434"/>
      <c r="Q21" s="3435"/>
      <c r="R21" s="3541"/>
      <c r="S21" s="3542"/>
      <c r="T21" s="3722"/>
      <c r="U21" s="3748"/>
      <c r="V21" s="3749"/>
      <c r="W21" s="3749"/>
      <c r="X21" s="3751"/>
      <c r="Y21" s="3416"/>
      <c r="Z21" s="3685"/>
      <c r="AA21" s="3416"/>
      <c r="AB21" s="3450"/>
      <c r="AC21" s="3415"/>
      <c r="AD21" s="4017"/>
      <c r="AE21" s="4018"/>
      <c r="AF21" s="4020"/>
      <c r="AG21" s="4018"/>
      <c r="AH21" s="3642"/>
      <c r="AI21" s="3643"/>
      <c r="AJ21" s="3644"/>
      <c r="AK21" s="3642"/>
      <c r="AL21" s="3643"/>
      <c r="AM21" s="3644"/>
      <c r="AN21" s="3642"/>
      <c r="AO21" s="3643"/>
      <c r="AP21" s="3644"/>
      <c r="AQ21" s="3654"/>
      <c r="AR21" s="3655"/>
      <c r="AS21" s="3655"/>
      <c r="AT21" s="3655"/>
      <c r="AU21" s="3655"/>
      <c r="AV21" s="3656"/>
      <c r="AW21" s="3445"/>
      <c r="AX21" s="3446"/>
      <c r="AY21" s="3447"/>
      <c r="AZ21" s="3973"/>
      <c r="BA21" s="3974"/>
      <c r="BB21" s="3975"/>
      <c r="BC21" s="3979"/>
      <c r="BD21" s="3980"/>
      <c r="BE21" s="3980"/>
      <c r="BF21" s="3980"/>
      <c r="BG21" s="3980"/>
      <c r="BH21" s="3980"/>
      <c r="BI21" s="3980"/>
      <c r="BJ21" s="3981"/>
    </row>
    <row r="22" spans="1:69" s="677" customFormat="1" ht="15" customHeight="1">
      <c r="A22" s="3456"/>
      <c r="B22" s="3255"/>
      <c r="C22" s="3256"/>
      <c r="D22" s="4026"/>
      <c r="E22" s="4027"/>
      <c r="F22" s="4028"/>
      <c r="G22" s="3765"/>
      <c r="H22" s="3766"/>
      <c r="I22" s="3766"/>
      <c r="J22" s="3766"/>
      <c r="K22" s="3766"/>
      <c r="L22" s="3767"/>
      <c r="M22" s="3769"/>
      <c r="N22" s="3771"/>
      <c r="O22" s="3436"/>
      <c r="P22" s="3437"/>
      <c r="Q22" s="3438"/>
      <c r="R22" s="3754"/>
      <c r="S22" s="3755"/>
      <c r="T22" s="3756"/>
      <c r="U22" s="3757"/>
      <c r="V22" s="3758"/>
      <c r="W22" s="3758"/>
      <c r="X22" s="327"/>
      <c r="Y22" s="1045" t="s">
        <v>30</v>
      </c>
      <c r="Z22" s="328"/>
      <c r="AA22" s="1045" t="s">
        <v>30</v>
      </c>
      <c r="AB22" s="1052">
        <f>IF((X22+Z22)&gt;=12,X22+Z22-12,X22+Z22)</f>
        <v>0</v>
      </c>
      <c r="AC22" s="1046" t="s">
        <v>30</v>
      </c>
      <c r="AD22" s="266"/>
      <c r="AE22" s="267"/>
      <c r="AF22" s="268"/>
      <c r="AG22" s="269"/>
      <c r="AH22" s="3642"/>
      <c r="AI22" s="3643"/>
      <c r="AJ22" s="3644"/>
      <c r="AK22" s="3642"/>
      <c r="AL22" s="3643"/>
      <c r="AM22" s="3644"/>
      <c r="AN22" s="3642"/>
      <c r="AO22" s="3643"/>
      <c r="AP22" s="3644"/>
      <c r="AQ22" s="3654"/>
      <c r="AR22" s="3655"/>
      <c r="AS22" s="3655"/>
      <c r="AT22" s="3655"/>
      <c r="AU22" s="3655"/>
      <c r="AV22" s="3656"/>
      <c r="AW22" s="3445"/>
      <c r="AX22" s="3446"/>
      <c r="AY22" s="3447"/>
      <c r="AZ22" s="3985"/>
      <c r="BA22" s="3708"/>
      <c r="BB22" s="3986"/>
      <c r="BC22" s="3982"/>
      <c r="BD22" s="3983"/>
      <c r="BE22" s="3983"/>
      <c r="BF22" s="3983"/>
      <c r="BG22" s="3983"/>
      <c r="BH22" s="3983"/>
      <c r="BI22" s="3983"/>
      <c r="BJ22" s="3984"/>
    </row>
    <row r="23" spans="1:69" s="677" customFormat="1" ht="15" customHeight="1">
      <c r="A23" s="3409">
        <v>5</v>
      </c>
      <c r="B23" s="3724"/>
      <c r="C23" s="3725"/>
      <c r="D23" s="3725"/>
      <c r="E23" s="3725"/>
      <c r="F23" s="3726"/>
      <c r="G23" s="3762"/>
      <c r="H23" s="3763"/>
      <c r="I23" s="3763"/>
      <c r="J23" s="3763"/>
      <c r="K23" s="3763"/>
      <c r="L23" s="3764"/>
      <c r="M23" s="3728"/>
      <c r="N23" s="3730"/>
      <c r="O23" s="3760"/>
      <c r="P23" s="3646"/>
      <c r="Q23" s="3761"/>
      <c r="R23" s="3541"/>
      <c r="S23" s="3542"/>
      <c r="T23" s="3722"/>
      <c r="U23" s="3748"/>
      <c r="V23" s="3749"/>
      <c r="W23" s="3749"/>
      <c r="X23" s="3751"/>
      <c r="Y23" s="3416" t="s">
        <v>102</v>
      </c>
      <c r="Z23" s="3685"/>
      <c r="AA23" s="3416" t="s">
        <v>102</v>
      </c>
      <c r="AB23" s="3896">
        <f>IF((X25+Z25)&gt;=12,X23+Z23+1,X23+Z23)</f>
        <v>0</v>
      </c>
      <c r="AC23" s="3415" t="s">
        <v>102</v>
      </c>
      <c r="AD23" s="4015"/>
      <c r="AE23" s="4016"/>
      <c r="AF23" s="4019"/>
      <c r="AG23" s="4016"/>
      <c r="AH23" s="3642"/>
      <c r="AI23" s="3643"/>
      <c r="AJ23" s="3644"/>
      <c r="AK23" s="3642"/>
      <c r="AL23" s="3643"/>
      <c r="AM23" s="3644"/>
      <c r="AN23" s="3642"/>
      <c r="AO23" s="3643"/>
      <c r="AP23" s="3644"/>
      <c r="AQ23" s="3654"/>
      <c r="AR23" s="3655"/>
      <c r="AS23" s="3655"/>
      <c r="AT23" s="3655"/>
      <c r="AU23" s="3655"/>
      <c r="AV23" s="3656"/>
      <c r="AW23" s="3445">
        <f>AF23+SUM(AH23:AV25)</f>
        <v>0</v>
      </c>
      <c r="AX23" s="3446"/>
      <c r="AY23" s="3447"/>
      <c r="AZ23" s="3973"/>
      <c r="BA23" s="3974"/>
      <c r="BB23" s="3975"/>
      <c r="BC23" s="3976"/>
      <c r="BD23" s="3977"/>
      <c r="BE23" s="3977"/>
      <c r="BF23" s="3977"/>
      <c r="BG23" s="3977"/>
      <c r="BH23" s="3977"/>
      <c r="BI23" s="3977"/>
      <c r="BJ23" s="3978"/>
    </row>
    <row r="24" spans="1:69" s="677" customFormat="1" ht="15" customHeight="1">
      <c r="A24" s="3409"/>
      <c r="B24" s="3765"/>
      <c r="C24" s="3766"/>
      <c r="D24" s="3766"/>
      <c r="E24" s="3766"/>
      <c r="F24" s="3767"/>
      <c r="G24" s="3724"/>
      <c r="H24" s="3725"/>
      <c r="I24" s="3725"/>
      <c r="J24" s="3725"/>
      <c r="K24" s="3725"/>
      <c r="L24" s="3726"/>
      <c r="M24" s="3728"/>
      <c r="N24" s="3730"/>
      <c r="O24" s="3433"/>
      <c r="P24" s="3434"/>
      <c r="Q24" s="3435"/>
      <c r="R24" s="3541"/>
      <c r="S24" s="3542"/>
      <c r="T24" s="3722"/>
      <c r="U24" s="3748"/>
      <c r="V24" s="3749"/>
      <c r="W24" s="3749"/>
      <c r="X24" s="3751"/>
      <c r="Y24" s="3416"/>
      <c r="Z24" s="3685"/>
      <c r="AA24" s="3416"/>
      <c r="AB24" s="3450"/>
      <c r="AC24" s="3415"/>
      <c r="AD24" s="4017"/>
      <c r="AE24" s="4018"/>
      <c r="AF24" s="4020"/>
      <c r="AG24" s="4018"/>
      <c r="AH24" s="3642"/>
      <c r="AI24" s="3643"/>
      <c r="AJ24" s="3644"/>
      <c r="AK24" s="3642"/>
      <c r="AL24" s="3643"/>
      <c r="AM24" s="3644"/>
      <c r="AN24" s="3642"/>
      <c r="AO24" s="3643"/>
      <c r="AP24" s="3644"/>
      <c r="AQ24" s="3654"/>
      <c r="AR24" s="3655"/>
      <c r="AS24" s="3655"/>
      <c r="AT24" s="3655"/>
      <c r="AU24" s="3655"/>
      <c r="AV24" s="3656"/>
      <c r="AW24" s="3445"/>
      <c r="AX24" s="3446"/>
      <c r="AY24" s="3447"/>
      <c r="AZ24" s="3973"/>
      <c r="BA24" s="3974"/>
      <c r="BB24" s="3975"/>
      <c r="BC24" s="3979"/>
      <c r="BD24" s="3980"/>
      <c r="BE24" s="3980"/>
      <c r="BF24" s="3980"/>
      <c r="BG24" s="3980"/>
      <c r="BH24" s="3980"/>
      <c r="BI24" s="3980"/>
      <c r="BJ24" s="3981"/>
    </row>
    <row r="25" spans="1:69" s="677" customFormat="1" ht="15" customHeight="1">
      <c r="A25" s="3409"/>
      <c r="B25" s="3138"/>
      <c r="C25" s="3139"/>
      <c r="D25" s="4021"/>
      <c r="E25" s="4022"/>
      <c r="F25" s="4023"/>
      <c r="G25" s="3765"/>
      <c r="H25" s="3766"/>
      <c r="I25" s="3766"/>
      <c r="J25" s="3766"/>
      <c r="K25" s="3766"/>
      <c r="L25" s="3767"/>
      <c r="M25" s="3728"/>
      <c r="N25" s="3730"/>
      <c r="O25" s="3436"/>
      <c r="P25" s="3437"/>
      <c r="Q25" s="3438"/>
      <c r="R25" s="3541"/>
      <c r="S25" s="3542"/>
      <c r="T25" s="3722"/>
      <c r="U25" s="3734"/>
      <c r="V25" s="3735"/>
      <c r="W25" s="3735"/>
      <c r="X25" s="279"/>
      <c r="Y25" s="1053" t="s">
        <v>30</v>
      </c>
      <c r="Z25" s="280"/>
      <c r="AA25" s="1053" t="s">
        <v>30</v>
      </c>
      <c r="AB25" s="1052">
        <f>IF((X25+Z25)&gt;=12,X25+Z25-12,X25+Z25)</f>
        <v>0</v>
      </c>
      <c r="AC25" s="1033" t="s">
        <v>30</v>
      </c>
      <c r="AD25" s="249"/>
      <c r="AE25" s="250"/>
      <c r="AF25" s="251"/>
      <c r="AG25" s="252"/>
      <c r="AH25" s="3642"/>
      <c r="AI25" s="3643"/>
      <c r="AJ25" s="3644"/>
      <c r="AK25" s="3642"/>
      <c r="AL25" s="3643"/>
      <c r="AM25" s="3644"/>
      <c r="AN25" s="3642"/>
      <c r="AO25" s="3643"/>
      <c r="AP25" s="3644"/>
      <c r="AQ25" s="3654"/>
      <c r="AR25" s="3655"/>
      <c r="AS25" s="3655"/>
      <c r="AT25" s="3655"/>
      <c r="AU25" s="3655"/>
      <c r="AV25" s="3656"/>
      <c r="AW25" s="3445"/>
      <c r="AX25" s="3446"/>
      <c r="AY25" s="3447"/>
      <c r="AZ25" s="3985"/>
      <c r="BA25" s="3708"/>
      <c r="BB25" s="3986"/>
      <c r="BC25" s="3982"/>
      <c r="BD25" s="3983"/>
      <c r="BE25" s="3983"/>
      <c r="BF25" s="3983"/>
      <c r="BG25" s="3983"/>
      <c r="BH25" s="3983"/>
      <c r="BI25" s="3983"/>
      <c r="BJ25" s="3984"/>
    </row>
    <row r="26" spans="1:69" s="677" customFormat="1" ht="15" customHeight="1">
      <c r="A26" s="3455">
        <v>6</v>
      </c>
      <c r="B26" s="3762"/>
      <c r="C26" s="3763"/>
      <c r="D26" s="3763"/>
      <c r="E26" s="3763"/>
      <c r="F26" s="3764"/>
      <c r="G26" s="3762"/>
      <c r="H26" s="3763"/>
      <c r="I26" s="3763"/>
      <c r="J26" s="3763"/>
      <c r="K26" s="3763"/>
      <c r="L26" s="3764"/>
      <c r="M26" s="3768"/>
      <c r="N26" s="3770"/>
      <c r="O26" s="3760"/>
      <c r="P26" s="3646"/>
      <c r="Q26" s="3761"/>
      <c r="R26" s="3760"/>
      <c r="S26" s="3646"/>
      <c r="T26" s="3761"/>
      <c r="U26" s="3774"/>
      <c r="V26" s="3775"/>
      <c r="W26" s="3775"/>
      <c r="X26" s="3753"/>
      <c r="Y26" s="3459" t="s">
        <v>102</v>
      </c>
      <c r="Z26" s="3776"/>
      <c r="AA26" s="3459" t="s">
        <v>102</v>
      </c>
      <c r="AB26" s="3406">
        <f>IF((X28+Z28)&gt;=12,X26+Z26+1,X26+Z26)</f>
        <v>0</v>
      </c>
      <c r="AC26" s="3458" t="s">
        <v>102</v>
      </c>
      <c r="AD26" s="4029"/>
      <c r="AE26" s="4025"/>
      <c r="AF26" s="4024"/>
      <c r="AG26" s="4025"/>
      <c r="AH26" s="3642"/>
      <c r="AI26" s="3643"/>
      <c r="AJ26" s="3644"/>
      <c r="AK26" s="3642"/>
      <c r="AL26" s="3643"/>
      <c r="AM26" s="3644"/>
      <c r="AN26" s="3642"/>
      <c r="AO26" s="3643"/>
      <c r="AP26" s="3644"/>
      <c r="AQ26" s="3654"/>
      <c r="AR26" s="3655"/>
      <c r="AS26" s="3655"/>
      <c r="AT26" s="3655"/>
      <c r="AU26" s="3655"/>
      <c r="AV26" s="3656"/>
      <c r="AW26" s="3445">
        <f>AF26+SUM(AH26:AV28)</f>
        <v>0</v>
      </c>
      <c r="AX26" s="3446"/>
      <c r="AY26" s="3447"/>
      <c r="AZ26" s="3973"/>
      <c r="BA26" s="3974"/>
      <c r="BB26" s="3975"/>
      <c r="BC26" s="3976"/>
      <c r="BD26" s="3987"/>
      <c r="BE26" s="3987"/>
      <c r="BF26" s="3987"/>
      <c r="BG26" s="3987"/>
      <c r="BH26" s="3987"/>
      <c r="BI26" s="3987"/>
      <c r="BJ26" s="3988"/>
    </row>
    <row r="27" spans="1:69" s="677" customFormat="1" ht="15" customHeight="1">
      <c r="A27" s="3409"/>
      <c r="B27" s="3765"/>
      <c r="C27" s="3766"/>
      <c r="D27" s="3766"/>
      <c r="E27" s="3766"/>
      <c r="F27" s="3767"/>
      <c r="G27" s="3724"/>
      <c r="H27" s="3725"/>
      <c r="I27" s="3725"/>
      <c r="J27" s="3725"/>
      <c r="K27" s="3725"/>
      <c r="L27" s="3726"/>
      <c r="M27" s="3728"/>
      <c r="N27" s="3730"/>
      <c r="O27" s="3433"/>
      <c r="P27" s="3434"/>
      <c r="Q27" s="3435"/>
      <c r="R27" s="3541"/>
      <c r="S27" s="3542"/>
      <c r="T27" s="3722"/>
      <c r="U27" s="3748"/>
      <c r="V27" s="3749"/>
      <c r="W27" s="3749"/>
      <c r="X27" s="3751"/>
      <c r="Y27" s="3416"/>
      <c r="Z27" s="3685"/>
      <c r="AA27" s="3416"/>
      <c r="AB27" s="3406"/>
      <c r="AC27" s="3415"/>
      <c r="AD27" s="4017"/>
      <c r="AE27" s="4018"/>
      <c r="AF27" s="4020"/>
      <c r="AG27" s="4018"/>
      <c r="AH27" s="3642"/>
      <c r="AI27" s="3643"/>
      <c r="AJ27" s="3644"/>
      <c r="AK27" s="3642"/>
      <c r="AL27" s="3643"/>
      <c r="AM27" s="3644"/>
      <c r="AN27" s="3642"/>
      <c r="AO27" s="3643"/>
      <c r="AP27" s="3644"/>
      <c r="AQ27" s="3654"/>
      <c r="AR27" s="3655"/>
      <c r="AS27" s="3655"/>
      <c r="AT27" s="3655"/>
      <c r="AU27" s="3655"/>
      <c r="AV27" s="3656"/>
      <c r="AW27" s="3445"/>
      <c r="AX27" s="3446"/>
      <c r="AY27" s="3447"/>
      <c r="AZ27" s="3973"/>
      <c r="BA27" s="3974"/>
      <c r="BB27" s="3975"/>
      <c r="BC27" s="3989"/>
      <c r="BD27" s="3990"/>
      <c r="BE27" s="3990"/>
      <c r="BF27" s="3990"/>
      <c r="BG27" s="3990"/>
      <c r="BH27" s="3990"/>
      <c r="BI27" s="3990"/>
      <c r="BJ27" s="3991"/>
    </row>
    <row r="28" spans="1:69" s="677" customFormat="1" ht="15" customHeight="1">
      <c r="A28" s="3456"/>
      <c r="B28" s="3255"/>
      <c r="C28" s="3256"/>
      <c r="D28" s="4026"/>
      <c r="E28" s="4027"/>
      <c r="F28" s="4028"/>
      <c r="G28" s="3765"/>
      <c r="H28" s="3766"/>
      <c r="I28" s="3766"/>
      <c r="J28" s="3766"/>
      <c r="K28" s="3766"/>
      <c r="L28" s="3767"/>
      <c r="M28" s="3769"/>
      <c r="N28" s="3771"/>
      <c r="O28" s="3436"/>
      <c r="P28" s="3437"/>
      <c r="Q28" s="3438"/>
      <c r="R28" s="3754"/>
      <c r="S28" s="3755"/>
      <c r="T28" s="3756"/>
      <c r="U28" s="3757"/>
      <c r="V28" s="3758"/>
      <c r="W28" s="3758"/>
      <c r="X28" s="327"/>
      <c r="Y28" s="1045" t="s">
        <v>30</v>
      </c>
      <c r="Z28" s="328"/>
      <c r="AA28" s="1045" t="s">
        <v>30</v>
      </c>
      <c r="AB28" s="1052">
        <f>IF((X28+Z28)&gt;=12,X28+Z28-12,X28+Z28)</f>
        <v>0</v>
      </c>
      <c r="AC28" s="1046" t="s">
        <v>30</v>
      </c>
      <c r="AD28" s="266"/>
      <c r="AE28" s="267"/>
      <c r="AF28" s="268"/>
      <c r="AG28" s="269"/>
      <c r="AH28" s="3642"/>
      <c r="AI28" s="3643"/>
      <c r="AJ28" s="3644"/>
      <c r="AK28" s="3642"/>
      <c r="AL28" s="3643"/>
      <c r="AM28" s="3644"/>
      <c r="AN28" s="3642"/>
      <c r="AO28" s="3643"/>
      <c r="AP28" s="3644"/>
      <c r="AQ28" s="3654"/>
      <c r="AR28" s="3655"/>
      <c r="AS28" s="3655"/>
      <c r="AT28" s="3655"/>
      <c r="AU28" s="3655"/>
      <c r="AV28" s="3656"/>
      <c r="AW28" s="3445"/>
      <c r="AX28" s="3446"/>
      <c r="AY28" s="3447"/>
      <c r="AZ28" s="3985"/>
      <c r="BA28" s="3708"/>
      <c r="BB28" s="3986"/>
      <c r="BC28" s="3998"/>
      <c r="BD28" s="3999"/>
      <c r="BE28" s="3999"/>
      <c r="BF28" s="3999"/>
      <c r="BG28" s="3999"/>
      <c r="BH28" s="3999"/>
      <c r="BI28" s="3999"/>
      <c r="BJ28" s="4000"/>
      <c r="BQ28" s="1058"/>
    </row>
    <row r="29" spans="1:69" s="677" customFormat="1" ht="15" customHeight="1">
      <c r="A29" s="3409">
        <v>7</v>
      </c>
      <c r="B29" s="3724"/>
      <c r="C29" s="3725"/>
      <c r="D29" s="3725"/>
      <c r="E29" s="3725"/>
      <c r="F29" s="3726"/>
      <c r="G29" s="3762"/>
      <c r="H29" s="3763"/>
      <c r="I29" s="3763"/>
      <c r="J29" s="3763"/>
      <c r="K29" s="3763"/>
      <c r="L29" s="3764"/>
      <c r="M29" s="3728"/>
      <c r="N29" s="3730"/>
      <c r="O29" s="3760"/>
      <c r="P29" s="3646"/>
      <c r="Q29" s="3761"/>
      <c r="R29" s="3541"/>
      <c r="S29" s="3542"/>
      <c r="T29" s="3722"/>
      <c r="U29" s="3748"/>
      <c r="V29" s="3749"/>
      <c r="W29" s="3749"/>
      <c r="X29" s="3751"/>
      <c r="Y29" s="3416" t="s">
        <v>102</v>
      </c>
      <c r="Z29" s="3685"/>
      <c r="AA29" s="3416" t="s">
        <v>102</v>
      </c>
      <c r="AB29" s="3406">
        <f>IF((X31+Z31)&gt;=12,X29+Z29+1,X29+Z29)</f>
        <v>0</v>
      </c>
      <c r="AC29" s="3415" t="s">
        <v>102</v>
      </c>
      <c r="AD29" s="4015"/>
      <c r="AE29" s="4016"/>
      <c r="AF29" s="4019"/>
      <c r="AG29" s="4016"/>
      <c r="AH29" s="3642"/>
      <c r="AI29" s="3643"/>
      <c r="AJ29" s="3644"/>
      <c r="AK29" s="3642"/>
      <c r="AL29" s="3643"/>
      <c r="AM29" s="3644"/>
      <c r="AN29" s="3642"/>
      <c r="AO29" s="3643"/>
      <c r="AP29" s="3644"/>
      <c r="AQ29" s="3654"/>
      <c r="AR29" s="3655"/>
      <c r="AS29" s="3655"/>
      <c r="AT29" s="3655"/>
      <c r="AU29" s="3655"/>
      <c r="AV29" s="3656"/>
      <c r="AW29" s="3389">
        <f>AF29+SUM(AH29:AV31)</f>
        <v>0</v>
      </c>
      <c r="AX29" s="3390"/>
      <c r="AY29" s="3391"/>
      <c r="AZ29" s="3973"/>
      <c r="BA29" s="3974"/>
      <c r="BB29" s="3975"/>
      <c r="BC29" s="3976"/>
      <c r="BD29" s="3987"/>
      <c r="BE29" s="3987"/>
      <c r="BF29" s="3987"/>
      <c r="BG29" s="3987"/>
      <c r="BH29" s="3987"/>
      <c r="BI29" s="3987"/>
      <c r="BJ29" s="3988"/>
    </row>
    <row r="30" spans="1:69" s="677" customFormat="1" ht="15" customHeight="1">
      <c r="A30" s="3409"/>
      <c r="B30" s="3765"/>
      <c r="C30" s="3766"/>
      <c r="D30" s="3766"/>
      <c r="E30" s="3766"/>
      <c r="F30" s="3767"/>
      <c r="G30" s="3724"/>
      <c r="H30" s="3725"/>
      <c r="I30" s="3725"/>
      <c r="J30" s="3725"/>
      <c r="K30" s="3725"/>
      <c r="L30" s="3726"/>
      <c r="M30" s="3728"/>
      <c r="N30" s="3730"/>
      <c r="O30" s="3433"/>
      <c r="P30" s="3434"/>
      <c r="Q30" s="3435"/>
      <c r="R30" s="3541"/>
      <c r="S30" s="3542"/>
      <c r="T30" s="3722"/>
      <c r="U30" s="3748"/>
      <c r="V30" s="3749"/>
      <c r="W30" s="3749"/>
      <c r="X30" s="3751"/>
      <c r="Y30" s="3416"/>
      <c r="Z30" s="3685"/>
      <c r="AA30" s="3416"/>
      <c r="AB30" s="3406"/>
      <c r="AC30" s="3415"/>
      <c r="AD30" s="4017"/>
      <c r="AE30" s="4018"/>
      <c r="AF30" s="4020"/>
      <c r="AG30" s="4018"/>
      <c r="AH30" s="3642"/>
      <c r="AI30" s="3643"/>
      <c r="AJ30" s="3644"/>
      <c r="AK30" s="3642"/>
      <c r="AL30" s="3643"/>
      <c r="AM30" s="3644"/>
      <c r="AN30" s="3642"/>
      <c r="AO30" s="3643"/>
      <c r="AP30" s="3644"/>
      <c r="AQ30" s="3654"/>
      <c r="AR30" s="3655"/>
      <c r="AS30" s="3655"/>
      <c r="AT30" s="3655"/>
      <c r="AU30" s="3655"/>
      <c r="AV30" s="3656"/>
      <c r="AW30" s="3389"/>
      <c r="AX30" s="3390"/>
      <c r="AY30" s="3391"/>
      <c r="AZ30" s="3973"/>
      <c r="BA30" s="3974"/>
      <c r="BB30" s="3975"/>
      <c r="BC30" s="3989"/>
      <c r="BD30" s="3990"/>
      <c r="BE30" s="3990"/>
      <c r="BF30" s="3990"/>
      <c r="BG30" s="3990"/>
      <c r="BH30" s="3990"/>
      <c r="BI30" s="3990"/>
      <c r="BJ30" s="3991"/>
    </row>
    <row r="31" spans="1:69" s="677" customFormat="1" ht="15" customHeight="1" thickBot="1">
      <c r="A31" s="3409"/>
      <c r="B31" s="3138"/>
      <c r="C31" s="3139"/>
      <c r="D31" s="4021"/>
      <c r="E31" s="4022"/>
      <c r="F31" s="4023"/>
      <c r="G31" s="3783"/>
      <c r="H31" s="3784"/>
      <c r="I31" s="3784"/>
      <c r="J31" s="3784"/>
      <c r="K31" s="3784"/>
      <c r="L31" s="3785"/>
      <c r="M31" s="3728"/>
      <c r="N31" s="3730"/>
      <c r="O31" s="3436"/>
      <c r="P31" s="3437"/>
      <c r="Q31" s="3438"/>
      <c r="R31" s="3541"/>
      <c r="S31" s="3542"/>
      <c r="T31" s="3722"/>
      <c r="U31" s="3734"/>
      <c r="V31" s="3735"/>
      <c r="W31" s="3735"/>
      <c r="X31" s="279"/>
      <c r="Y31" s="1053" t="s">
        <v>30</v>
      </c>
      <c r="Z31" s="280"/>
      <c r="AA31" s="1053" t="s">
        <v>30</v>
      </c>
      <c r="AB31" s="992">
        <f>IF((X31+Z31)&gt;=12,X31+Z31-12,X31+Z31)</f>
        <v>0</v>
      </c>
      <c r="AC31" s="1033" t="s">
        <v>30</v>
      </c>
      <c r="AD31" s="249"/>
      <c r="AE31" s="250"/>
      <c r="AF31" s="251"/>
      <c r="AG31" s="252"/>
      <c r="AH31" s="3651"/>
      <c r="AI31" s="3652"/>
      <c r="AJ31" s="3653"/>
      <c r="AK31" s="3642"/>
      <c r="AL31" s="3643"/>
      <c r="AM31" s="3644"/>
      <c r="AN31" s="3651"/>
      <c r="AO31" s="3652"/>
      <c r="AP31" s="3653"/>
      <c r="AQ31" s="3666"/>
      <c r="AR31" s="3667"/>
      <c r="AS31" s="3667"/>
      <c r="AT31" s="3667"/>
      <c r="AU31" s="3667"/>
      <c r="AV31" s="3668"/>
      <c r="AW31" s="3841"/>
      <c r="AX31" s="3842"/>
      <c r="AY31" s="3843"/>
      <c r="AZ31" s="3995"/>
      <c r="BA31" s="3996"/>
      <c r="BB31" s="3997"/>
      <c r="BC31" s="3992"/>
      <c r="BD31" s="3993"/>
      <c r="BE31" s="3993"/>
      <c r="BF31" s="3993"/>
      <c r="BG31" s="3993"/>
      <c r="BH31" s="3993"/>
      <c r="BI31" s="3993"/>
      <c r="BJ31" s="3994"/>
    </row>
    <row r="32" spans="1:69" s="677" customFormat="1" ht="14.1" customHeight="1">
      <c r="A32" s="3321" t="s">
        <v>1050</v>
      </c>
      <c r="B32" s="3322"/>
      <c r="C32" s="3322"/>
      <c r="D32" s="3322"/>
      <c r="E32" s="3322"/>
      <c r="F32" s="3322"/>
      <c r="G32" s="3322"/>
      <c r="H32" s="3322"/>
      <c r="I32" s="3322"/>
      <c r="J32" s="3322"/>
      <c r="K32" s="3322"/>
      <c r="L32" s="3322"/>
      <c r="M32" s="3322"/>
      <c r="N32" s="3322"/>
      <c r="O32" s="3322"/>
      <c r="P32" s="3322"/>
      <c r="Q32" s="3322"/>
      <c r="R32" s="3322"/>
      <c r="S32" s="3322"/>
      <c r="T32" s="3322"/>
      <c r="U32" s="3322"/>
      <c r="V32" s="3322"/>
      <c r="W32" s="3323"/>
      <c r="X32" s="1059" t="str">
        <f>IFERROR((X11+X14+X17+X20+X23+X26+X29)/COUNTA(G11:L31),"")</f>
        <v/>
      </c>
      <c r="Y32" s="1060" t="s">
        <v>102</v>
      </c>
      <c r="Z32" s="1042" t="str">
        <f>IFERROR((Z11+Z14+Z17+Z20+Z23+Z26+Z29)/COUNTA(G11:L31),"")</f>
        <v/>
      </c>
      <c r="AA32" s="1060" t="s">
        <v>102</v>
      </c>
      <c r="AB32" s="998">
        <f>BN33</f>
        <v>0</v>
      </c>
      <c r="AC32" s="1060" t="s">
        <v>102</v>
      </c>
      <c r="AD32" s="3814" t="str">
        <f>IFERROR(AVERAGE(AD11,AD14,AD17,AD20,AD23,AD26,AD29),"")</f>
        <v/>
      </c>
      <c r="AE32" s="3815"/>
      <c r="AF32" s="3814" t="str">
        <f>IFERROR(AVERAGE(AF11,AF14,AF17,AF20,AF23,AF26,AF29),"")</f>
        <v/>
      </c>
      <c r="AG32" s="3815"/>
      <c r="AH32" s="3818"/>
      <c r="AI32" s="3819"/>
      <c r="AJ32" s="3819"/>
      <c r="AK32" s="3819"/>
      <c r="AL32" s="3819"/>
      <c r="AM32" s="3819"/>
      <c r="AN32" s="3819"/>
      <c r="AO32" s="3819"/>
      <c r="AP32" s="3819"/>
      <c r="AQ32" s="3819"/>
      <c r="AR32" s="3819"/>
      <c r="AS32" s="3819"/>
      <c r="AT32" s="3819"/>
      <c r="AU32" s="3819"/>
      <c r="AV32" s="3820"/>
      <c r="AW32" s="3824" t="str">
        <f>IFERROR(SUM(AW11:AY31)/COUNTA(G11:L31),"")</f>
        <v/>
      </c>
      <c r="AX32" s="3825"/>
      <c r="AY32" s="3826"/>
      <c r="AZ32" s="3847" t="str">
        <f>IFERROR(AVERAGE(AZ11,AZ14,AZ17,AZ20,AZ23,AZ26,AZ29),"")</f>
        <v/>
      </c>
      <c r="BA32" s="3340"/>
      <c r="BB32" s="3848"/>
      <c r="BC32" s="3800" t="str">
        <f>IFERROR(AVERAGE(BC11,BC14,BC17,BC20,#REF!,BC26,BC29),"")</f>
        <v/>
      </c>
      <c r="BD32" s="3801"/>
      <c r="BE32" s="3801"/>
      <c r="BF32" s="3801"/>
      <c r="BG32" s="3801"/>
      <c r="BH32" s="3801"/>
      <c r="BI32" s="3801"/>
      <c r="BJ32" s="3802"/>
      <c r="BM32" s="1044">
        <f>INT(BM33/12)</f>
        <v>0</v>
      </c>
      <c r="BN32" s="1044">
        <f>MOD(BM33,12)</f>
        <v>0</v>
      </c>
    </row>
    <row r="33" spans="1:68" ht="14.1" customHeight="1" thickBot="1">
      <c r="A33" s="3324"/>
      <c r="B33" s="3325"/>
      <c r="C33" s="3325"/>
      <c r="D33" s="3325"/>
      <c r="E33" s="3325"/>
      <c r="F33" s="3325"/>
      <c r="G33" s="3325"/>
      <c r="H33" s="3325"/>
      <c r="I33" s="3325"/>
      <c r="J33" s="3325"/>
      <c r="K33" s="3325"/>
      <c r="L33" s="3325"/>
      <c r="M33" s="3325"/>
      <c r="N33" s="3325"/>
      <c r="O33" s="3325"/>
      <c r="P33" s="3325"/>
      <c r="Q33" s="3325"/>
      <c r="R33" s="3325"/>
      <c r="S33" s="3325"/>
      <c r="T33" s="3325"/>
      <c r="U33" s="3325"/>
      <c r="V33" s="3325"/>
      <c r="W33" s="3326"/>
      <c r="X33" s="1043" t="str">
        <f>IFERROR((X13+X16+X19+X22+X25+X28+X31)/COUNTA(G11:L31),"")</f>
        <v/>
      </c>
      <c r="Y33" s="1061" t="s">
        <v>30</v>
      </c>
      <c r="Z33" s="1043" t="str">
        <f>IFERROR((Z13+Z16+Z19+Z22+Z25+Z28+Z31)/COUNTA(G11:L31),"")</f>
        <v/>
      </c>
      <c r="AA33" s="1061" t="s">
        <v>30</v>
      </c>
      <c r="AB33" s="1003">
        <f>BN32</f>
        <v>0</v>
      </c>
      <c r="AC33" s="1061" t="s">
        <v>30</v>
      </c>
      <c r="AD33" s="3816"/>
      <c r="AE33" s="3817"/>
      <c r="AF33" s="3816"/>
      <c r="AG33" s="3817"/>
      <c r="AH33" s="3821"/>
      <c r="AI33" s="3822"/>
      <c r="AJ33" s="3822"/>
      <c r="AK33" s="3822"/>
      <c r="AL33" s="3822"/>
      <c r="AM33" s="3822"/>
      <c r="AN33" s="3822"/>
      <c r="AO33" s="3822"/>
      <c r="AP33" s="3822"/>
      <c r="AQ33" s="3822"/>
      <c r="AR33" s="3822"/>
      <c r="AS33" s="3822"/>
      <c r="AT33" s="3822"/>
      <c r="AU33" s="3822"/>
      <c r="AV33" s="3823"/>
      <c r="AW33" s="3827"/>
      <c r="AX33" s="3828"/>
      <c r="AY33" s="3829"/>
      <c r="AZ33" s="3849"/>
      <c r="BA33" s="3343"/>
      <c r="BB33" s="3850"/>
      <c r="BC33" s="3803"/>
      <c r="BD33" s="3804"/>
      <c r="BE33" s="3804"/>
      <c r="BF33" s="3804"/>
      <c r="BG33" s="3804"/>
      <c r="BH33" s="3804"/>
      <c r="BI33" s="3804"/>
      <c r="BJ33" s="3805"/>
      <c r="BK33" s="578"/>
      <c r="BL33" s="578"/>
      <c r="BM33" s="1044">
        <f>IFERROR(SUM(AB13,AB16,AB19,AB22,AB25,AB28,AB31)/COUNTA(G11:L31),0)</f>
        <v>0</v>
      </c>
      <c r="BN33" s="1044">
        <f>IFERROR(SUM(AB11,AB14,AB17,AB20,AB23,AB26,AB29)/COUNTA(G11:L31),0)</f>
        <v>0</v>
      </c>
      <c r="BO33" s="578"/>
      <c r="BP33" s="578"/>
    </row>
    <row r="34" spans="1:68" s="677" customFormat="1" ht="14.1" customHeight="1">
      <c r="A34" s="1866" t="s">
        <v>95</v>
      </c>
      <c r="B34" s="1866"/>
      <c r="C34" s="1062" t="s">
        <v>96</v>
      </c>
      <c r="D34" s="3317" t="s">
        <v>1660</v>
      </c>
      <c r="E34" s="3317"/>
      <c r="F34" s="3317"/>
      <c r="G34" s="3317"/>
      <c r="H34" s="3317"/>
      <c r="I34" s="3317"/>
      <c r="J34" s="3317"/>
      <c r="K34" s="3317"/>
      <c r="L34" s="3317"/>
      <c r="M34" s="3317"/>
      <c r="N34" s="3317"/>
      <c r="O34" s="3317"/>
      <c r="P34" s="3317"/>
      <c r="Q34" s="3317"/>
      <c r="R34" s="3317"/>
      <c r="S34" s="3317"/>
      <c r="T34" s="3317"/>
      <c r="U34" s="3317"/>
      <c r="V34" s="3317"/>
      <c r="W34" s="3317"/>
      <c r="X34" s="3317"/>
      <c r="Y34" s="3317"/>
      <c r="Z34" s="3317"/>
      <c r="AA34" s="3317"/>
      <c r="AB34" s="3317"/>
      <c r="AC34" s="3317"/>
      <c r="AD34" s="3317"/>
      <c r="AE34" s="3317"/>
      <c r="AF34" s="3317"/>
      <c r="AG34" s="3317"/>
      <c r="AH34" s="3317"/>
      <c r="AI34" s="3317"/>
      <c r="AJ34" s="3317"/>
      <c r="AK34" s="3317"/>
      <c r="AL34" s="3317"/>
      <c r="AM34" s="3317"/>
      <c r="AN34" s="3317"/>
      <c r="AO34" s="3317"/>
      <c r="AP34" s="3317"/>
      <c r="AQ34" s="3317"/>
      <c r="AR34" s="3317"/>
      <c r="AS34" s="3317"/>
      <c r="AT34" s="3317"/>
      <c r="AU34" s="3317"/>
      <c r="AV34" s="3317"/>
      <c r="AW34" s="3317"/>
      <c r="AX34" s="3317"/>
      <c r="AY34" s="3317"/>
      <c r="AZ34" s="3317"/>
      <c r="BA34" s="3317"/>
      <c r="BB34" s="3317"/>
      <c r="BC34" s="3317"/>
      <c r="BD34" s="3317"/>
      <c r="BE34" s="3317"/>
      <c r="BF34" s="3317"/>
      <c r="BG34" s="3317"/>
      <c r="BH34" s="3317"/>
      <c r="BI34" s="3317"/>
    </row>
    <row r="35" spans="1:68" s="677" customFormat="1" ht="14.1" customHeight="1">
      <c r="A35" s="1008"/>
      <c r="B35" s="1008"/>
      <c r="C35" s="1062"/>
      <c r="D35" s="1771"/>
      <c r="E35" s="1771"/>
      <c r="F35" s="1771"/>
      <c r="G35" s="1771"/>
      <c r="H35" s="1771"/>
      <c r="I35" s="1771"/>
      <c r="J35" s="1771"/>
      <c r="K35" s="1771"/>
      <c r="L35" s="1771"/>
      <c r="M35" s="1771"/>
      <c r="N35" s="1771"/>
      <c r="O35" s="1771"/>
      <c r="P35" s="1771"/>
      <c r="Q35" s="1771"/>
      <c r="R35" s="1771"/>
      <c r="S35" s="1771"/>
      <c r="T35" s="1771"/>
      <c r="U35" s="1771"/>
      <c r="V35" s="1771"/>
      <c r="W35" s="1771"/>
      <c r="X35" s="1771"/>
      <c r="Y35" s="1771"/>
      <c r="Z35" s="1771"/>
      <c r="AA35" s="1771"/>
      <c r="AB35" s="1771"/>
      <c r="AC35" s="1771"/>
      <c r="AD35" s="1771"/>
      <c r="AE35" s="1771"/>
      <c r="AF35" s="1771"/>
      <c r="AG35" s="1771"/>
      <c r="AH35" s="1771"/>
      <c r="AI35" s="1771"/>
      <c r="AJ35" s="1771"/>
      <c r="AK35" s="1771"/>
      <c r="AL35" s="1771"/>
      <c r="AM35" s="1771"/>
      <c r="AN35" s="1771"/>
      <c r="AO35" s="1771"/>
      <c r="AP35" s="1771"/>
      <c r="AQ35" s="1771"/>
      <c r="AR35" s="1771"/>
      <c r="AS35" s="1771"/>
      <c r="AT35" s="1771"/>
      <c r="AU35" s="1771"/>
      <c r="AV35" s="1771"/>
      <c r="AW35" s="1771"/>
      <c r="AX35" s="1771"/>
      <c r="AY35" s="1771"/>
      <c r="AZ35" s="1771"/>
      <c r="BA35" s="1771"/>
      <c r="BB35" s="1771"/>
      <c r="BC35" s="1771"/>
      <c r="BD35" s="1771"/>
      <c r="BE35" s="1771"/>
      <c r="BF35" s="1771"/>
      <c r="BG35" s="1771"/>
      <c r="BH35" s="1771"/>
      <c r="BI35" s="1771"/>
    </row>
    <row r="36" spans="1:68" s="677" customFormat="1" ht="14.1" customHeight="1">
      <c r="C36" s="1062" t="s">
        <v>103</v>
      </c>
      <c r="D36" s="3806" t="s">
        <v>1133</v>
      </c>
      <c r="E36" s="3806"/>
      <c r="F36" s="3806"/>
      <c r="G36" s="3806"/>
      <c r="H36" s="3806"/>
      <c r="I36" s="3806"/>
      <c r="J36" s="3806"/>
      <c r="K36" s="3806"/>
      <c r="L36" s="3806"/>
      <c r="M36" s="3806"/>
      <c r="N36" s="3806"/>
      <c r="O36" s="3806"/>
      <c r="P36" s="3806"/>
      <c r="Q36" s="3806"/>
      <c r="R36" s="3806"/>
      <c r="S36" s="3806"/>
      <c r="T36" s="3806"/>
      <c r="U36" s="3806"/>
      <c r="V36" s="3806"/>
      <c r="W36" s="3806"/>
      <c r="X36" s="3806"/>
      <c r="Y36" s="3806"/>
      <c r="Z36" s="3806"/>
      <c r="AA36" s="3806"/>
      <c r="AB36" s="3806"/>
      <c r="AC36" s="3806"/>
      <c r="AD36" s="3806"/>
      <c r="AE36" s="3806"/>
      <c r="AF36" s="3806"/>
      <c r="AG36" s="3806"/>
      <c r="AH36" s="3806"/>
      <c r="AI36" s="3806"/>
      <c r="AJ36" s="3806"/>
      <c r="AK36" s="3806"/>
      <c r="AL36" s="3806"/>
      <c r="AM36" s="3806"/>
      <c r="AN36" s="3806"/>
      <c r="AO36" s="3806"/>
      <c r="AP36" s="3806"/>
      <c r="AQ36" s="3806"/>
      <c r="AR36" s="3806"/>
      <c r="AS36" s="3806"/>
      <c r="AT36" s="3806"/>
      <c r="AU36" s="3806"/>
      <c r="AV36" s="3806"/>
      <c r="AW36" s="3806"/>
      <c r="AX36" s="3806"/>
      <c r="AY36" s="3806"/>
      <c r="AZ36" s="3806"/>
      <c r="BA36" s="3806"/>
      <c r="BB36" s="3806"/>
      <c r="BC36" s="3806"/>
      <c r="BD36" s="3806"/>
      <c r="BE36" s="3806"/>
      <c r="BF36" s="3806"/>
      <c r="BG36" s="3806"/>
      <c r="BH36" s="3806"/>
      <c r="BI36" s="3806"/>
      <c r="BO36" s="1063"/>
    </row>
    <row r="37" spans="1:68" s="677" customFormat="1" ht="12" customHeight="1">
      <c r="C37" s="1006" t="s">
        <v>285</v>
      </c>
      <c r="D37" s="3807" t="s">
        <v>1651</v>
      </c>
      <c r="E37" s="3807"/>
      <c r="F37" s="3807"/>
      <c r="G37" s="3807"/>
      <c r="H37" s="3807"/>
      <c r="I37" s="3807"/>
      <c r="J37" s="3807"/>
      <c r="K37" s="3807"/>
      <c r="L37" s="3807"/>
      <c r="M37" s="3807"/>
      <c r="N37" s="3807"/>
      <c r="O37" s="3807"/>
      <c r="P37" s="3807"/>
      <c r="Q37" s="3807"/>
      <c r="R37" s="3807"/>
      <c r="S37" s="3807"/>
      <c r="T37" s="3807"/>
      <c r="U37" s="3807"/>
      <c r="V37" s="3807"/>
      <c r="W37" s="3807"/>
      <c r="X37" s="3807"/>
      <c r="Y37" s="3807"/>
      <c r="Z37" s="3807"/>
      <c r="AA37" s="3807"/>
      <c r="AB37" s="3807"/>
      <c r="AC37" s="3807"/>
      <c r="AD37" s="3807"/>
      <c r="AE37" s="3807"/>
      <c r="AF37" s="3807"/>
      <c r="AG37" s="3807"/>
      <c r="AH37" s="3807"/>
      <c r="AI37" s="3807"/>
      <c r="AJ37" s="3807"/>
      <c r="AK37" s="3807"/>
      <c r="AL37" s="3807"/>
      <c r="AM37" s="3807"/>
      <c r="AN37" s="3807"/>
      <c r="AO37" s="3807"/>
      <c r="AP37" s="3807"/>
      <c r="AQ37" s="3807"/>
      <c r="AR37" s="3807"/>
      <c r="AS37" s="3807"/>
      <c r="AT37" s="3807"/>
      <c r="AU37" s="3807"/>
      <c r="AV37" s="3807"/>
      <c r="AW37" s="3807"/>
      <c r="AX37" s="3807"/>
      <c r="AY37" s="3807"/>
      <c r="AZ37" s="3807"/>
      <c r="BA37" s="3807"/>
      <c r="BB37" s="3807"/>
      <c r="BC37" s="3807"/>
      <c r="BD37" s="3807"/>
      <c r="BE37" s="3807"/>
      <c r="BF37" s="3807"/>
      <c r="BG37" s="3807"/>
      <c r="BH37" s="3807"/>
      <c r="BI37" s="3807"/>
      <c r="BJ37" s="1009"/>
      <c r="BK37" s="1009"/>
      <c r="BL37" s="1009"/>
      <c r="BM37" s="1009"/>
      <c r="BN37" s="1009"/>
      <c r="BO37" s="1009"/>
    </row>
    <row r="38" spans="1:68" s="677" customFormat="1" ht="12" customHeight="1">
      <c r="B38" s="921"/>
      <c r="C38" s="3808" t="s">
        <v>286</v>
      </c>
      <c r="D38" s="2080" t="s">
        <v>1130</v>
      </c>
      <c r="E38" s="2080"/>
      <c r="F38" s="2080"/>
      <c r="G38" s="2080"/>
      <c r="H38" s="2080"/>
      <c r="I38" s="2080"/>
      <c r="J38" s="2080"/>
      <c r="K38" s="2080"/>
      <c r="L38" s="2080"/>
      <c r="M38" s="2080"/>
      <c r="N38" s="2080"/>
      <c r="O38" s="2080"/>
      <c r="P38" s="2080"/>
      <c r="Q38" s="2080"/>
      <c r="R38" s="2080"/>
      <c r="S38" s="2080"/>
      <c r="T38" s="2080"/>
      <c r="U38" s="2080"/>
      <c r="V38" s="2080"/>
      <c r="W38" s="2080"/>
      <c r="X38" s="2080"/>
      <c r="Y38" s="2080"/>
      <c r="Z38" s="2080"/>
      <c r="AA38" s="2080"/>
      <c r="AB38" s="2080"/>
      <c r="AC38" s="2080"/>
      <c r="AD38" s="2080"/>
      <c r="AE38" s="2080"/>
      <c r="AF38" s="2080"/>
      <c r="AG38" s="2080"/>
      <c r="AH38" s="2080"/>
      <c r="AI38" s="2080"/>
      <c r="AJ38" s="2080"/>
      <c r="AK38" s="2080"/>
      <c r="AL38" s="2080"/>
      <c r="AM38" s="2080"/>
      <c r="AN38" s="2080"/>
      <c r="AO38" s="2080"/>
      <c r="AP38" s="2080"/>
      <c r="AQ38" s="2080"/>
      <c r="AR38" s="2080"/>
      <c r="AS38" s="2080"/>
      <c r="AT38" s="2080"/>
      <c r="AU38" s="2080"/>
      <c r="AV38" s="2080"/>
      <c r="AW38" s="2080"/>
      <c r="AX38" s="2080"/>
      <c r="AY38" s="2080"/>
      <c r="AZ38" s="2080"/>
      <c r="BA38" s="2080"/>
      <c r="BB38" s="2080"/>
      <c r="BC38" s="2080"/>
      <c r="BD38" s="2080"/>
      <c r="BE38" s="2080"/>
      <c r="BF38" s="2080"/>
      <c r="BG38" s="2080"/>
      <c r="BH38" s="2080"/>
      <c r="BI38" s="2080"/>
      <c r="BJ38" s="584"/>
      <c r="BK38" s="584"/>
      <c r="BL38" s="584"/>
      <c r="BM38" s="584"/>
      <c r="BN38" s="584"/>
      <c r="BO38" s="584"/>
    </row>
    <row r="39" spans="1:68" s="677" customFormat="1" ht="12" customHeight="1">
      <c r="C39" s="3808"/>
      <c r="D39" s="2080"/>
      <c r="E39" s="2080"/>
      <c r="F39" s="2080"/>
      <c r="G39" s="2080"/>
      <c r="H39" s="2080"/>
      <c r="I39" s="2080"/>
      <c r="J39" s="2080"/>
      <c r="K39" s="2080"/>
      <c r="L39" s="2080"/>
      <c r="M39" s="2080"/>
      <c r="N39" s="2080"/>
      <c r="O39" s="2080"/>
      <c r="P39" s="2080"/>
      <c r="Q39" s="2080"/>
      <c r="R39" s="2080"/>
      <c r="S39" s="2080"/>
      <c r="T39" s="2080"/>
      <c r="U39" s="2080"/>
      <c r="V39" s="2080"/>
      <c r="W39" s="2080"/>
      <c r="X39" s="2080"/>
      <c r="Y39" s="2080"/>
      <c r="Z39" s="2080"/>
      <c r="AA39" s="2080"/>
      <c r="AB39" s="2080"/>
      <c r="AC39" s="2080"/>
      <c r="AD39" s="2080"/>
      <c r="AE39" s="2080"/>
      <c r="AF39" s="2080"/>
      <c r="AG39" s="2080"/>
      <c r="AH39" s="2080"/>
      <c r="AI39" s="2080"/>
      <c r="AJ39" s="2080"/>
      <c r="AK39" s="2080"/>
      <c r="AL39" s="2080"/>
      <c r="AM39" s="2080"/>
      <c r="AN39" s="2080"/>
      <c r="AO39" s="2080"/>
      <c r="AP39" s="2080"/>
      <c r="AQ39" s="2080"/>
      <c r="AR39" s="2080"/>
      <c r="AS39" s="2080"/>
      <c r="AT39" s="2080"/>
      <c r="AU39" s="2080"/>
      <c r="AV39" s="2080"/>
      <c r="AW39" s="2080"/>
      <c r="AX39" s="2080"/>
      <c r="AY39" s="2080"/>
      <c r="AZ39" s="2080"/>
      <c r="BA39" s="2080"/>
      <c r="BB39" s="2080"/>
      <c r="BC39" s="2080"/>
      <c r="BD39" s="2080"/>
      <c r="BE39" s="2080"/>
      <c r="BF39" s="2080"/>
      <c r="BG39" s="2080"/>
      <c r="BH39" s="2080"/>
      <c r="BI39" s="2080"/>
      <c r="BJ39" s="584"/>
      <c r="BK39" s="584"/>
      <c r="BL39" s="584"/>
      <c r="BM39" s="584"/>
      <c r="BN39" s="584"/>
      <c r="BO39" s="584"/>
    </row>
    <row r="40" spans="1:68" s="677" customFormat="1" ht="12" customHeight="1">
      <c r="C40" s="3809" t="s">
        <v>887</v>
      </c>
      <c r="D40" s="2080" t="s">
        <v>1419</v>
      </c>
      <c r="E40" s="2080"/>
      <c r="F40" s="2080"/>
      <c r="G40" s="2080"/>
      <c r="H40" s="2080"/>
      <c r="I40" s="2080"/>
      <c r="J40" s="2080"/>
      <c r="K40" s="2080"/>
      <c r="L40" s="2080"/>
      <c r="M40" s="2080"/>
      <c r="N40" s="2080"/>
      <c r="O40" s="2080"/>
      <c r="P40" s="2080"/>
      <c r="Q40" s="2080"/>
      <c r="R40" s="2080"/>
      <c r="S40" s="2080"/>
      <c r="T40" s="2080"/>
      <c r="U40" s="2080"/>
      <c r="V40" s="2080"/>
      <c r="W40" s="2080"/>
      <c r="X40" s="2080"/>
      <c r="Y40" s="2080"/>
      <c r="Z40" s="2080"/>
      <c r="AA40" s="2080"/>
      <c r="AB40" s="2080"/>
      <c r="AC40" s="2080"/>
      <c r="AD40" s="2080"/>
      <c r="AE40" s="2080"/>
      <c r="AF40" s="2080"/>
      <c r="AG40" s="2080"/>
      <c r="AH40" s="2080"/>
      <c r="AI40" s="2080"/>
      <c r="AJ40" s="2080"/>
      <c r="AK40" s="2080"/>
      <c r="AL40" s="2080"/>
      <c r="AM40" s="2080"/>
      <c r="AN40" s="2080"/>
      <c r="AO40" s="2080"/>
      <c r="AP40" s="2080"/>
      <c r="AQ40" s="2080"/>
      <c r="AR40" s="2080"/>
      <c r="AS40" s="2080"/>
      <c r="AT40" s="2080"/>
      <c r="AU40" s="2080"/>
      <c r="AV40" s="2080"/>
      <c r="AW40" s="2080"/>
      <c r="AX40" s="2080"/>
      <c r="AY40" s="2080"/>
      <c r="AZ40" s="2080"/>
      <c r="BA40" s="2080"/>
      <c r="BB40" s="2080"/>
      <c r="BC40" s="2080"/>
      <c r="BD40" s="2080"/>
      <c r="BE40" s="2080"/>
      <c r="BF40" s="2080"/>
      <c r="BG40" s="2080"/>
      <c r="BH40" s="2080"/>
      <c r="BI40" s="2080"/>
      <c r="BJ40" s="584"/>
      <c r="BK40" s="584"/>
      <c r="BL40" s="584"/>
      <c r="BM40" s="584"/>
      <c r="BN40" s="584"/>
      <c r="BO40" s="584"/>
    </row>
    <row r="41" spans="1:68" s="677" customFormat="1" ht="12" customHeight="1">
      <c r="C41" s="3810"/>
      <c r="D41" s="2080"/>
      <c r="E41" s="2080"/>
      <c r="F41" s="2080"/>
      <c r="G41" s="2080"/>
      <c r="H41" s="2080"/>
      <c r="I41" s="2080"/>
      <c r="J41" s="2080"/>
      <c r="K41" s="2080"/>
      <c r="L41" s="2080"/>
      <c r="M41" s="2080"/>
      <c r="N41" s="2080"/>
      <c r="O41" s="2080"/>
      <c r="P41" s="2080"/>
      <c r="Q41" s="2080"/>
      <c r="R41" s="2080"/>
      <c r="S41" s="2080"/>
      <c r="T41" s="2080"/>
      <c r="U41" s="2080"/>
      <c r="V41" s="2080"/>
      <c r="W41" s="2080"/>
      <c r="X41" s="2080"/>
      <c r="Y41" s="2080"/>
      <c r="Z41" s="2080"/>
      <c r="AA41" s="2080"/>
      <c r="AB41" s="2080"/>
      <c r="AC41" s="2080"/>
      <c r="AD41" s="2080"/>
      <c r="AE41" s="2080"/>
      <c r="AF41" s="2080"/>
      <c r="AG41" s="2080"/>
      <c r="AH41" s="2080"/>
      <c r="AI41" s="2080"/>
      <c r="AJ41" s="2080"/>
      <c r="AK41" s="2080"/>
      <c r="AL41" s="2080"/>
      <c r="AM41" s="2080"/>
      <c r="AN41" s="2080"/>
      <c r="AO41" s="2080"/>
      <c r="AP41" s="2080"/>
      <c r="AQ41" s="2080"/>
      <c r="AR41" s="2080"/>
      <c r="AS41" s="2080"/>
      <c r="AT41" s="2080"/>
      <c r="AU41" s="2080"/>
      <c r="AV41" s="2080"/>
      <c r="AW41" s="2080"/>
      <c r="AX41" s="2080"/>
      <c r="AY41" s="2080"/>
      <c r="AZ41" s="2080"/>
      <c r="BA41" s="2080"/>
      <c r="BB41" s="2080"/>
      <c r="BC41" s="2080"/>
      <c r="BD41" s="2080"/>
      <c r="BE41" s="2080"/>
      <c r="BF41" s="2080"/>
      <c r="BG41" s="2080"/>
      <c r="BH41" s="2080"/>
      <c r="BI41" s="2080"/>
      <c r="BJ41" s="584"/>
      <c r="BK41" s="584"/>
      <c r="BL41" s="584"/>
      <c r="BM41" s="584"/>
      <c r="BN41" s="584"/>
      <c r="BO41" s="584"/>
    </row>
    <row r="42" spans="1:68" s="677" customFormat="1" ht="12" customHeight="1">
      <c r="C42" s="1010" t="s">
        <v>925</v>
      </c>
      <c r="D42" s="3590" t="s">
        <v>1652</v>
      </c>
      <c r="E42" s="3590"/>
      <c r="F42" s="3590"/>
      <c r="G42" s="3590"/>
      <c r="H42" s="3590"/>
      <c r="I42" s="3590"/>
      <c r="J42" s="3590"/>
      <c r="K42" s="3590"/>
      <c r="L42" s="3590"/>
      <c r="M42" s="3590"/>
      <c r="N42" s="3590"/>
      <c r="O42" s="3590"/>
      <c r="P42" s="3590"/>
      <c r="Q42" s="3590"/>
      <c r="R42" s="3590"/>
      <c r="S42" s="3590"/>
      <c r="T42" s="3590"/>
      <c r="U42" s="3590"/>
      <c r="V42" s="3590"/>
      <c r="W42" s="3590"/>
      <c r="X42" s="3590"/>
      <c r="Y42" s="3590"/>
      <c r="Z42" s="3590"/>
      <c r="AA42" s="3590"/>
      <c r="AB42" s="3590"/>
      <c r="AC42" s="3590"/>
      <c r="AD42" s="3590"/>
      <c r="AE42" s="3590"/>
      <c r="AF42" s="3590"/>
      <c r="AG42" s="3590"/>
      <c r="AH42" s="3590"/>
      <c r="AI42" s="3590"/>
      <c r="AJ42" s="3590"/>
      <c r="AK42" s="3590"/>
      <c r="AL42" s="3590"/>
      <c r="AM42" s="3590"/>
      <c r="AN42" s="3590"/>
      <c r="AO42" s="3590"/>
      <c r="AP42" s="3590"/>
      <c r="AQ42" s="3590"/>
      <c r="AR42" s="3590"/>
      <c r="AS42" s="3590"/>
      <c r="AT42" s="3590"/>
      <c r="AU42" s="3590"/>
      <c r="AV42" s="3590"/>
      <c r="AW42" s="3590"/>
      <c r="AX42" s="3590"/>
      <c r="AY42" s="3590"/>
      <c r="AZ42" s="3590"/>
      <c r="BA42" s="3590"/>
      <c r="BB42" s="3590"/>
      <c r="BC42" s="3590"/>
      <c r="BD42" s="3590"/>
      <c r="BE42" s="3590"/>
      <c r="BF42" s="3590"/>
      <c r="BG42" s="3590"/>
      <c r="BH42" s="3590"/>
      <c r="BI42" s="3590"/>
    </row>
    <row r="43" spans="1:68">
      <c r="A43" s="2312" t="s">
        <v>1662</v>
      </c>
      <c r="B43" s="3591"/>
      <c r="C43" s="3591"/>
      <c r="D43" s="3591"/>
      <c r="E43" s="3591"/>
      <c r="F43" s="3591"/>
      <c r="G43" s="3591"/>
      <c r="H43" s="3591"/>
      <c r="I43" s="3591"/>
      <c r="J43" s="3591"/>
      <c r="K43" s="3591"/>
      <c r="L43" s="3591"/>
      <c r="M43" s="3591"/>
      <c r="N43" s="3591"/>
      <c r="O43" s="3591"/>
      <c r="P43" s="3591"/>
      <c r="Q43" s="3591"/>
      <c r="R43" s="3591"/>
      <c r="S43" s="3591"/>
      <c r="T43" s="3591"/>
      <c r="U43" s="3591"/>
      <c r="V43" s="3591"/>
      <c r="W43" s="3591"/>
      <c r="X43" s="3591"/>
      <c r="Y43" s="3591"/>
      <c r="Z43" s="3591"/>
      <c r="AA43" s="3591"/>
      <c r="AB43" s="3591"/>
      <c r="AC43" s="3591"/>
      <c r="AD43" s="3591"/>
      <c r="AE43" s="3591"/>
      <c r="AF43" s="3591"/>
      <c r="AG43" s="3591"/>
      <c r="AH43" s="3591"/>
      <c r="AI43" s="3591"/>
      <c r="AJ43" s="3591"/>
      <c r="AK43" s="3591"/>
      <c r="AL43" s="3591"/>
      <c r="AM43" s="3591"/>
      <c r="AN43" s="3591"/>
      <c r="AO43" s="3591"/>
      <c r="AP43" s="3591"/>
      <c r="AQ43" s="3591"/>
      <c r="AR43" s="3591"/>
      <c r="AS43" s="3591"/>
      <c r="AT43" s="3591"/>
      <c r="AU43" s="3591"/>
      <c r="AV43" s="3591"/>
      <c r="AW43" s="3591"/>
      <c r="AX43" s="3591"/>
      <c r="AY43" s="3591"/>
      <c r="AZ43" s="3591"/>
      <c r="BA43" s="3591"/>
      <c r="BB43" s="3591"/>
      <c r="BC43" s="3591"/>
      <c r="BD43" s="3591"/>
      <c r="BE43" s="3591"/>
      <c r="BF43" s="3591"/>
      <c r="BG43" s="3591"/>
      <c r="BH43" s="3591"/>
      <c r="BI43" s="3591"/>
      <c r="BJ43" s="3591"/>
    </row>
    <row r="44" spans="1:68" ht="5.0999999999999996" customHeight="1"/>
    <row r="45" spans="1:68" ht="14.1" customHeight="1">
      <c r="A45" s="3947" t="str">
        <f>A3</f>
        <v>別表2</v>
      </c>
      <c r="B45" s="3947"/>
      <c r="C45" s="3947"/>
      <c r="D45" s="3094" t="str">
        <f>D3</f>
        <v>非正規職員の勤務状況及び給与支給状況</v>
      </c>
      <c r="E45" s="3094"/>
      <c r="F45" s="3094"/>
      <c r="G45" s="3094"/>
      <c r="H45" s="3094"/>
      <c r="I45" s="3094"/>
      <c r="J45" s="3094"/>
      <c r="K45" s="3094"/>
      <c r="L45" s="3094"/>
      <c r="M45" s="3094"/>
      <c r="N45" s="3094"/>
      <c r="O45" s="3094"/>
      <c r="P45" s="3094"/>
      <c r="Q45" s="3094"/>
      <c r="R45" s="3094"/>
      <c r="S45" s="3094"/>
      <c r="T45" s="3094"/>
      <c r="U45" s="3094"/>
      <c r="V45" s="3094"/>
      <c r="W45" s="3094"/>
      <c r="X45" s="3094"/>
      <c r="Y45" s="3094"/>
      <c r="Z45" s="3094"/>
      <c r="AA45" s="3094"/>
      <c r="AB45" s="3094"/>
      <c r="AC45" s="3094"/>
      <c r="AD45" s="3094"/>
      <c r="AE45" s="3094"/>
      <c r="AF45" s="3094"/>
      <c r="AG45" s="3094"/>
      <c r="AH45" s="3094"/>
      <c r="AI45" s="3094"/>
      <c r="AJ45" s="3094"/>
      <c r="AK45" s="3094"/>
      <c r="AL45" s="3094"/>
      <c r="AM45" s="3094"/>
      <c r="AN45" s="3094"/>
      <c r="AO45" s="3094"/>
      <c r="AP45" s="3094"/>
      <c r="AQ45" s="3094"/>
      <c r="AR45" s="3094"/>
      <c r="AS45" s="3094"/>
      <c r="AT45" s="3094"/>
      <c r="AU45" s="3094"/>
      <c r="AV45" s="3094"/>
      <c r="AW45" s="3094"/>
      <c r="AX45" s="3094"/>
      <c r="AY45" s="3094"/>
      <c r="AZ45" s="3094"/>
      <c r="BA45" s="3094"/>
      <c r="BB45" s="3094"/>
      <c r="BC45" s="3094"/>
      <c r="BD45" s="3094"/>
      <c r="BE45" s="3094"/>
      <c r="BF45" s="3094"/>
      <c r="BG45" s="3094"/>
      <c r="BH45" s="3094"/>
      <c r="BI45" s="3094"/>
      <c r="BJ45" s="3094"/>
    </row>
    <row r="46" spans="1:68" ht="6.95" customHeight="1" thickBot="1">
      <c r="A46" s="969"/>
      <c r="B46" s="969"/>
      <c r="C46" s="580"/>
      <c r="D46" s="580"/>
      <c r="E46" s="580"/>
      <c r="F46" s="580"/>
      <c r="G46" s="580"/>
      <c r="H46" s="580"/>
      <c r="I46" s="580"/>
      <c r="J46" s="580"/>
      <c r="K46" s="580"/>
      <c r="L46" s="580"/>
      <c r="M46" s="580"/>
      <c r="N46" s="580"/>
      <c r="O46" s="580"/>
      <c r="P46" s="580"/>
      <c r="Q46" s="580"/>
      <c r="R46" s="580"/>
      <c r="S46" s="580"/>
      <c r="T46" s="580"/>
      <c r="U46" s="580"/>
      <c r="V46" s="580"/>
      <c r="W46" s="580"/>
      <c r="X46" s="580"/>
      <c r="Y46" s="580"/>
      <c r="Z46" s="580"/>
      <c r="AA46" s="580"/>
      <c r="AB46" s="580"/>
      <c r="AC46" s="580"/>
      <c r="AD46" s="580"/>
      <c r="AE46" s="580"/>
      <c r="AF46" s="580"/>
      <c r="AG46" s="580"/>
    </row>
    <row r="47" spans="1:68" ht="12.95" customHeight="1">
      <c r="A47" s="3593" t="s">
        <v>59</v>
      </c>
      <c r="B47" s="3546" t="s">
        <v>60</v>
      </c>
      <c r="C47" s="3547"/>
      <c r="D47" s="3547"/>
      <c r="E47" s="3547"/>
      <c r="F47" s="3595"/>
      <c r="G47" s="3546" t="s">
        <v>55</v>
      </c>
      <c r="H47" s="3547"/>
      <c r="I47" s="3547"/>
      <c r="J47" s="3547"/>
      <c r="K47" s="3547"/>
      <c r="L47" s="3595"/>
      <c r="M47" s="3597" t="s">
        <v>56</v>
      </c>
      <c r="N47" s="3599" t="s">
        <v>1020</v>
      </c>
      <c r="O47" s="3543" t="s">
        <v>1052</v>
      </c>
      <c r="P47" s="3544"/>
      <c r="Q47" s="3545"/>
      <c r="R47" s="3543" t="s">
        <v>99</v>
      </c>
      <c r="S47" s="3544"/>
      <c r="T47" s="3545"/>
      <c r="U47" s="3546" t="s">
        <v>61</v>
      </c>
      <c r="V47" s="3547"/>
      <c r="W47" s="3547"/>
      <c r="X47" s="3547"/>
      <c r="Y47" s="3547"/>
      <c r="Z47" s="3547"/>
      <c r="AA47" s="3547"/>
      <c r="AB47" s="3547"/>
      <c r="AC47" s="3547"/>
      <c r="AD47" s="3964" t="s">
        <v>1416</v>
      </c>
      <c r="AE47" s="3965"/>
      <c r="AF47" s="3965"/>
      <c r="AG47" s="3966"/>
      <c r="AH47" s="3552" t="s">
        <v>1051</v>
      </c>
      <c r="AI47" s="3553"/>
      <c r="AJ47" s="3553"/>
      <c r="AK47" s="3553"/>
      <c r="AL47" s="3553"/>
      <c r="AM47" s="3553"/>
      <c r="AN47" s="3553"/>
      <c r="AO47" s="3553"/>
      <c r="AP47" s="3553"/>
      <c r="AQ47" s="3553"/>
      <c r="AR47" s="3553"/>
      <c r="AS47" s="3553"/>
      <c r="AT47" s="3553"/>
      <c r="AU47" s="3553"/>
      <c r="AV47" s="3553"/>
      <c r="AW47" s="3556" t="s">
        <v>1341</v>
      </c>
      <c r="AX47" s="3557"/>
      <c r="AY47" s="3558"/>
      <c r="AZ47" s="3967" t="s">
        <v>273</v>
      </c>
      <c r="BA47" s="3968"/>
      <c r="BB47" s="3969"/>
      <c r="BC47" s="3601" t="s">
        <v>1657</v>
      </c>
      <c r="BD47" s="3544"/>
      <c r="BE47" s="3544"/>
      <c r="BF47" s="3544"/>
      <c r="BG47" s="3544"/>
      <c r="BH47" s="3544"/>
      <c r="BI47" s="3544"/>
      <c r="BJ47" s="3602"/>
    </row>
    <row r="48" spans="1:68" ht="12.95" customHeight="1">
      <c r="A48" s="3594"/>
      <c r="B48" s="3420"/>
      <c r="C48" s="3596"/>
      <c r="D48" s="3596"/>
      <c r="E48" s="3596"/>
      <c r="F48" s="3404"/>
      <c r="G48" s="3420"/>
      <c r="H48" s="3596"/>
      <c r="I48" s="3596"/>
      <c r="J48" s="3596"/>
      <c r="K48" s="3596"/>
      <c r="L48" s="3404"/>
      <c r="M48" s="3598"/>
      <c r="N48" s="3600"/>
      <c r="O48" s="3411"/>
      <c r="P48" s="3412"/>
      <c r="Q48" s="3413"/>
      <c r="R48" s="3411"/>
      <c r="S48" s="3412"/>
      <c r="T48" s="3413"/>
      <c r="U48" s="3421"/>
      <c r="V48" s="3548"/>
      <c r="W48" s="3548"/>
      <c r="X48" s="3548"/>
      <c r="Y48" s="3548"/>
      <c r="Z48" s="3548"/>
      <c r="AA48" s="3548"/>
      <c r="AB48" s="3548"/>
      <c r="AC48" s="3548"/>
      <c r="AD48" s="3950" t="s">
        <v>1131</v>
      </c>
      <c r="AE48" s="3496"/>
      <c r="AF48" s="3495" t="s">
        <v>1132</v>
      </c>
      <c r="AG48" s="3497"/>
      <c r="AH48" s="3554"/>
      <c r="AI48" s="3555"/>
      <c r="AJ48" s="3555"/>
      <c r="AK48" s="3555"/>
      <c r="AL48" s="3555"/>
      <c r="AM48" s="3555"/>
      <c r="AN48" s="3555"/>
      <c r="AO48" s="3555"/>
      <c r="AP48" s="3555"/>
      <c r="AQ48" s="3555"/>
      <c r="AR48" s="3555"/>
      <c r="AS48" s="3555"/>
      <c r="AT48" s="3555"/>
      <c r="AU48" s="3555"/>
      <c r="AV48" s="3555"/>
      <c r="AW48" s="3559"/>
      <c r="AX48" s="3560"/>
      <c r="AY48" s="3561"/>
      <c r="AZ48" s="3970"/>
      <c r="BA48" s="3971"/>
      <c r="BB48" s="3972"/>
      <c r="BC48" s="3603"/>
      <c r="BD48" s="2251"/>
      <c r="BE48" s="2251"/>
      <c r="BF48" s="2251"/>
      <c r="BG48" s="2251"/>
      <c r="BH48" s="2251"/>
      <c r="BI48" s="2251"/>
      <c r="BJ48" s="3604"/>
    </row>
    <row r="49" spans="1:62" ht="15" customHeight="1">
      <c r="A49" s="3594"/>
      <c r="B49" s="3420"/>
      <c r="C49" s="3596"/>
      <c r="D49" s="3596"/>
      <c r="E49" s="3596"/>
      <c r="F49" s="3404"/>
      <c r="G49" s="3420"/>
      <c r="H49" s="3596"/>
      <c r="I49" s="3596"/>
      <c r="J49" s="3596"/>
      <c r="K49" s="3596"/>
      <c r="L49" s="3404"/>
      <c r="M49" s="3598"/>
      <c r="N49" s="3600"/>
      <c r="O49" s="3424"/>
      <c r="P49" s="3425"/>
      <c r="Q49" s="3426"/>
      <c r="R49" s="3411"/>
      <c r="S49" s="3412"/>
      <c r="T49" s="3413"/>
      <c r="U49" s="3613" t="s">
        <v>62</v>
      </c>
      <c r="V49" s="3614"/>
      <c r="W49" s="3614"/>
      <c r="X49" s="3614"/>
      <c r="Y49" s="3614"/>
      <c r="Z49" s="3609" t="s">
        <v>64</v>
      </c>
      <c r="AA49" s="3606"/>
      <c r="AB49" s="3495" t="s">
        <v>101</v>
      </c>
      <c r="AC49" s="3496"/>
      <c r="AD49" s="3492"/>
      <c r="AE49" s="3412"/>
      <c r="AF49" s="3411"/>
      <c r="AG49" s="3413"/>
      <c r="AH49" s="3615" t="s">
        <v>1658</v>
      </c>
      <c r="AI49" s="3616"/>
      <c r="AJ49" s="3616"/>
      <c r="AK49" s="3616"/>
      <c r="AL49" s="3616"/>
      <c r="AM49" s="3616"/>
      <c r="AN49" s="3616"/>
      <c r="AO49" s="3616"/>
      <c r="AP49" s="3616"/>
      <c r="AQ49" s="3616"/>
      <c r="AR49" s="3616"/>
      <c r="AS49" s="3616"/>
      <c r="AT49" s="3616"/>
      <c r="AU49" s="3616"/>
      <c r="AV49" s="3616"/>
      <c r="AW49" s="3559"/>
      <c r="AX49" s="3560"/>
      <c r="AY49" s="3561"/>
      <c r="AZ49" s="3952" t="s">
        <v>274</v>
      </c>
      <c r="BA49" s="3953"/>
      <c r="BB49" s="3954"/>
      <c r="BC49" s="3958" t="s">
        <v>1659</v>
      </c>
      <c r="BD49" s="3959"/>
      <c r="BE49" s="3959"/>
      <c r="BF49" s="3959"/>
      <c r="BG49" s="3959"/>
      <c r="BH49" s="3959"/>
      <c r="BI49" s="3959"/>
      <c r="BJ49" s="3960"/>
    </row>
    <row r="50" spans="1:62" ht="15" customHeight="1">
      <c r="A50" s="3594"/>
      <c r="B50" s="3464"/>
      <c r="C50" s="3948"/>
      <c r="D50" s="3948"/>
      <c r="E50" s="3948"/>
      <c r="F50" s="3949"/>
      <c r="G50" s="3420"/>
      <c r="H50" s="3596"/>
      <c r="I50" s="3596"/>
      <c r="J50" s="3596"/>
      <c r="K50" s="3596"/>
      <c r="L50" s="3404"/>
      <c r="M50" s="3598"/>
      <c r="N50" s="3600"/>
      <c r="O50" s="3559" t="s">
        <v>924</v>
      </c>
      <c r="P50" s="3560"/>
      <c r="Q50" s="3626"/>
      <c r="R50" s="3411"/>
      <c r="S50" s="3412"/>
      <c r="T50" s="3413"/>
      <c r="U50" s="3495" t="s">
        <v>1654</v>
      </c>
      <c r="V50" s="3496"/>
      <c r="W50" s="3496"/>
      <c r="X50" s="3495" t="s">
        <v>100</v>
      </c>
      <c r="Y50" s="3497"/>
      <c r="Z50" s="3608"/>
      <c r="AA50" s="3608"/>
      <c r="AB50" s="3411"/>
      <c r="AC50" s="3412"/>
      <c r="AD50" s="3492"/>
      <c r="AE50" s="3412"/>
      <c r="AF50" s="3411"/>
      <c r="AG50" s="3413"/>
      <c r="AH50" s="3582" t="s">
        <v>1325</v>
      </c>
      <c r="AI50" s="3583"/>
      <c r="AJ50" s="3584"/>
      <c r="AK50" s="3582" t="s">
        <v>272</v>
      </c>
      <c r="AL50" s="3583"/>
      <c r="AM50" s="3584"/>
      <c r="AN50" s="3582" t="s">
        <v>1327</v>
      </c>
      <c r="AO50" s="3583"/>
      <c r="AP50" s="3584"/>
      <c r="AQ50" s="3705"/>
      <c r="AR50" s="3706"/>
      <c r="AS50" s="3706"/>
      <c r="AT50" s="3706"/>
      <c r="AU50" s="3706"/>
      <c r="AV50" s="3723"/>
      <c r="AW50" s="3559"/>
      <c r="AX50" s="3560"/>
      <c r="AY50" s="3561"/>
      <c r="AZ50" s="3955"/>
      <c r="BA50" s="3956"/>
      <c r="BB50" s="3957"/>
      <c r="BC50" s="3958"/>
      <c r="BD50" s="3959"/>
      <c r="BE50" s="3959"/>
      <c r="BF50" s="3959"/>
      <c r="BG50" s="3959"/>
      <c r="BH50" s="3959"/>
      <c r="BI50" s="3959"/>
      <c r="BJ50" s="3960"/>
    </row>
    <row r="51" spans="1:62" ht="15" customHeight="1">
      <c r="A51" s="3594"/>
      <c r="B51" s="2247" t="s">
        <v>279</v>
      </c>
      <c r="C51" s="3935"/>
      <c r="D51" s="3936"/>
      <c r="E51" s="3938" t="s">
        <v>278</v>
      </c>
      <c r="F51" s="3939"/>
      <c r="G51" s="3420"/>
      <c r="H51" s="3596"/>
      <c r="I51" s="3596"/>
      <c r="J51" s="3596"/>
      <c r="K51" s="3596"/>
      <c r="L51" s="3404"/>
      <c r="M51" s="3598"/>
      <c r="N51" s="3600"/>
      <c r="O51" s="3559"/>
      <c r="P51" s="3560"/>
      <c r="Q51" s="3626"/>
      <c r="R51" s="3411"/>
      <c r="S51" s="3412"/>
      <c r="T51" s="3413"/>
      <c r="U51" s="3411"/>
      <c r="V51" s="3412"/>
      <c r="W51" s="3412"/>
      <c r="X51" s="3411"/>
      <c r="Y51" s="3413"/>
      <c r="Z51" s="3608"/>
      <c r="AA51" s="3608"/>
      <c r="AB51" s="3411"/>
      <c r="AC51" s="3412"/>
      <c r="AD51" s="3951"/>
      <c r="AE51" s="3425"/>
      <c r="AF51" s="3424"/>
      <c r="AG51" s="3426"/>
      <c r="AH51" s="3571" t="s">
        <v>1326</v>
      </c>
      <c r="AI51" s="3572"/>
      <c r="AJ51" s="3588"/>
      <c r="AK51" s="3571" t="s">
        <v>1023</v>
      </c>
      <c r="AL51" s="3572"/>
      <c r="AM51" s="3588"/>
      <c r="AN51" s="3571" t="s">
        <v>1328</v>
      </c>
      <c r="AO51" s="3572"/>
      <c r="AP51" s="3588"/>
      <c r="AQ51" s="4039"/>
      <c r="AR51" s="4040"/>
      <c r="AS51" s="4040"/>
      <c r="AT51" s="4040"/>
      <c r="AU51" s="4040"/>
      <c r="AV51" s="4041"/>
      <c r="AW51" s="3559"/>
      <c r="AX51" s="3560"/>
      <c r="AY51" s="3561"/>
      <c r="AZ51" s="3928" t="s">
        <v>275</v>
      </c>
      <c r="BA51" s="3929"/>
      <c r="BB51" s="3930"/>
      <c r="BC51" s="3958"/>
      <c r="BD51" s="3959"/>
      <c r="BE51" s="3959"/>
      <c r="BF51" s="3959"/>
      <c r="BG51" s="3959"/>
      <c r="BH51" s="3959"/>
      <c r="BI51" s="3959"/>
      <c r="BJ51" s="3960"/>
    </row>
    <row r="52" spans="1:62" ht="15" customHeight="1">
      <c r="A52" s="3594"/>
      <c r="B52" s="3420"/>
      <c r="C52" s="3596"/>
      <c r="D52" s="3937"/>
      <c r="E52" s="3940"/>
      <c r="F52" s="3941"/>
      <c r="G52" s="3420"/>
      <c r="H52" s="3596"/>
      <c r="I52" s="3596"/>
      <c r="J52" s="3596"/>
      <c r="K52" s="3596"/>
      <c r="L52" s="3404"/>
      <c r="M52" s="3598"/>
      <c r="N52" s="3600"/>
      <c r="O52" s="3559"/>
      <c r="P52" s="3560"/>
      <c r="Q52" s="3626"/>
      <c r="R52" s="3411"/>
      <c r="S52" s="3412"/>
      <c r="T52" s="3413"/>
      <c r="U52" s="3411"/>
      <c r="V52" s="3412"/>
      <c r="W52" s="3412"/>
      <c r="X52" s="3411"/>
      <c r="Y52" s="3413"/>
      <c r="Z52" s="3608"/>
      <c r="AA52" s="3608"/>
      <c r="AB52" s="3411"/>
      <c r="AC52" s="3412"/>
      <c r="AD52" s="3945" t="s">
        <v>283</v>
      </c>
      <c r="AE52" s="3946"/>
      <c r="AF52" s="3946" t="s">
        <v>283</v>
      </c>
      <c r="AG52" s="3946"/>
      <c r="AH52" s="3457" t="s">
        <v>1409</v>
      </c>
      <c r="AI52" s="3458"/>
      <c r="AJ52" s="3459"/>
      <c r="AK52" s="3579" t="s">
        <v>1418</v>
      </c>
      <c r="AL52" s="3580"/>
      <c r="AM52" s="3581"/>
      <c r="AN52" s="3457" t="s">
        <v>1329</v>
      </c>
      <c r="AO52" s="3458"/>
      <c r="AP52" s="3459"/>
      <c r="AQ52" s="3793"/>
      <c r="AR52" s="4042"/>
      <c r="AS52" s="4042"/>
      <c r="AT52" s="4042"/>
      <c r="AU52" s="4042"/>
      <c r="AV52" s="4043"/>
      <c r="AW52" s="3562"/>
      <c r="AX52" s="3563"/>
      <c r="AY52" s="3564"/>
      <c r="AZ52" s="3931"/>
      <c r="BA52" s="3932"/>
      <c r="BB52" s="3933"/>
      <c r="BC52" s="3961"/>
      <c r="BD52" s="3962"/>
      <c r="BE52" s="3962"/>
      <c r="BF52" s="3962"/>
      <c r="BG52" s="3962"/>
      <c r="BH52" s="3962"/>
      <c r="BI52" s="3962"/>
      <c r="BJ52" s="3963"/>
    </row>
    <row r="53" spans="1:62" ht="15" customHeight="1">
      <c r="A53" s="3494">
        <v>1</v>
      </c>
      <c r="B53" s="3705"/>
      <c r="C53" s="3706"/>
      <c r="D53" s="3706"/>
      <c r="E53" s="3706"/>
      <c r="F53" s="3723"/>
      <c r="G53" s="3705"/>
      <c r="H53" s="3706"/>
      <c r="I53" s="3706"/>
      <c r="J53" s="3706"/>
      <c r="K53" s="3706"/>
      <c r="L53" s="3723"/>
      <c r="M53" s="3727"/>
      <c r="N53" s="3729"/>
      <c r="O53" s="3539"/>
      <c r="P53" s="3540"/>
      <c r="Q53" s="3721"/>
      <c r="R53" s="3539"/>
      <c r="S53" s="3540"/>
      <c r="T53" s="3721"/>
      <c r="U53" s="3746"/>
      <c r="V53" s="3747"/>
      <c r="W53" s="3747"/>
      <c r="X53" s="3750"/>
      <c r="Y53" s="3500" t="s">
        <v>102</v>
      </c>
      <c r="Z53" s="3684"/>
      <c r="AA53" s="3500" t="s">
        <v>102</v>
      </c>
      <c r="AB53" s="4044">
        <f>IF((X55+Z55)&gt;=12,X53+Z53+1,X53+Z53)</f>
        <v>0</v>
      </c>
      <c r="AC53" s="3499" t="s">
        <v>102</v>
      </c>
      <c r="AD53" s="4037"/>
      <c r="AE53" s="4036"/>
      <c r="AF53" s="4035"/>
      <c r="AG53" s="4036"/>
      <c r="AH53" s="3694"/>
      <c r="AI53" s="3695"/>
      <c r="AJ53" s="3696"/>
      <c r="AK53" s="4012"/>
      <c r="AL53" s="4013"/>
      <c r="AM53" s="4014"/>
      <c r="AN53" s="3694"/>
      <c r="AO53" s="3695"/>
      <c r="AP53" s="3696"/>
      <c r="AQ53" s="3680"/>
      <c r="AR53" s="3681"/>
      <c r="AS53" s="3681"/>
      <c r="AT53" s="3681"/>
      <c r="AU53" s="3681"/>
      <c r="AV53" s="3682"/>
      <c r="AW53" s="3506">
        <f>AF53+SUM(AH53:AV55)</f>
        <v>0</v>
      </c>
      <c r="AX53" s="3507"/>
      <c r="AY53" s="3508"/>
      <c r="AZ53" s="4001"/>
      <c r="BA53" s="4002"/>
      <c r="BB53" s="4003"/>
      <c r="BC53" s="4007"/>
      <c r="BD53" s="4008"/>
      <c r="BE53" s="4008"/>
      <c r="BF53" s="4008"/>
      <c r="BG53" s="4008"/>
      <c r="BH53" s="4008"/>
      <c r="BI53" s="4008"/>
      <c r="BJ53" s="4009"/>
    </row>
    <row r="54" spans="1:62" ht="15" customHeight="1">
      <c r="A54" s="3409"/>
      <c r="B54" s="3765"/>
      <c r="C54" s="3766"/>
      <c r="D54" s="3766"/>
      <c r="E54" s="3766"/>
      <c r="F54" s="3767"/>
      <c r="G54" s="3724"/>
      <c r="H54" s="3725"/>
      <c r="I54" s="3725"/>
      <c r="J54" s="3725"/>
      <c r="K54" s="3725"/>
      <c r="L54" s="3726"/>
      <c r="M54" s="3728"/>
      <c r="N54" s="3730"/>
      <c r="O54" s="3433"/>
      <c r="P54" s="3434"/>
      <c r="Q54" s="3435"/>
      <c r="R54" s="3541"/>
      <c r="S54" s="3542"/>
      <c r="T54" s="3722"/>
      <c r="U54" s="3748"/>
      <c r="V54" s="3749"/>
      <c r="W54" s="3749"/>
      <c r="X54" s="3751"/>
      <c r="Y54" s="3416"/>
      <c r="Z54" s="3685"/>
      <c r="AA54" s="3416"/>
      <c r="AB54" s="4045"/>
      <c r="AC54" s="3415"/>
      <c r="AD54" s="4017"/>
      <c r="AE54" s="4018"/>
      <c r="AF54" s="4020"/>
      <c r="AG54" s="4018"/>
      <c r="AH54" s="3642"/>
      <c r="AI54" s="3643"/>
      <c r="AJ54" s="3644"/>
      <c r="AK54" s="3642"/>
      <c r="AL54" s="3643"/>
      <c r="AM54" s="3644"/>
      <c r="AN54" s="3642"/>
      <c r="AO54" s="3643"/>
      <c r="AP54" s="3644"/>
      <c r="AQ54" s="3654"/>
      <c r="AR54" s="3655"/>
      <c r="AS54" s="3655"/>
      <c r="AT54" s="3655"/>
      <c r="AU54" s="3655"/>
      <c r="AV54" s="3656"/>
      <c r="AW54" s="3389"/>
      <c r="AX54" s="3390"/>
      <c r="AY54" s="3391"/>
      <c r="AZ54" s="4004"/>
      <c r="BA54" s="4005"/>
      <c r="BB54" s="4006"/>
      <c r="BC54" s="3989"/>
      <c r="BD54" s="3990"/>
      <c r="BE54" s="3990"/>
      <c r="BF54" s="3990"/>
      <c r="BG54" s="3990"/>
      <c r="BH54" s="3990"/>
      <c r="BI54" s="3990"/>
      <c r="BJ54" s="3991"/>
    </row>
    <row r="55" spans="1:62" ht="15" customHeight="1">
      <c r="A55" s="3456"/>
      <c r="B55" s="3255"/>
      <c r="C55" s="3256"/>
      <c r="D55" s="4026"/>
      <c r="E55" s="4027"/>
      <c r="F55" s="4028"/>
      <c r="G55" s="3765"/>
      <c r="H55" s="3766"/>
      <c r="I55" s="3766"/>
      <c r="J55" s="3766"/>
      <c r="K55" s="3766"/>
      <c r="L55" s="3767"/>
      <c r="M55" s="3769"/>
      <c r="N55" s="3771"/>
      <c r="O55" s="3436"/>
      <c r="P55" s="3437"/>
      <c r="Q55" s="3438"/>
      <c r="R55" s="3754"/>
      <c r="S55" s="3755"/>
      <c r="T55" s="3756"/>
      <c r="U55" s="3757"/>
      <c r="V55" s="3758"/>
      <c r="W55" s="3758"/>
      <c r="X55" s="327"/>
      <c r="Y55" s="1045" t="s">
        <v>30</v>
      </c>
      <c r="Z55" s="328"/>
      <c r="AA55" s="1045" t="s">
        <v>30</v>
      </c>
      <c r="AB55" s="1077">
        <f>IF((X55+Z55)&gt;=12,X55+Z55-12,X55+Z55)</f>
        <v>0</v>
      </c>
      <c r="AC55" s="1046" t="s">
        <v>30</v>
      </c>
      <c r="AD55" s="266" t="s">
        <v>146</v>
      </c>
      <c r="AE55" s="267"/>
      <c r="AF55" s="268"/>
      <c r="AG55" s="269"/>
      <c r="AH55" s="3642"/>
      <c r="AI55" s="3643"/>
      <c r="AJ55" s="3644"/>
      <c r="AK55" s="3711"/>
      <c r="AL55" s="3712"/>
      <c r="AM55" s="3713"/>
      <c r="AN55" s="3642"/>
      <c r="AO55" s="3643"/>
      <c r="AP55" s="3644"/>
      <c r="AQ55" s="3654"/>
      <c r="AR55" s="3655"/>
      <c r="AS55" s="3655"/>
      <c r="AT55" s="3655"/>
      <c r="AU55" s="3655"/>
      <c r="AV55" s="3656"/>
      <c r="AW55" s="3389"/>
      <c r="AX55" s="3390"/>
      <c r="AY55" s="3391"/>
      <c r="AZ55" s="4010"/>
      <c r="BA55" s="3766"/>
      <c r="BB55" s="4011"/>
      <c r="BC55" s="3998"/>
      <c r="BD55" s="3999"/>
      <c r="BE55" s="3999"/>
      <c r="BF55" s="3999"/>
      <c r="BG55" s="3999"/>
      <c r="BH55" s="3999"/>
      <c r="BI55" s="3999"/>
      <c r="BJ55" s="4000"/>
    </row>
    <row r="56" spans="1:62" ht="15" customHeight="1">
      <c r="A56" s="3455">
        <v>2</v>
      </c>
      <c r="B56" s="3762"/>
      <c r="C56" s="3763"/>
      <c r="D56" s="3763"/>
      <c r="E56" s="3763"/>
      <c r="F56" s="3764"/>
      <c r="G56" s="3762"/>
      <c r="H56" s="3763"/>
      <c r="I56" s="3763"/>
      <c r="J56" s="3763"/>
      <c r="K56" s="3763"/>
      <c r="L56" s="3764"/>
      <c r="M56" s="3768"/>
      <c r="N56" s="3770"/>
      <c r="O56" s="3760"/>
      <c r="P56" s="3646"/>
      <c r="Q56" s="3761"/>
      <c r="R56" s="3760"/>
      <c r="S56" s="3646"/>
      <c r="T56" s="3761"/>
      <c r="U56" s="3774"/>
      <c r="V56" s="3775"/>
      <c r="W56" s="3775"/>
      <c r="X56" s="3753"/>
      <c r="Y56" s="3459" t="s">
        <v>102</v>
      </c>
      <c r="Z56" s="3776"/>
      <c r="AA56" s="3459" t="s">
        <v>102</v>
      </c>
      <c r="AB56" s="4046">
        <f>IF((X58+Z58)&gt;=12,X56+Z56+1,X56+Z56)</f>
        <v>0</v>
      </c>
      <c r="AC56" s="3458" t="s">
        <v>102</v>
      </c>
      <c r="AD56" s="4029"/>
      <c r="AE56" s="4025"/>
      <c r="AF56" s="4024"/>
      <c r="AG56" s="4025"/>
      <c r="AH56" s="3642"/>
      <c r="AI56" s="3643"/>
      <c r="AJ56" s="3644"/>
      <c r="AK56" s="3642"/>
      <c r="AL56" s="3643"/>
      <c r="AM56" s="3644"/>
      <c r="AN56" s="3642"/>
      <c r="AO56" s="3643"/>
      <c r="AP56" s="3644"/>
      <c r="AQ56" s="3654"/>
      <c r="AR56" s="3655"/>
      <c r="AS56" s="3655"/>
      <c r="AT56" s="3655"/>
      <c r="AU56" s="3655"/>
      <c r="AV56" s="3656"/>
      <c r="AW56" s="3445">
        <f>AF56+SUM(AH56:AV58)</f>
        <v>0</v>
      </c>
      <c r="AX56" s="3446"/>
      <c r="AY56" s="3447"/>
      <c r="AZ56" s="3973"/>
      <c r="BA56" s="3974"/>
      <c r="BB56" s="3975"/>
      <c r="BC56" s="3976"/>
      <c r="BD56" s="3977"/>
      <c r="BE56" s="3977"/>
      <c r="BF56" s="3977"/>
      <c r="BG56" s="3977"/>
      <c r="BH56" s="3977"/>
      <c r="BI56" s="3977"/>
      <c r="BJ56" s="3978"/>
    </row>
    <row r="57" spans="1:62" ht="15" customHeight="1">
      <c r="A57" s="3409"/>
      <c r="B57" s="3765"/>
      <c r="C57" s="3766"/>
      <c r="D57" s="3766"/>
      <c r="E57" s="3766"/>
      <c r="F57" s="3767"/>
      <c r="G57" s="3724"/>
      <c r="H57" s="3725"/>
      <c r="I57" s="3725"/>
      <c r="J57" s="3725"/>
      <c r="K57" s="3725"/>
      <c r="L57" s="3726"/>
      <c r="M57" s="3728"/>
      <c r="N57" s="3730"/>
      <c r="O57" s="3433"/>
      <c r="P57" s="3434"/>
      <c r="Q57" s="3435"/>
      <c r="R57" s="3541"/>
      <c r="S57" s="3542"/>
      <c r="T57" s="3722"/>
      <c r="U57" s="3748"/>
      <c r="V57" s="3749"/>
      <c r="W57" s="3749"/>
      <c r="X57" s="3751"/>
      <c r="Y57" s="3416"/>
      <c r="Z57" s="3685"/>
      <c r="AA57" s="3416"/>
      <c r="AB57" s="4045"/>
      <c r="AC57" s="3415"/>
      <c r="AD57" s="4017"/>
      <c r="AE57" s="4018"/>
      <c r="AF57" s="4020"/>
      <c r="AG57" s="4018"/>
      <c r="AH57" s="3642"/>
      <c r="AI57" s="3643"/>
      <c r="AJ57" s="3644"/>
      <c r="AK57" s="3642"/>
      <c r="AL57" s="3643"/>
      <c r="AM57" s="3644"/>
      <c r="AN57" s="3642"/>
      <c r="AO57" s="3643"/>
      <c r="AP57" s="3644"/>
      <c r="AQ57" s="3654"/>
      <c r="AR57" s="3655"/>
      <c r="AS57" s="3655"/>
      <c r="AT57" s="3655"/>
      <c r="AU57" s="3655"/>
      <c r="AV57" s="3656"/>
      <c r="AW57" s="3445"/>
      <c r="AX57" s="3446"/>
      <c r="AY57" s="3447"/>
      <c r="AZ57" s="3973"/>
      <c r="BA57" s="3974"/>
      <c r="BB57" s="3975"/>
      <c r="BC57" s="3979"/>
      <c r="BD57" s="3980"/>
      <c r="BE57" s="3980"/>
      <c r="BF57" s="3980"/>
      <c r="BG57" s="3980"/>
      <c r="BH57" s="3980"/>
      <c r="BI57" s="3980"/>
      <c r="BJ57" s="3981"/>
    </row>
    <row r="58" spans="1:62" ht="15" customHeight="1">
      <c r="A58" s="3456"/>
      <c r="B58" s="3255"/>
      <c r="C58" s="3256"/>
      <c r="D58" s="4026"/>
      <c r="E58" s="4027"/>
      <c r="F58" s="4028"/>
      <c r="G58" s="3765"/>
      <c r="H58" s="3766"/>
      <c r="I58" s="3766"/>
      <c r="J58" s="3766"/>
      <c r="K58" s="3766"/>
      <c r="L58" s="3767"/>
      <c r="M58" s="3769"/>
      <c r="N58" s="3771"/>
      <c r="O58" s="3436"/>
      <c r="P58" s="3437"/>
      <c r="Q58" s="3438"/>
      <c r="R58" s="3754"/>
      <c r="S58" s="3755"/>
      <c r="T58" s="3756"/>
      <c r="U58" s="3757"/>
      <c r="V58" s="3758"/>
      <c r="W58" s="3758"/>
      <c r="X58" s="327"/>
      <c r="Y58" s="1045" t="s">
        <v>30</v>
      </c>
      <c r="Z58" s="328"/>
      <c r="AA58" s="1045" t="s">
        <v>30</v>
      </c>
      <c r="AB58" s="1077">
        <f>IF((X58+Z58)&gt;=12,X58+Z58-12,X58+Z58)</f>
        <v>0</v>
      </c>
      <c r="AC58" s="1046" t="s">
        <v>30</v>
      </c>
      <c r="AD58" s="266"/>
      <c r="AE58" s="267"/>
      <c r="AF58" s="268"/>
      <c r="AG58" s="269"/>
      <c r="AH58" s="3642"/>
      <c r="AI58" s="3643"/>
      <c r="AJ58" s="3644"/>
      <c r="AK58" s="3642"/>
      <c r="AL58" s="3643"/>
      <c r="AM58" s="3644"/>
      <c r="AN58" s="3642"/>
      <c r="AO58" s="3643"/>
      <c r="AP58" s="3644"/>
      <c r="AQ58" s="3654"/>
      <c r="AR58" s="3655"/>
      <c r="AS58" s="3655"/>
      <c r="AT58" s="3655"/>
      <c r="AU58" s="3655"/>
      <c r="AV58" s="3656"/>
      <c r="AW58" s="3445"/>
      <c r="AX58" s="3446"/>
      <c r="AY58" s="3447"/>
      <c r="AZ58" s="3985"/>
      <c r="BA58" s="3708"/>
      <c r="BB58" s="3986"/>
      <c r="BC58" s="3982"/>
      <c r="BD58" s="3983"/>
      <c r="BE58" s="3983"/>
      <c r="BF58" s="3983"/>
      <c r="BG58" s="3983"/>
      <c r="BH58" s="3983"/>
      <c r="BI58" s="3983"/>
      <c r="BJ58" s="3984"/>
    </row>
    <row r="59" spans="1:62" ht="15" customHeight="1">
      <c r="A59" s="3409">
        <v>3</v>
      </c>
      <c r="B59" s="3762"/>
      <c r="C59" s="3763"/>
      <c r="D59" s="3763"/>
      <c r="E59" s="3763"/>
      <c r="F59" s="3764"/>
      <c r="G59" s="3762"/>
      <c r="H59" s="3763"/>
      <c r="I59" s="3763"/>
      <c r="J59" s="3763"/>
      <c r="K59" s="3763"/>
      <c r="L59" s="3764"/>
      <c r="M59" s="3768"/>
      <c r="N59" s="3770"/>
      <c r="O59" s="3760"/>
      <c r="P59" s="3646"/>
      <c r="Q59" s="3761"/>
      <c r="R59" s="3760"/>
      <c r="S59" s="3646"/>
      <c r="T59" s="3761"/>
      <c r="U59" s="3774"/>
      <c r="V59" s="3775"/>
      <c r="W59" s="3775"/>
      <c r="X59" s="3753"/>
      <c r="Y59" s="3459" t="s">
        <v>102</v>
      </c>
      <c r="Z59" s="3776"/>
      <c r="AA59" s="3459" t="s">
        <v>102</v>
      </c>
      <c r="AB59" s="4046">
        <f>IF((X61+Z61)&gt;=12,X59+Z59+1,X59+Z59)</f>
        <v>0</v>
      </c>
      <c r="AC59" s="3458" t="s">
        <v>102</v>
      </c>
      <c r="AD59" s="4029"/>
      <c r="AE59" s="4025"/>
      <c r="AF59" s="4024"/>
      <c r="AG59" s="4025"/>
      <c r="AH59" s="3642"/>
      <c r="AI59" s="3643"/>
      <c r="AJ59" s="3644"/>
      <c r="AK59" s="3642"/>
      <c r="AL59" s="3643"/>
      <c r="AM59" s="3644"/>
      <c r="AN59" s="3642"/>
      <c r="AO59" s="3643"/>
      <c r="AP59" s="3644"/>
      <c r="AQ59" s="3654"/>
      <c r="AR59" s="3655"/>
      <c r="AS59" s="3655"/>
      <c r="AT59" s="3655"/>
      <c r="AU59" s="3655"/>
      <c r="AV59" s="3656"/>
      <c r="AW59" s="3445">
        <f>AF59+SUM(AH59:AV61)</f>
        <v>0</v>
      </c>
      <c r="AX59" s="3446"/>
      <c r="AY59" s="3447"/>
      <c r="AZ59" s="3973"/>
      <c r="BA59" s="3974"/>
      <c r="BB59" s="3975"/>
      <c r="BC59" s="3976"/>
      <c r="BD59" s="3977"/>
      <c r="BE59" s="3977"/>
      <c r="BF59" s="3977"/>
      <c r="BG59" s="3977"/>
      <c r="BH59" s="3977"/>
      <c r="BI59" s="3977"/>
      <c r="BJ59" s="3978"/>
    </row>
    <row r="60" spans="1:62" ht="15" customHeight="1">
      <c r="A60" s="3409"/>
      <c r="B60" s="3765"/>
      <c r="C60" s="3766"/>
      <c r="D60" s="3766"/>
      <c r="E60" s="3766"/>
      <c r="F60" s="3767"/>
      <c r="G60" s="3724"/>
      <c r="H60" s="3725"/>
      <c r="I60" s="3725"/>
      <c r="J60" s="3725"/>
      <c r="K60" s="3725"/>
      <c r="L60" s="3726"/>
      <c r="M60" s="3728"/>
      <c r="N60" s="3730"/>
      <c r="O60" s="3433"/>
      <c r="P60" s="3434"/>
      <c r="Q60" s="3435"/>
      <c r="R60" s="3541"/>
      <c r="S60" s="3542"/>
      <c r="T60" s="3722"/>
      <c r="U60" s="3748"/>
      <c r="V60" s="3749"/>
      <c r="W60" s="3749"/>
      <c r="X60" s="3751"/>
      <c r="Y60" s="3416"/>
      <c r="Z60" s="3685"/>
      <c r="AA60" s="3416"/>
      <c r="AB60" s="4045"/>
      <c r="AC60" s="3415"/>
      <c r="AD60" s="4017"/>
      <c r="AE60" s="4018"/>
      <c r="AF60" s="4020"/>
      <c r="AG60" s="4018"/>
      <c r="AH60" s="3642"/>
      <c r="AI60" s="3643"/>
      <c r="AJ60" s="3644"/>
      <c r="AK60" s="3642"/>
      <c r="AL60" s="3643"/>
      <c r="AM60" s="3644"/>
      <c r="AN60" s="3642"/>
      <c r="AO60" s="3643"/>
      <c r="AP60" s="3644"/>
      <c r="AQ60" s="3654"/>
      <c r="AR60" s="3655"/>
      <c r="AS60" s="3655"/>
      <c r="AT60" s="3655"/>
      <c r="AU60" s="3655"/>
      <c r="AV60" s="3656"/>
      <c r="AW60" s="3445"/>
      <c r="AX60" s="3446"/>
      <c r="AY60" s="3447"/>
      <c r="AZ60" s="3973"/>
      <c r="BA60" s="3974"/>
      <c r="BB60" s="3975"/>
      <c r="BC60" s="3979"/>
      <c r="BD60" s="3980"/>
      <c r="BE60" s="3980"/>
      <c r="BF60" s="3980"/>
      <c r="BG60" s="3980"/>
      <c r="BH60" s="3980"/>
      <c r="BI60" s="3980"/>
      <c r="BJ60" s="3981"/>
    </row>
    <row r="61" spans="1:62" ht="15" customHeight="1">
      <c r="A61" s="3409"/>
      <c r="B61" s="3255"/>
      <c r="C61" s="3256"/>
      <c r="D61" s="4026"/>
      <c r="E61" s="4027"/>
      <c r="F61" s="4028"/>
      <c r="G61" s="3765"/>
      <c r="H61" s="3766"/>
      <c r="I61" s="3766"/>
      <c r="J61" s="3766"/>
      <c r="K61" s="3766"/>
      <c r="L61" s="3767"/>
      <c r="M61" s="3769"/>
      <c r="N61" s="3771"/>
      <c r="O61" s="3436"/>
      <c r="P61" s="3437"/>
      <c r="Q61" s="3438"/>
      <c r="R61" s="3754"/>
      <c r="S61" s="3755"/>
      <c r="T61" s="3756"/>
      <c r="U61" s="3757"/>
      <c r="V61" s="3758"/>
      <c r="W61" s="3758"/>
      <c r="X61" s="327"/>
      <c r="Y61" s="1045" t="s">
        <v>30</v>
      </c>
      <c r="Z61" s="328"/>
      <c r="AA61" s="1045" t="s">
        <v>30</v>
      </c>
      <c r="AB61" s="1077">
        <f>IF((X61+Z61)&gt;=12,X61+Z61-12,X61+Z61)</f>
        <v>0</v>
      </c>
      <c r="AC61" s="1046" t="s">
        <v>30</v>
      </c>
      <c r="AD61" s="266"/>
      <c r="AE61" s="267"/>
      <c r="AF61" s="268"/>
      <c r="AG61" s="269"/>
      <c r="AH61" s="3642"/>
      <c r="AI61" s="3643"/>
      <c r="AJ61" s="3644"/>
      <c r="AK61" s="3642"/>
      <c r="AL61" s="3643"/>
      <c r="AM61" s="3644"/>
      <c r="AN61" s="3642"/>
      <c r="AO61" s="3643"/>
      <c r="AP61" s="3644"/>
      <c r="AQ61" s="3654"/>
      <c r="AR61" s="3655"/>
      <c r="AS61" s="3655"/>
      <c r="AT61" s="3655"/>
      <c r="AU61" s="3655"/>
      <c r="AV61" s="3656"/>
      <c r="AW61" s="3445"/>
      <c r="AX61" s="3446"/>
      <c r="AY61" s="3447"/>
      <c r="AZ61" s="3985"/>
      <c r="BA61" s="3708"/>
      <c r="BB61" s="3986"/>
      <c r="BC61" s="3982"/>
      <c r="BD61" s="3983"/>
      <c r="BE61" s="3983"/>
      <c r="BF61" s="3983"/>
      <c r="BG61" s="3983"/>
      <c r="BH61" s="3983"/>
      <c r="BI61" s="3983"/>
      <c r="BJ61" s="3984"/>
    </row>
    <row r="62" spans="1:62" ht="15" customHeight="1">
      <c r="A62" s="3455">
        <v>4</v>
      </c>
      <c r="B62" s="3762"/>
      <c r="C62" s="3763"/>
      <c r="D62" s="3763"/>
      <c r="E62" s="3763"/>
      <c r="F62" s="3764"/>
      <c r="G62" s="3762"/>
      <c r="H62" s="3763"/>
      <c r="I62" s="3763"/>
      <c r="J62" s="3763"/>
      <c r="K62" s="3763"/>
      <c r="L62" s="3764"/>
      <c r="M62" s="3768"/>
      <c r="N62" s="3770"/>
      <c r="O62" s="3760"/>
      <c r="P62" s="3646"/>
      <c r="Q62" s="3761"/>
      <c r="R62" s="3760"/>
      <c r="S62" s="3646"/>
      <c r="T62" s="3761"/>
      <c r="U62" s="3774"/>
      <c r="V62" s="3775"/>
      <c r="W62" s="3775"/>
      <c r="X62" s="3753"/>
      <c r="Y62" s="3459" t="s">
        <v>102</v>
      </c>
      <c r="Z62" s="3776"/>
      <c r="AA62" s="3459" t="s">
        <v>102</v>
      </c>
      <c r="AB62" s="4046">
        <f>IF((X64+Z64)&gt;=12,X62+Z62+1,X62+Z62)</f>
        <v>0</v>
      </c>
      <c r="AC62" s="3458" t="s">
        <v>102</v>
      </c>
      <c r="AD62" s="4029"/>
      <c r="AE62" s="4025"/>
      <c r="AF62" s="4024"/>
      <c r="AG62" s="4025"/>
      <c r="AH62" s="3642"/>
      <c r="AI62" s="3643"/>
      <c r="AJ62" s="3644"/>
      <c r="AK62" s="3642"/>
      <c r="AL62" s="3643"/>
      <c r="AM62" s="3644"/>
      <c r="AN62" s="3642"/>
      <c r="AO62" s="3643"/>
      <c r="AP62" s="3644"/>
      <c r="AQ62" s="3654"/>
      <c r="AR62" s="3655"/>
      <c r="AS62" s="3655"/>
      <c r="AT62" s="3655"/>
      <c r="AU62" s="3655"/>
      <c r="AV62" s="3656"/>
      <c r="AW62" s="3445">
        <f>AF62+SUM(AH62:AV64)</f>
        <v>0</v>
      </c>
      <c r="AX62" s="3446"/>
      <c r="AY62" s="3447"/>
      <c r="AZ62" s="3973"/>
      <c r="BA62" s="3974"/>
      <c r="BB62" s="3975"/>
      <c r="BC62" s="3976"/>
      <c r="BD62" s="3977"/>
      <c r="BE62" s="3977"/>
      <c r="BF62" s="3977"/>
      <c r="BG62" s="3977"/>
      <c r="BH62" s="3977"/>
      <c r="BI62" s="3977"/>
      <c r="BJ62" s="3978"/>
    </row>
    <row r="63" spans="1:62" ht="15" customHeight="1">
      <c r="A63" s="3409"/>
      <c r="B63" s="3765"/>
      <c r="C63" s="3766"/>
      <c r="D63" s="3766"/>
      <c r="E63" s="3766"/>
      <c r="F63" s="3767"/>
      <c r="G63" s="3724"/>
      <c r="H63" s="3725"/>
      <c r="I63" s="3725"/>
      <c r="J63" s="3725"/>
      <c r="K63" s="3725"/>
      <c r="L63" s="3726"/>
      <c r="M63" s="3728"/>
      <c r="N63" s="3730"/>
      <c r="O63" s="3433"/>
      <c r="P63" s="3434"/>
      <c r="Q63" s="3435"/>
      <c r="R63" s="3541"/>
      <c r="S63" s="3542"/>
      <c r="T63" s="3722"/>
      <c r="U63" s="3748"/>
      <c r="V63" s="3749"/>
      <c r="W63" s="3749"/>
      <c r="X63" s="3751"/>
      <c r="Y63" s="3416"/>
      <c r="Z63" s="3685"/>
      <c r="AA63" s="3416"/>
      <c r="AB63" s="4045"/>
      <c r="AC63" s="3415"/>
      <c r="AD63" s="4017"/>
      <c r="AE63" s="4018"/>
      <c r="AF63" s="4020"/>
      <c r="AG63" s="4018"/>
      <c r="AH63" s="3642"/>
      <c r="AI63" s="3643"/>
      <c r="AJ63" s="3644"/>
      <c r="AK63" s="3642"/>
      <c r="AL63" s="3643"/>
      <c r="AM63" s="3644"/>
      <c r="AN63" s="3642"/>
      <c r="AO63" s="3643"/>
      <c r="AP63" s="3644"/>
      <c r="AQ63" s="3654"/>
      <c r="AR63" s="3655"/>
      <c r="AS63" s="3655"/>
      <c r="AT63" s="3655"/>
      <c r="AU63" s="3655"/>
      <c r="AV63" s="3656"/>
      <c r="AW63" s="3445"/>
      <c r="AX63" s="3446"/>
      <c r="AY63" s="3447"/>
      <c r="AZ63" s="3973"/>
      <c r="BA63" s="3974"/>
      <c r="BB63" s="3975"/>
      <c r="BC63" s="3979"/>
      <c r="BD63" s="3980"/>
      <c r="BE63" s="3980"/>
      <c r="BF63" s="3980"/>
      <c r="BG63" s="3980"/>
      <c r="BH63" s="3980"/>
      <c r="BI63" s="3980"/>
      <c r="BJ63" s="3981"/>
    </row>
    <row r="64" spans="1:62" ht="15" customHeight="1">
      <c r="A64" s="3456"/>
      <c r="B64" s="3255"/>
      <c r="C64" s="3256"/>
      <c r="D64" s="4026"/>
      <c r="E64" s="4027"/>
      <c r="F64" s="4028"/>
      <c r="G64" s="3765"/>
      <c r="H64" s="3766"/>
      <c r="I64" s="3766"/>
      <c r="J64" s="3766"/>
      <c r="K64" s="3766"/>
      <c r="L64" s="3767"/>
      <c r="M64" s="3769"/>
      <c r="N64" s="3771"/>
      <c r="O64" s="3436"/>
      <c r="P64" s="3437"/>
      <c r="Q64" s="3438"/>
      <c r="R64" s="3754"/>
      <c r="S64" s="3755"/>
      <c r="T64" s="3756"/>
      <c r="U64" s="3757"/>
      <c r="V64" s="3758"/>
      <c r="W64" s="3758"/>
      <c r="X64" s="327"/>
      <c r="Y64" s="1045" t="s">
        <v>30</v>
      </c>
      <c r="Z64" s="328"/>
      <c r="AA64" s="1045" t="s">
        <v>30</v>
      </c>
      <c r="AB64" s="1077">
        <f>IF((X64+Z64)&gt;=12,X64+Z64-12,X64+Z64)</f>
        <v>0</v>
      </c>
      <c r="AC64" s="1046" t="s">
        <v>30</v>
      </c>
      <c r="AD64" s="266"/>
      <c r="AE64" s="267"/>
      <c r="AF64" s="268"/>
      <c r="AG64" s="269"/>
      <c r="AH64" s="3642"/>
      <c r="AI64" s="3643"/>
      <c r="AJ64" s="3644"/>
      <c r="AK64" s="3642"/>
      <c r="AL64" s="3643"/>
      <c r="AM64" s="3644"/>
      <c r="AN64" s="3642"/>
      <c r="AO64" s="3643"/>
      <c r="AP64" s="3644"/>
      <c r="AQ64" s="3654"/>
      <c r="AR64" s="3655"/>
      <c r="AS64" s="3655"/>
      <c r="AT64" s="3655"/>
      <c r="AU64" s="3655"/>
      <c r="AV64" s="3656"/>
      <c r="AW64" s="3445"/>
      <c r="AX64" s="3446"/>
      <c r="AY64" s="3447"/>
      <c r="AZ64" s="3985"/>
      <c r="BA64" s="3708"/>
      <c r="BB64" s="3986"/>
      <c r="BC64" s="3982"/>
      <c r="BD64" s="3983"/>
      <c r="BE64" s="3983"/>
      <c r="BF64" s="3983"/>
      <c r="BG64" s="3983"/>
      <c r="BH64" s="3983"/>
      <c r="BI64" s="3983"/>
      <c r="BJ64" s="3984"/>
    </row>
    <row r="65" spans="1:66" ht="15" customHeight="1">
      <c r="A65" s="3409">
        <v>5</v>
      </c>
      <c r="B65" s="3724"/>
      <c r="C65" s="3725"/>
      <c r="D65" s="3725"/>
      <c r="E65" s="3725"/>
      <c r="F65" s="3726"/>
      <c r="G65" s="3762"/>
      <c r="H65" s="3763"/>
      <c r="I65" s="3763"/>
      <c r="J65" s="3763"/>
      <c r="K65" s="3763"/>
      <c r="L65" s="3764"/>
      <c r="M65" s="3728"/>
      <c r="N65" s="3730"/>
      <c r="O65" s="3760"/>
      <c r="P65" s="3646"/>
      <c r="Q65" s="3761"/>
      <c r="R65" s="3541"/>
      <c r="S65" s="3542"/>
      <c r="T65" s="3722"/>
      <c r="U65" s="3748"/>
      <c r="V65" s="3749"/>
      <c r="W65" s="3749"/>
      <c r="X65" s="3751"/>
      <c r="Y65" s="3416" t="s">
        <v>102</v>
      </c>
      <c r="Z65" s="3685"/>
      <c r="AA65" s="3416" t="s">
        <v>102</v>
      </c>
      <c r="AB65" s="4045">
        <f>IF((X67+Z67)&gt;=12,X65+Z65+1,X65+Z65)</f>
        <v>0</v>
      </c>
      <c r="AC65" s="3415" t="s">
        <v>102</v>
      </c>
      <c r="AD65" s="4015"/>
      <c r="AE65" s="4016"/>
      <c r="AF65" s="4019"/>
      <c r="AG65" s="4016"/>
      <c r="AH65" s="3642"/>
      <c r="AI65" s="3643"/>
      <c r="AJ65" s="3644"/>
      <c r="AK65" s="3642"/>
      <c r="AL65" s="3643"/>
      <c r="AM65" s="3644"/>
      <c r="AN65" s="3642"/>
      <c r="AO65" s="3643"/>
      <c r="AP65" s="3644"/>
      <c r="AQ65" s="3654"/>
      <c r="AR65" s="3655"/>
      <c r="AS65" s="3655"/>
      <c r="AT65" s="3655"/>
      <c r="AU65" s="3655"/>
      <c r="AV65" s="3656"/>
      <c r="AW65" s="3445">
        <f>AF65+SUM(AH65:AV67)</f>
        <v>0</v>
      </c>
      <c r="AX65" s="3446"/>
      <c r="AY65" s="3447"/>
      <c r="AZ65" s="3973"/>
      <c r="BA65" s="3974"/>
      <c r="BB65" s="3975"/>
      <c r="BC65" s="3976"/>
      <c r="BD65" s="3977"/>
      <c r="BE65" s="3977"/>
      <c r="BF65" s="3977"/>
      <c r="BG65" s="3977"/>
      <c r="BH65" s="3977"/>
      <c r="BI65" s="3977"/>
      <c r="BJ65" s="3978"/>
    </row>
    <row r="66" spans="1:66" ht="15" customHeight="1">
      <c r="A66" s="3409"/>
      <c r="B66" s="3765"/>
      <c r="C66" s="3766"/>
      <c r="D66" s="3766"/>
      <c r="E66" s="3766"/>
      <c r="F66" s="3767"/>
      <c r="G66" s="3724"/>
      <c r="H66" s="3725"/>
      <c r="I66" s="3725"/>
      <c r="J66" s="3725"/>
      <c r="K66" s="3725"/>
      <c r="L66" s="3726"/>
      <c r="M66" s="3728"/>
      <c r="N66" s="3730"/>
      <c r="O66" s="3433"/>
      <c r="P66" s="3434"/>
      <c r="Q66" s="3435"/>
      <c r="R66" s="3541"/>
      <c r="S66" s="3542"/>
      <c r="T66" s="3722"/>
      <c r="U66" s="3748"/>
      <c r="V66" s="3749"/>
      <c r="W66" s="3749"/>
      <c r="X66" s="3751"/>
      <c r="Y66" s="3416"/>
      <c r="Z66" s="3685"/>
      <c r="AA66" s="3416"/>
      <c r="AB66" s="4045"/>
      <c r="AC66" s="3415"/>
      <c r="AD66" s="4017"/>
      <c r="AE66" s="4018"/>
      <c r="AF66" s="4020"/>
      <c r="AG66" s="4018"/>
      <c r="AH66" s="3642"/>
      <c r="AI66" s="3643"/>
      <c r="AJ66" s="3644"/>
      <c r="AK66" s="3642"/>
      <c r="AL66" s="3643"/>
      <c r="AM66" s="3644"/>
      <c r="AN66" s="3642"/>
      <c r="AO66" s="3643"/>
      <c r="AP66" s="3644"/>
      <c r="AQ66" s="3654"/>
      <c r="AR66" s="3655"/>
      <c r="AS66" s="3655"/>
      <c r="AT66" s="3655"/>
      <c r="AU66" s="3655"/>
      <c r="AV66" s="3656"/>
      <c r="AW66" s="3445"/>
      <c r="AX66" s="3446"/>
      <c r="AY66" s="3447"/>
      <c r="AZ66" s="3973"/>
      <c r="BA66" s="3974"/>
      <c r="BB66" s="3975"/>
      <c r="BC66" s="3979"/>
      <c r="BD66" s="3980"/>
      <c r="BE66" s="3980"/>
      <c r="BF66" s="3980"/>
      <c r="BG66" s="3980"/>
      <c r="BH66" s="3980"/>
      <c r="BI66" s="3980"/>
      <c r="BJ66" s="3981"/>
    </row>
    <row r="67" spans="1:66" ht="15" customHeight="1">
      <c r="A67" s="3409"/>
      <c r="B67" s="3138"/>
      <c r="C67" s="3139"/>
      <c r="D67" s="4021"/>
      <c r="E67" s="4022"/>
      <c r="F67" s="4023"/>
      <c r="G67" s="3765"/>
      <c r="H67" s="3766"/>
      <c r="I67" s="3766"/>
      <c r="J67" s="3766"/>
      <c r="K67" s="3766"/>
      <c r="L67" s="3767"/>
      <c r="M67" s="3728"/>
      <c r="N67" s="3730"/>
      <c r="O67" s="3436"/>
      <c r="P67" s="3437"/>
      <c r="Q67" s="3438"/>
      <c r="R67" s="3541"/>
      <c r="S67" s="3542"/>
      <c r="T67" s="3722"/>
      <c r="U67" s="3734"/>
      <c r="V67" s="3735"/>
      <c r="W67" s="3735"/>
      <c r="X67" s="279"/>
      <c r="Y67" s="1053" t="s">
        <v>30</v>
      </c>
      <c r="Z67" s="280"/>
      <c r="AA67" s="1053" t="s">
        <v>30</v>
      </c>
      <c r="AB67" s="1035">
        <f>IF((X67+Z67)&gt;=12,X67+Z67-12,X67+Z67)</f>
        <v>0</v>
      </c>
      <c r="AC67" s="1033" t="s">
        <v>30</v>
      </c>
      <c r="AD67" s="249"/>
      <c r="AE67" s="250"/>
      <c r="AF67" s="251"/>
      <c r="AG67" s="252"/>
      <c r="AH67" s="3642"/>
      <c r="AI67" s="3643"/>
      <c r="AJ67" s="3644"/>
      <c r="AK67" s="3642"/>
      <c r="AL67" s="3643"/>
      <c r="AM67" s="3644"/>
      <c r="AN67" s="3642"/>
      <c r="AO67" s="3643"/>
      <c r="AP67" s="3644"/>
      <c r="AQ67" s="3654"/>
      <c r="AR67" s="3655"/>
      <c r="AS67" s="3655"/>
      <c r="AT67" s="3655"/>
      <c r="AU67" s="3655"/>
      <c r="AV67" s="3656"/>
      <c r="AW67" s="3445"/>
      <c r="AX67" s="3446"/>
      <c r="AY67" s="3447"/>
      <c r="AZ67" s="3985"/>
      <c r="BA67" s="3708"/>
      <c r="BB67" s="3986"/>
      <c r="BC67" s="3982"/>
      <c r="BD67" s="3983"/>
      <c r="BE67" s="3983"/>
      <c r="BF67" s="3983"/>
      <c r="BG67" s="3983"/>
      <c r="BH67" s="3983"/>
      <c r="BI67" s="3983"/>
      <c r="BJ67" s="3984"/>
    </row>
    <row r="68" spans="1:66" ht="15" customHeight="1">
      <c r="A68" s="3455">
        <v>6</v>
      </c>
      <c r="B68" s="3762"/>
      <c r="C68" s="3763"/>
      <c r="D68" s="3763"/>
      <c r="E68" s="3763"/>
      <c r="F68" s="3764"/>
      <c r="G68" s="3762"/>
      <c r="H68" s="3763"/>
      <c r="I68" s="3763"/>
      <c r="J68" s="3763"/>
      <c r="K68" s="3763"/>
      <c r="L68" s="3764"/>
      <c r="M68" s="3768"/>
      <c r="N68" s="3770"/>
      <c r="O68" s="3760"/>
      <c r="P68" s="3646"/>
      <c r="Q68" s="3761"/>
      <c r="R68" s="3760"/>
      <c r="S68" s="3646"/>
      <c r="T68" s="3761"/>
      <c r="U68" s="3774"/>
      <c r="V68" s="3775"/>
      <c r="W68" s="3775"/>
      <c r="X68" s="3753"/>
      <c r="Y68" s="3459" t="s">
        <v>102</v>
      </c>
      <c r="Z68" s="3776"/>
      <c r="AA68" s="3459" t="s">
        <v>102</v>
      </c>
      <c r="AB68" s="4046">
        <f>IF((X70+Z70)&gt;=12,X68+Z68+1,X68+Z68)</f>
        <v>0</v>
      </c>
      <c r="AC68" s="3458" t="s">
        <v>102</v>
      </c>
      <c r="AD68" s="4029"/>
      <c r="AE68" s="4025"/>
      <c r="AF68" s="4024"/>
      <c r="AG68" s="4025"/>
      <c r="AH68" s="3642"/>
      <c r="AI68" s="3643"/>
      <c r="AJ68" s="3644"/>
      <c r="AK68" s="3642"/>
      <c r="AL68" s="3643"/>
      <c r="AM68" s="3644"/>
      <c r="AN68" s="3642"/>
      <c r="AO68" s="3643"/>
      <c r="AP68" s="3644"/>
      <c r="AQ68" s="3654"/>
      <c r="AR68" s="3655"/>
      <c r="AS68" s="3655"/>
      <c r="AT68" s="3655"/>
      <c r="AU68" s="3655"/>
      <c r="AV68" s="3656"/>
      <c r="AW68" s="3445">
        <f>AF68+SUM(AH68:AV70)</f>
        <v>0</v>
      </c>
      <c r="AX68" s="3446"/>
      <c r="AY68" s="3447"/>
      <c r="AZ68" s="3973"/>
      <c r="BA68" s="3974"/>
      <c r="BB68" s="3975"/>
      <c r="BC68" s="3976"/>
      <c r="BD68" s="3987"/>
      <c r="BE68" s="3987"/>
      <c r="BF68" s="3987"/>
      <c r="BG68" s="3987"/>
      <c r="BH68" s="3987"/>
      <c r="BI68" s="3987"/>
      <c r="BJ68" s="3988"/>
    </row>
    <row r="69" spans="1:66" ht="15" customHeight="1">
      <c r="A69" s="3409"/>
      <c r="B69" s="3765"/>
      <c r="C69" s="3766"/>
      <c r="D69" s="3766"/>
      <c r="E69" s="3766"/>
      <c r="F69" s="3767"/>
      <c r="G69" s="3724"/>
      <c r="H69" s="3725"/>
      <c r="I69" s="3725"/>
      <c r="J69" s="3725"/>
      <c r="K69" s="3725"/>
      <c r="L69" s="3726"/>
      <c r="M69" s="3728"/>
      <c r="N69" s="3730"/>
      <c r="O69" s="3433"/>
      <c r="P69" s="3434"/>
      <c r="Q69" s="3435"/>
      <c r="R69" s="3541"/>
      <c r="S69" s="3542"/>
      <c r="T69" s="3722"/>
      <c r="U69" s="3748"/>
      <c r="V69" s="3749"/>
      <c r="W69" s="3749"/>
      <c r="X69" s="3751"/>
      <c r="Y69" s="3416"/>
      <c r="Z69" s="3685"/>
      <c r="AA69" s="3416"/>
      <c r="AB69" s="4045"/>
      <c r="AC69" s="3415"/>
      <c r="AD69" s="4017"/>
      <c r="AE69" s="4018"/>
      <c r="AF69" s="4020"/>
      <c r="AG69" s="4018"/>
      <c r="AH69" s="3642"/>
      <c r="AI69" s="3643"/>
      <c r="AJ69" s="3644"/>
      <c r="AK69" s="3642"/>
      <c r="AL69" s="3643"/>
      <c r="AM69" s="3644"/>
      <c r="AN69" s="3642"/>
      <c r="AO69" s="3643"/>
      <c r="AP69" s="3644"/>
      <c r="AQ69" s="3654"/>
      <c r="AR69" s="3655"/>
      <c r="AS69" s="3655"/>
      <c r="AT69" s="3655"/>
      <c r="AU69" s="3655"/>
      <c r="AV69" s="3656"/>
      <c r="AW69" s="3445"/>
      <c r="AX69" s="3446"/>
      <c r="AY69" s="3447"/>
      <c r="AZ69" s="3973"/>
      <c r="BA69" s="3974"/>
      <c r="BB69" s="3975"/>
      <c r="BC69" s="3989"/>
      <c r="BD69" s="3990"/>
      <c r="BE69" s="3990"/>
      <c r="BF69" s="3990"/>
      <c r="BG69" s="3990"/>
      <c r="BH69" s="3990"/>
      <c r="BI69" s="3990"/>
      <c r="BJ69" s="3991"/>
    </row>
    <row r="70" spans="1:66" ht="15" customHeight="1">
      <c r="A70" s="3456"/>
      <c r="B70" s="3255"/>
      <c r="C70" s="3256"/>
      <c r="D70" s="4026"/>
      <c r="E70" s="4027"/>
      <c r="F70" s="4028"/>
      <c r="G70" s="3765"/>
      <c r="H70" s="3766"/>
      <c r="I70" s="3766"/>
      <c r="J70" s="3766"/>
      <c r="K70" s="3766"/>
      <c r="L70" s="3767"/>
      <c r="M70" s="3769"/>
      <c r="N70" s="3771"/>
      <c r="O70" s="3436"/>
      <c r="P70" s="3437"/>
      <c r="Q70" s="3438"/>
      <c r="R70" s="3754"/>
      <c r="S70" s="3755"/>
      <c r="T70" s="3756"/>
      <c r="U70" s="3757"/>
      <c r="V70" s="3758"/>
      <c r="W70" s="3758"/>
      <c r="X70" s="327"/>
      <c r="Y70" s="1045" t="s">
        <v>30</v>
      </c>
      <c r="Z70" s="328"/>
      <c r="AA70" s="1045" t="s">
        <v>30</v>
      </c>
      <c r="AB70" s="1077">
        <f>IF((X70+Z70)&gt;=12,X70+Z70-12,X70+Z70)</f>
        <v>0</v>
      </c>
      <c r="AC70" s="1046" t="s">
        <v>30</v>
      </c>
      <c r="AD70" s="266"/>
      <c r="AE70" s="267"/>
      <c r="AF70" s="268"/>
      <c r="AG70" s="269"/>
      <c r="AH70" s="3642"/>
      <c r="AI70" s="3643"/>
      <c r="AJ70" s="3644"/>
      <c r="AK70" s="3642"/>
      <c r="AL70" s="3643"/>
      <c r="AM70" s="3644"/>
      <c r="AN70" s="3642"/>
      <c r="AO70" s="3643"/>
      <c r="AP70" s="3644"/>
      <c r="AQ70" s="3654"/>
      <c r="AR70" s="3655"/>
      <c r="AS70" s="3655"/>
      <c r="AT70" s="3655"/>
      <c r="AU70" s="3655"/>
      <c r="AV70" s="3656"/>
      <c r="AW70" s="3445"/>
      <c r="AX70" s="3446"/>
      <c r="AY70" s="3447"/>
      <c r="AZ70" s="3985"/>
      <c r="BA70" s="3708"/>
      <c r="BB70" s="3986"/>
      <c r="BC70" s="3998"/>
      <c r="BD70" s="3999"/>
      <c r="BE70" s="3999"/>
      <c r="BF70" s="3999"/>
      <c r="BG70" s="3999"/>
      <c r="BH70" s="3999"/>
      <c r="BI70" s="3999"/>
      <c r="BJ70" s="4000"/>
    </row>
    <row r="71" spans="1:66" ht="15" customHeight="1">
      <c r="A71" s="3409">
        <v>7</v>
      </c>
      <c r="B71" s="3724"/>
      <c r="C71" s="3725"/>
      <c r="D71" s="3725"/>
      <c r="E71" s="3725"/>
      <c r="F71" s="3726"/>
      <c r="G71" s="3762"/>
      <c r="H71" s="3763"/>
      <c r="I71" s="3763"/>
      <c r="J71" s="3763"/>
      <c r="K71" s="3763"/>
      <c r="L71" s="3764"/>
      <c r="M71" s="3728"/>
      <c r="N71" s="3730"/>
      <c r="O71" s="3760"/>
      <c r="P71" s="3646"/>
      <c r="Q71" s="3761"/>
      <c r="R71" s="3541"/>
      <c r="S71" s="3542"/>
      <c r="T71" s="3722"/>
      <c r="U71" s="3748"/>
      <c r="V71" s="3749"/>
      <c r="W71" s="3749"/>
      <c r="X71" s="3751"/>
      <c r="Y71" s="3416" t="s">
        <v>102</v>
      </c>
      <c r="Z71" s="3685"/>
      <c r="AA71" s="3416" t="s">
        <v>102</v>
      </c>
      <c r="AB71" s="4045">
        <f>IF((X73+Z73)&gt;=12,X71+Z71+1,X71+Z71)</f>
        <v>0</v>
      </c>
      <c r="AC71" s="3415" t="s">
        <v>102</v>
      </c>
      <c r="AD71" s="4015"/>
      <c r="AE71" s="4016"/>
      <c r="AF71" s="4019"/>
      <c r="AG71" s="4016"/>
      <c r="AH71" s="3642"/>
      <c r="AI71" s="3643"/>
      <c r="AJ71" s="3644"/>
      <c r="AK71" s="3642"/>
      <c r="AL71" s="3643"/>
      <c r="AM71" s="3644"/>
      <c r="AN71" s="3642"/>
      <c r="AO71" s="3643"/>
      <c r="AP71" s="3644"/>
      <c r="AQ71" s="3654"/>
      <c r="AR71" s="3655"/>
      <c r="AS71" s="3655"/>
      <c r="AT71" s="3655"/>
      <c r="AU71" s="3655"/>
      <c r="AV71" s="3656"/>
      <c r="AW71" s="3389">
        <f>AF71+SUM(AH71:AV73)</f>
        <v>0</v>
      </c>
      <c r="AX71" s="3390"/>
      <c r="AY71" s="3391"/>
      <c r="AZ71" s="3973"/>
      <c r="BA71" s="3974"/>
      <c r="BB71" s="3975"/>
      <c r="BC71" s="3976"/>
      <c r="BD71" s="3987"/>
      <c r="BE71" s="3987"/>
      <c r="BF71" s="3987"/>
      <c r="BG71" s="3987"/>
      <c r="BH71" s="3987"/>
      <c r="BI71" s="3987"/>
      <c r="BJ71" s="3988"/>
    </row>
    <row r="72" spans="1:66" ht="15" customHeight="1">
      <c r="A72" s="3409"/>
      <c r="B72" s="3765"/>
      <c r="C72" s="3766"/>
      <c r="D72" s="3766"/>
      <c r="E72" s="3766"/>
      <c r="F72" s="3767"/>
      <c r="G72" s="3724"/>
      <c r="H72" s="3725"/>
      <c r="I72" s="3725"/>
      <c r="J72" s="3725"/>
      <c r="K72" s="3725"/>
      <c r="L72" s="3726"/>
      <c r="M72" s="3728"/>
      <c r="N72" s="3730"/>
      <c r="O72" s="3433"/>
      <c r="P72" s="3434"/>
      <c r="Q72" s="3435"/>
      <c r="R72" s="3541"/>
      <c r="S72" s="3542"/>
      <c r="T72" s="3722"/>
      <c r="U72" s="3748"/>
      <c r="V72" s="3749"/>
      <c r="W72" s="3749"/>
      <c r="X72" s="3751"/>
      <c r="Y72" s="3416"/>
      <c r="Z72" s="3685"/>
      <c r="AA72" s="3416"/>
      <c r="AB72" s="4045"/>
      <c r="AC72" s="3415"/>
      <c r="AD72" s="4017"/>
      <c r="AE72" s="4018"/>
      <c r="AF72" s="4020"/>
      <c r="AG72" s="4018"/>
      <c r="AH72" s="3642"/>
      <c r="AI72" s="3643"/>
      <c r="AJ72" s="3644"/>
      <c r="AK72" s="3642"/>
      <c r="AL72" s="3643"/>
      <c r="AM72" s="3644"/>
      <c r="AN72" s="3642"/>
      <c r="AO72" s="3643"/>
      <c r="AP72" s="3644"/>
      <c r="AQ72" s="3654"/>
      <c r="AR72" s="3655"/>
      <c r="AS72" s="3655"/>
      <c r="AT72" s="3655"/>
      <c r="AU72" s="3655"/>
      <c r="AV72" s="3656"/>
      <c r="AW72" s="3389"/>
      <c r="AX72" s="3390"/>
      <c r="AY72" s="3391"/>
      <c r="AZ72" s="3973"/>
      <c r="BA72" s="3974"/>
      <c r="BB72" s="3975"/>
      <c r="BC72" s="3989"/>
      <c r="BD72" s="3990"/>
      <c r="BE72" s="3990"/>
      <c r="BF72" s="3990"/>
      <c r="BG72" s="3990"/>
      <c r="BH72" s="3990"/>
      <c r="BI72" s="3990"/>
      <c r="BJ72" s="3991"/>
    </row>
    <row r="73" spans="1:66" ht="15" customHeight="1" thickBot="1">
      <c r="A73" s="3409"/>
      <c r="B73" s="3138"/>
      <c r="C73" s="3139"/>
      <c r="D73" s="4021"/>
      <c r="E73" s="4022"/>
      <c r="F73" s="4023"/>
      <c r="G73" s="3783"/>
      <c r="H73" s="3784"/>
      <c r="I73" s="3784"/>
      <c r="J73" s="3784"/>
      <c r="K73" s="3784"/>
      <c r="L73" s="3785"/>
      <c r="M73" s="3728"/>
      <c r="N73" s="3730"/>
      <c r="O73" s="3436"/>
      <c r="P73" s="3437"/>
      <c r="Q73" s="3438"/>
      <c r="R73" s="3541"/>
      <c r="S73" s="3542"/>
      <c r="T73" s="3722"/>
      <c r="U73" s="3734"/>
      <c r="V73" s="3735"/>
      <c r="W73" s="3735"/>
      <c r="X73" s="279"/>
      <c r="Y73" s="1053" t="s">
        <v>30</v>
      </c>
      <c r="Z73" s="280"/>
      <c r="AA73" s="1053" t="s">
        <v>30</v>
      </c>
      <c r="AB73" s="1035">
        <f>IF((X73+Z73)&gt;=12,X73+Z73-12,X73+Z73)</f>
        <v>0</v>
      </c>
      <c r="AC73" s="1033" t="s">
        <v>30</v>
      </c>
      <c r="AD73" s="249"/>
      <c r="AE73" s="250"/>
      <c r="AF73" s="251"/>
      <c r="AG73" s="252"/>
      <c r="AH73" s="3651"/>
      <c r="AI73" s="3652"/>
      <c r="AJ73" s="3653"/>
      <c r="AK73" s="3642"/>
      <c r="AL73" s="3643"/>
      <c r="AM73" s="3644"/>
      <c r="AN73" s="3651"/>
      <c r="AO73" s="3652"/>
      <c r="AP73" s="3653"/>
      <c r="AQ73" s="3666"/>
      <c r="AR73" s="3667"/>
      <c r="AS73" s="3667"/>
      <c r="AT73" s="3667"/>
      <c r="AU73" s="3667"/>
      <c r="AV73" s="3668"/>
      <c r="AW73" s="3841"/>
      <c r="AX73" s="3842"/>
      <c r="AY73" s="3843"/>
      <c r="AZ73" s="3995"/>
      <c r="BA73" s="3996"/>
      <c r="BB73" s="3997"/>
      <c r="BC73" s="3992"/>
      <c r="BD73" s="3993"/>
      <c r="BE73" s="3993"/>
      <c r="BF73" s="3993"/>
      <c r="BG73" s="3993"/>
      <c r="BH73" s="3993"/>
      <c r="BI73" s="3993"/>
      <c r="BJ73" s="3994"/>
    </row>
    <row r="74" spans="1:66" ht="14.1" customHeight="1">
      <c r="A74" s="3321" t="s">
        <v>1050</v>
      </c>
      <c r="B74" s="3322"/>
      <c r="C74" s="3322"/>
      <c r="D74" s="3322"/>
      <c r="E74" s="3322"/>
      <c r="F74" s="3322"/>
      <c r="G74" s="3322"/>
      <c r="H74" s="3322"/>
      <c r="I74" s="3322"/>
      <c r="J74" s="3322"/>
      <c r="K74" s="3322"/>
      <c r="L74" s="3322"/>
      <c r="M74" s="3322"/>
      <c r="N74" s="3322"/>
      <c r="O74" s="3322"/>
      <c r="P74" s="3322"/>
      <c r="Q74" s="3322"/>
      <c r="R74" s="3322"/>
      <c r="S74" s="3322"/>
      <c r="T74" s="3322"/>
      <c r="U74" s="3322"/>
      <c r="V74" s="3322"/>
      <c r="W74" s="3323"/>
      <c r="X74" s="1059" t="str">
        <f>IFERROR((X53+X56+X59+X62+X65+X68+X71)/COUNTA(G53:L73),"")</f>
        <v/>
      </c>
      <c r="Y74" s="1060" t="s">
        <v>102</v>
      </c>
      <c r="Z74" s="1042" t="str">
        <f>IFERROR((Z53+Z56+Z59+Z62+Z65+Z68+Z71)/COUNTA(G53:L73),"")</f>
        <v/>
      </c>
      <c r="AA74" s="1060" t="s">
        <v>102</v>
      </c>
      <c r="AB74" s="998">
        <f>BN75</f>
        <v>0</v>
      </c>
      <c r="AC74" s="1060" t="s">
        <v>102</v>
      </c>
      <c r="AD74" s="3814" t="str">
        <f>IFERROR(AVERAGE(AD53,AD56,AD59,AD62,AD65,AD68,AD71),"")</f>
        <v/>
      </c>
      <c r="AE74" s="3815"/>
      <c r="AF74" s="3814" t="str">
        <f>IFERROR(AVERAGE(AF53,AF56,AF59,AF62,AF65,AF68,AF71),"")</f>
        <v/>
      </c>
      <c r="AG74" s="3815"/>
      <c r="AH74" s="3818"/>
      <c r="AI74" s="3819"/>
      <c r="AJ74" s="3819"/>
      <c r="AK74" s="3819"/>
      <c r="AL74" s="3819"/>
      <c r="AM74" s="3819"/>
      <c r="AN74" s="3819"/>
      <c r="AO74" s="3819"/>
      <c r="AP74" s="3819"/>
      <c r="AQ74" s="3819"/>
      <c r="AR74" s="3819"/>
      <c r="AS74" s="3819"/>
      <c r="AT74" s="3819"/>
      <c r="AU74" s="3819"/>
      <c r="AV74" s="3820"/>
      <c r="AW74" s="3824" t="str">
        <f>IFERROR(SUM(AW53:AY73)/COUNTA(G53:L73),"")</f>
        <v/>
      </c>
      <c r="AX74" s="3825"/>
      <c r="AY74" s="3826"/>
      <c r="AZ74" s="3847" t="str">
        <f>IFERROR(AVERAGE(AZ53,AZ56,AZ59,AZ62,AZ65,AZ68,AZ71),"")</f>
        <v/>
      </c>
      <c r="BA74" s="3340"/>
      <c r="BB74" s="3848"/>
      <c r="BC74" s="3800" t="str">
        <f>IFERROR(AVERAGE(BC53,BC56,BC59,BC62,#REF!,BC68,BC71),"")</f>
        <v/>
      </c>
      <c r="BD74" s="3801"/>
      <c r="BE74" s="3801"/>
      <c r="BF74" s="3801"/>
      <c r="BG74" s="3801"/>
      <c r="BH74" s="3801"/>
      <c r="BI74" s="3801"/>
      <c r="BJ74" s="3802"/>
      <c r="BM74" s="1044">
        <f>INT(BM75/12)</f>
        <v>0</v>
      </c>
      <c r="BN74" s="1044">
        <f>MOD(BM75,12)</f>
        <v>0</v>
      </c>
    </row>
    <row r="75" spans="1:66" ht="14.1" customHeight="1" thickBot="1">
      <c r="A75" s="3324"/>
      <c r="B75" s="3325"/>
      <c r="C75" s="3325"/>
      <c r="D75" s="3325"/>
      <c r="E75" s="3325"/>
      <c r="F75" s="3325"/>
      <c r="G75" s="3325"/>
      <c r="H75" s="3325"/>
      <c r="I75" s="3325"/>
      <c r="J75" s="3325"/>
      <c r="K75" s="3325"/>
      <c r="L75" s="3325"/>
      <c r="M75" s="3325"/>
      <c r="N75" s="3325"/>
      <c r="O75" s="3325"/>
      <c r="P75" s="3325"/>
      <c r="Q75" s="3325"/>
      <c r="R75" s="3325"/>
      <c r="S75" s="3325"/>
      <c r="T75" s="3325"/>
      <c r="U75" s="3325"/>
      <c r="V75" s="3325"/>
      <c r="W75" s="3326"/>
      <c r="X75" s="1043" t="str">
        <f>IFERROR((X55+X58+X61+X64+X67+X70+X73)/COUNTA(G53:L73),"")</f>
        <v/>
      </c>
      <c r="Y75" s="1061" t="s">
        <v>30</v>
      </c>
      <c r="Z75" s="1043" t="str">
        <f>IFERROR((Z55+Z58+Z61+Z64+Z67+Z70+Z73)/COUNTA(G53:L73),"")</f>
        <v/>
      </c>
      <c r="AA75" s="1061" t="s">
        <v>30</v>
      </c>
      <c r="AB75" s="1003">
        <f>BN74</f>
        <v>0</v>
      </c>
      <c r="AC75" s="1061" t="s">
        <v>30</v>
      </c>
      <c r="AD75" s="3816"/>
      <c r="AE75" s="3817"/>
      <c r="AF75" s="3816"/>
      <c r="AG75" s="3817"/>
      <c r="AH75" s="3821"/>
      <c r="AI75" s="3822"/>
      <c r="AJ75" s="3822"/>
      <c r="AK75" s="3822"/>
      <c r="AL75" s="3822"/>
      <c r="AM75" s="3822"/>
      <c r="AN75" s="3822"/>
      <c r="AO75" s="3822"/>
      <c r="AP75" s="3822"/>
      <c r="AQ75" s="3822"/>
      <c r="AR75" s="3822"/>
      <c r="AS75" s="3822"/>
      <c r="AT75" s="3822"/>
      <c r="AU75" s="3822"/>
      <c r="AV75" s="3823"/>
      <c r="AW75" s="3827"/>
      <c r="AX75" s="3828"/>
      <c r="AY75" s="3829"/>
      <c r="AZ75" s="3849"/>
      <c r="BA75" s="3343"/>
      <c r="BB75" s="3850"/>
      <c r="BC75" s="3803"/>
      <c r="BD75" s="3804"/>
      <c r="BE75" s="3804"/>
      <c r="BF75" s="3804"/>
      <c r="BG75" s="3804"/>
      <c r="BH75" s="3804"/>
      <c r="BI75" s="3804"/>
      <c r="BJ75" s="3805"/>
      <c r="BM75" s="1044">
        <f>IFERROR(SUM(AB55,AB58,AB61,AB64,AB67,AB70,AB73)/COUNTA(G53:L73),0)</f>
        <v>0</v>
      </c>
      <c r="BN75" s="1044">
        <f>IFERROR(SUM(AB53,AB56,AB59,AB62,AB65,AB68,AB71)/COUNTA(G53:L73),0)</f>
        <v>0</v>
      </c>
    </row>
    <row r="76" spans="1:66" ht="12" customHeight="1">
      <c r="A76" s="1866" t="s">
        <v>95</v>
      </c>
      <c r="B76" s="1866"/>
      <c r="C76" s="1062" t="s">
        <v>96</v>
      </c>
      <c r="D76" s="3317" t="s">
        <v>1660</v>
      </c>
      <c r="E76" s="3317"/>
      <c r="F76" s="3317"/>
      <c r="G76" s="3317"/>
      <c r="H76" s="3317"/>
      <c r="I76" s="3317"/>
      <c r="J76" s="3317"/>
      <c r="K76" s="3317"/>
      <c r="L76" s="3317"/>
      <c r="M76" s="3317"/>
      <c r="N76" s="3317"/>
      <c r="O76" s="3317"/>
      <c r="P76" s="3317"/>
      <c r="Q76" s="3317"/>
      <c r="R76" s="3317"/>
      <c r="S76" s="3317"/>
      <c r="T76" s="3317"/>
      <c r="U76" s="3317"/>
      <c r="V76" s="3317"/>
      <c r="W76" s="3317"/>
      <c r="X76" s="3317"/>
      <c r="Y76" s="3317"/>
      <c r="Z76" s="3317"/>
      <c r="AA76" s="3317"/>
      <c r="AB76" s="3317"/>
      <c r="AC76" s="3317"/>
      <c r="AD76" s="3317"/>
      <c r="AE76" s="3317"/>
      <c r="AF76" s="3317"/>
      <c r="AG76" s="3317"/>
      <c r="AH76" s="3317"/>
      <c r="AI76" s="3317"/>
      <c r="AJ76" s="3317"/>
      <c r="AK76" s="3317"/>
      <c r="AL76" s="3317"/>
      <c r="AM76" s="3317"/>
      <c r="AN76" s="3317"/>
      <c r="AO76" s="3317"/>
      <c r="AP76" s="3317"/>
      <c r="AQ76" s="3317"/>
      <c r="AR76" s="3317"/>
      <c r="AS76" s="3317"/>
      <c r="AT76" s="3317"/>
      <c r="AU76" s="3317"/>
      <c r="AV76" s="3317"/>
      <c r="AW76" s="3317"/>
      <c r="AX76" s="3317"/>
      <c r="AY76" s="3317"/>
      <c r="AZ76" s="3317"/>
      <c r="BA76" s="3317"/>
      <c r="BB76" s="3317"/>
      <c r="BC76" s="3317"/>
      <c r="BD76" s="3317"/>
      <c r="BE76" s="3317"/>
      <c r="BF76" s="3317"/>
      <c r="BG76" s="3317"/>
      <c r="BH76" s="3317"/>
      <c r="BI76" s="3317"/>
      <c r="BJ76" s="677"/>
    </row>
    <row r="77" spans="1:66">
      <c r="A77" s="1008"/>
      <c r="B77" s="1008"/>
      <c r="C77" s="1062"/>
      <c r="D77" s="1771"/>
      <c r="E77" s="1771"/>
      <c r="F77" s="1771"/>
      <c r="G77" s="1771"/>
      <c r="H77" s="1771"/>
      <c r="I77" s="1771"/>
      <c r="J77" s="1771"/>
      <c r="K77" s="1771"/>
      <c r="L77" s="1771"/>
      <c r="M77" s="1771"/>
      <c r="N77" s="1771"/>
      <c r="O77" s="1771"/>
      <c r="P77" s="1771"/>
      <c r="Q77" s="1771"/>
      <c r="R77" s="1771"/>
      <c r="S77" s="1771"/>
      <c r="T77" s="1771"/>
      <c r="U77" s="1771"/>
      <c r="V77" s="1771"/>
      <c r="W77" s="1771"/>
      <c r="X77" s="1771"/>
      <c r="Y77" s="1771"/>
      <c r="Z77" s="1771"/>
      <c r="AA77" s="1771"/>
      <c r="AB77" s="1771"/>
      <c r="AC77" s="1771"/>
      <c r="AD77" s="1771"/>
      <c r="AE77" s="1771"/>
      <c r="AF77" s="1771"/>
      <c r="AG77" s="1771"/>
      <c r="AH77" s="1771"/>
      <c r="AI77" s="1771"/>
      <c r="AJ77" s="1771"/>
      <c r="AK77" s="1771"/>
      <c r="AL77" s="1771"/>
      <c r="AM77" s="1771"/>
      <c r="AN77" s="1771"/>
      <c r="AO77" s="1771"/>
      <c r="AP77" s="1771"/>
      <c r="AQ77" s="1771"/>
      <c r="AR77" s="1771"/>
      <c r="AS77" s="1771"/>
      <c r="AT77" s="1771"/>
      <c r="AU77" s="1771"/>
      <c r="AV77" s="1771"/>
      <c r="AW77" s="1771"/>
      <c r="AX77" s="1771"/>
      <c r="AY77" s="1771"/>
      <c r="AZ77" s="1771"/>
      <c r="BA77" s="1771"/>
      <c r="BB77" s="1771"/>
      <c r="BC77" s="1771"/>
      <c r="BD77" s="1771"/>
      <c r="BE77" s="1771"/>
      <c r="BF77" s="1771"/>
      <c r="BG77" s="1771"/>
      <c r="BH77" s="1771"/>
      <c r="BI77" s="1771"/>
      <c r="BJ77" s="677"/>
    </row>
    <row r="78" spans="1:66">
      <c r="A78" s="677"/>
      <c r="B78" s="677"/>
      <c r="C78" s="1062" t="s">
        <v>103</v>
      </c>
      <c r="D78" s="3806" t="s">
        <v>1133</v>
      </c>
      <c r="E78" s="3806"/>
      <c r="F78" s="3806"/>
      <c r="G78" s="3806"/>
      <c r="H78" s="3806"/>
      <c r="I78" s="3806"/>
      <c r="J78" s="3806"/>
      <c r="K78" s="3806"/>
      <c r="L78" s="3806"/>
      <c r="M78" s="3806"/>
      <c r="N78" s="3806"/>
      <c r="O78" s="3806"/>
      <c r="P78" s="3806"/>
      <c r="Q78" s="3806"/>
      <c r="R78" s="3806"/>
      <c r="S78" s="3806"/>
      <c r="T78" s="3806"/>
      <c r="U78" s="3806"/>
      <c r="V78" s="3806"/>
      <c r="W78" s="3806"/>
      <c r="X78" s="3806"/>
      <c r="Y78" s="3806"/>
      <c r="Z78" s="3806"/>
      <c r="AA78" s="3806"/>
      <c r="AB78" s="3806"/>
      <c r="AC78" s="3806"/>
      <c r="AD78" s="3806"/>
      <c r="AE78" s="3806"/>
      <c r="AF78" s="3806"/>
      <c r="AG78" s="3806"/>
      <c r="AH78" s="3806"/>
      <c r="AI78" s="3806"/>
      <c r="AJ78" s="3806"/>
      <c r="AK78" s="3806"/>
      <c r="AL78" s="3806"/>
      <c r="AM78" s="3806"/>
      <c r="AN78" s="3806"/>
      <c r="AO78" s="3806"/>
      <c r="AP78" s="3806"/>
      <c r="AQ78" s="3806"/>
      <c r="AR78" s="3806"/>
      <c r="AS78" s="3806"/>
      <c r="AT78" s="3806"/>
      <c r="AU78" s="3806"/>
      <c r="AV78" s="3806"/>
      <c r="AW78" s="3806"/>
      <c r="AX78" s="3806"/>
      <c r="AY78" s="3806"/>
      <c r="AZ78" s="3806"/>
      <c r="BA78" s="3806"/>
      <c r="BB78" s="3806"/>
      <c r="BC78" s="3806"/>
      <c r="BD78" s="3806"/>
      <c r="BE78" s="3806"/>
      <c r="BF78" s="3806"/>
      <c r="BG78" s="3806"/>
      <c r="BH78" s="3806"/>
      <c r="BI78" s="3806"/>
      <c r="BJ78" s="677"/>
    </row>
    <row r="79" spans="1:66" ht="12" customHeight="1">
      <c r="A79" s="677"/>
      <c r="B79" s="677"/>
      <c r="C79" s="1006" t="s">
        <v>285</v>
      </c>
      <c r="D79" s="3807" t="s">
        <v>1651</v>
      </c>
      <c r="E79" s="3807"/>
      <c r="F79" s="3807"/>
      <c r="G79" s="3807"/>
      <c r="H79" s="3807"/>
      <c r="I79" s="3807"/>
      <c r="J79" s="3807"/>
      <c r="K79" s="3807"/>
      <c r="L79" s="3807"/>
      <c r="M79" s="3807"/>
      <c r="N79" s="3807"/>
      <c r="O79" s="3807"/>
      <c r="P79" s="3807"/>
      <c r="Q79" s="3807"/>
      <c r="R79" s="3807"/>
      <c r="S79" s="3807"/>
      <c r="T79" s="3807"/>
      <c r="U79" s="3807"/>
      <c r="V79" s="3807"/>
      <c r="W79" s="3807"/>
      <c r="X79" s="3807"/>
      <c r="Y79" s="3807"/>
      <c r="Z79" s="3807"/>
      <c r="AA79" s="3807"/>
      <c r="AB79" s="3807"/>
      <c r="AC79" s="3807"/>
      <c r="AD79" s="3807"/>
      <c r="AE79" s="3807"/>
      <c r="AF79" s="3807"/>
      <c r="AG79" s="3807"/>
      <c r="AH79" s="3807"/>
      <c r="AI79" s="3807"/>
      <c r="AJ79" s="3807"/>
      <c r="AK79" s="3807"/>
      <c r="AL79" s="3807"/>
      <c r="AM79" s="3807"/>
      <c r="AN79" s="3807"/>
      <c r="AO79" s="3807"/>
      <c r="AP79" s="3807"/>
      <c r="AQ79" s="3807"/>
      <c r="AR79" s="3807"/>
      <c r="AS79" s="3807"/>
      <c r="AT79" s="3807"/>
      <c r="AU79" s="3807"/>
      <c r="AV79" s="3807"/>
      <c r="AW79" s="3807"/>
      <c r="AX79" s="3807"/>
      <c r="AY79" s="3807"/>
      <c r="AZ79" s="3807"/>
      <c r="BA79" s="3807"/>
      <c r="BB79" s="3807"/>
      <c r="BC79" s="3807"/>
      <c r="BD79" s="3807"/>
      <c r="BE79" s="3807"/>
      <c r="BF79" s="3807"/>
      <c r="BG79" s="3807"/>
      <c r="BH79" s="3807"/>
      <c r="BI79" s="3807"/>
      <c r="BJ79" s="584"/>
    </row>
    <row r="80" spans="1:66">
      <c r="A80" s="677"/>
      <c r="B80" s="921"/>
      <c r="C80" s="3808" t="s">
        <v>286</v>
      </c>
      <c r="D80" s="2080" t="s">
        <v>1130</v>
      </c>
      <c r="E80" s="2080"/>
      <c r="F80" s="2080"/>
      <c r="G80" s="2080"/>
      <c r="H80" s="2080"/>
      <c r="I80" s="2080"/>
      <c r="J80" s="2080"/>
      <c r="K80" s="2080"/>
      <c r="L80" s="2080"/>
      <c r="M80" s="2080"/>
      <c r="N80" s="2080"/>
      <c r="O80" s="2080"/>
      <c r="P80" s="2080"/>
      <c r="Q80" s="2080"/>
      <c r="R80" s="2080"/>
      <c r="S80" s="2080"/>
      <c r="T80" s="2080"/>
      <c r="U80" s="2080"/>
      <c r="V80" s="2080"/>
      <c r="W80" s="2080"/>
      <c r="X80" s="2080"/>
      <c r="Y80" s="2080"/>
      <c r="Z80" s="2080"/>
      <c r="AA80" s="2080"/>
      <c r="AB80" s="2080"/>
      <c r="AC80" s="2080"/>
      <c r="AD80" s="2080"/>
      <c r="AE80" s="2080"/>
      <c r="AF80" s="2080"/>
      <c r="AG80" s="2080"/>
      <c r="AH80" s="2080"/>
      <c r="AI80" s="2080"/>
      <c r="AJ80" s="2080"/>
      <c r="AK80" s="2080"/>
      <c r="AL80" s="2080"/>
      <c r="AM80" s="2080"/>
      <c r="AN80" s="2080"/>
      <c r="AO80" s="2080"/>
      <c r="AP80" s="2080"/>
      <c r="AQ80" s="2080"/>
      <c r="AR80" s="2080"/>
      <c r="AS80" s="2080"/>
      <c r="AT80" s="2080"/>
      <c r="AU80" s="2080"/>
      <c r="AV80" s="2080"/>
      <c r="AW80" s="2080"/>
      <c r="AX80" s="2080"/>
      <c r="AY80" s="2080"/>
      <c r="AZ80" s="2080"/>
      <c r="BA80" s="2080"/>
      <c r="BB80" s="2080"/>
      <c r="BC80" s="2080"/>
      <c r="BD80" s="2080"/>
      <c r="BE80" s="2080"/>
      <c r="BF80" s="2080"/>
      <c r="BG80" s="2080"/>
      <c r="BH80" s="2080"/>
      <c r="BI80" s="2080"/>
      <c r="BJ80" s="584"/>
    </row>
    <row r="81" spans="1:62" ht="12" customHeight="1">
      <c r="A81" s="677"/>
      <c r="B81" s="677"/>
      <c r="C81" s="3808"/>
      <c r="D81" s="2080"/>
      <c r="E81" s="2080"/>
      <c r="F81" s="2080"/>
      <c r="G81" s="2080"/>
      <c r="H81" s="2080"/>
      <c r="I81" s="2080"/>
      <c r="J81" s="2080"/>
      <c r="K81" s="2080"/>
      <c r="L81" s="2080"/>
      <c r="M81" s="2080"/>
      <c r="N81" s="2080"/>
      <c r="O81" s="2080"/>
      <c r="P81" s="2080"/>
      <c r="Q81" s="2080"/>
      <c r="R81" s="2080"/>
      <c r="S81" s="2080"/>
      <c r="T81" s="2080"/>
      <c r="U81" s="2080"/>
      <c r="V81" s="2080"/>
      <c r="W81" s="2080"/>
      <c r="X81" s="2080"/>
      <c r="Y81" s="2080"/>
      <c r="Z81" s="2080"/>
      <c r="AA81" s="2080"/>
      <c r="AB81" s="2080"/>
      <c r="AC81" s="2080"/>
      <c r="AD81" s="2080"/>
      <c r="AE81" s="2080"/>
      <c r="AF81" s="2080"/>
      <c r="AG81" s="2080"/>
      <c r="AH81" s="2080"/>
      <c r="AI81" s="2080"/>
      <c r="AJ81" s="2080"/>
      <c r="AK81" s="2080"/>
      <c r="AL81" s="2080"/>
      <c r="AM81" s="2080"/>
      <c r="AN81" s="2080"/>
      <c r="AO81" s="2080"/>
      <c r="AP81" s="2080"/>
      <c r="AQ81" s="2080"/>
      <c r="AR81" s="2080"/>
      <c r="AS81" s="2080"/>
      <c r="AT81" s="2080"/>
      <c r="AU81" s="2080"/>
      <c r="AV81" s="2080"/>
      <c r="AW81" s="2080"/>
      <c r="AX81" s="2080"/>
      <c r="AY81" s="2080"/>
      <c r="AZ81" s="2080"/>
      <c r="BA81" s="2080"/>
      <c r="BB81" s="2080"/>
      <c r="BC81" s="2080"/>
      <c r="BD81" s="2080"/>
      <c r="BE81" s="2080"/>
      <c r="BF81" s="2080"/>
      <c r="BG81" s="2080"/>
      <c r="BH81" s="2080"/>
      <c r="BI81" s="2080"/>
      <c r="BJ81" s="584"/>
    </row>
    <row r="82" spans="1:62">
      <c r="A82" s="677"/>
      <c r="B82" s="677"/>
      <c r="C82" s="3809" t="s">
        <v>887</v>
      </c>
      <c r="D82" s="2080" t="s">
        <v>1419</v>
      </c>
      <c r="E82" s="2080"/>
      <c r="F82" s="2080"/>
      <c r="G82" s="2080"/>
      <c r="H82" s="2080"/>
      <c r="I82" s="2080"/>
      <c r="J82" s="2080"/>
      <c r="K82" s="2080"/>
      <c r="L82" s="2080"/>
      <c r="M82" s="2080"/>
      <c r="N82" s="2080"/>
      <c r="O82" s="2080"/>
      <c r="P82" s="2080"/>
      <c r="Q82" s="2080"/>
      <c r="R82" s="2080"/>
      <c r="S82" s="2080"/>
      <c r="T82" s="2080"/>
      <c r="U82" s="2080"/>
      <c r="V82" s="2080"/>
      <c r="W82" s="2080"/>
      <c r="X82" s="2080"/>
      <c r="Y82" s="2080"/>
      <c r="Z82" s="2080"/>
      <c r="AA82" s="2080"/>
      <c r="AB82" s="2080"/>
      <c r="AC82" s="2080"/>
      <c r="AD82" s="2080"/>
      <c r="AE82" s="2080"/>
      <c r="AF82" s="2080"/>
      <c r="AG82" s="2080"/>
      <c r="AH82" s="2080"/>
      <c r="AI82" s="2080"/>
      <c r="AJ82" s="2080"/>
      <c r="AK82" s="2080"/>
      <c r="AL82" s="2080"/>
      <c r="AM82" s="2080"/>
      <c r="AN82" s="2080"/>
      <c r="AO82" s="2080"/>
      <c r="AP82" s="2080"/>
      <c r="AQ82" s="2080"/>
      <c r="AR82" s="2080"/>
      <c r="AS82" s="2080"/>
      <c r="AT82" s="2080"/>
      <c r="AU82" s="2080"/>
      <c r="AV82" s="2080"/>
      <c r="AW82" s="2080"/>
      <c r="AX82" s="2080"/>
      <c r="AY82" s="2080"/>
      <c r="AZ82" s="2080"/>
      <c r="BA82" s="2080"/>
      <c r="BB82" s="2080"/>
      <c r="BC82" s="2080"/>
      <c r="BD82" s="2080"/>
      <c r="BE82" s="2080"/>
      <c r="BF82" s="2080"/>
      <c r="BG82" s="2080"/>
      <c r="BH82" s="2080"/>
      <c r="BI82" s="2080"/>
      <c r="BJ82" s="584"/>
    </row>
    <row r="83" spans="1:62" ht="12" customHeight="1">
      <c r="A83" s="677"/>
      <c r="B83" s="677"/>
      <c r="C83" s="3810"/>
      <c r="D83" s="2080"/>
      <c r="E83" s="2080"/>
      <c r="F83" s="2080"/>
      <c r="G83" s="2080"/>
      <c r="H83" s="2080"/>
      <c r="I83" s="2080"/>
      <c r="J83" s="2080"/>
      <c r="K83" s="2080"/>
      <c r="L83" s="2080"/>
      <c r="M83" s="2080"/>
      <c r="N83" s="2080"/>
      <c r="O83" s="2080"/>
      <c r="P83" s="2080"/>
      <c r="Q83" s="2080"/>
      <c r="R83" s="2080"/>
      <c r="S83" s="2080"/>
      <c r="T83" s="2080"/>
      <c r="U83" s="2080"/>
      <c r="V83" s="2080"/>
      <c r="W83" s="2080"/>
      <c r="X83" s="2080"/>
      <c r="Y83" s="2080"/>
      <c r="Z83" s="2080"/>
      <c r="AA83" s="2080"/>
      <c r="AB83" s="2080"/>
      <c r="AC83" s="2080"/>
      <c r="AD83" s="2080"/>
      <c r="AE83" s="2080"/>
      <c r="AF83" s="2080"/>
      <c r="AG83" s="2080"/>
      <c r="AH83" s="2080"/>
      <c r="AI83" s="2080"/>
      <c r="AJ83" s="2080"/>
      <c r="AK83" s="2080"/>
      <c r="AL83" s="2080"/>
      <c r="AM83" s="2080"/>
      <c r="AN83" s="2080"/>
      <c r="AO83" s="2080"/>
      <c r="AP83" s="2080"/>
      <c r="AQ83" s="2080"/>
      <c r="AR83" s="2080"/>
      <c r="AS83" s="2080"/>
      <c r="AT83" s="2080"/>
      <c r="AU83" s="2080"/>
      <c r="AV83" s="2080"/>
      <c r="AW83" s="2080"/>
      <c r="AX83" s="2080"/>
      <c r="AY83" s="2080"/>
      <c r="AZ83" s="2080"/>
      <c r="BA83" s="2080"/>
      <c r="BB83" s="2080"/>
      <c r="BC83" s="2080"/>
      <c r="BD83" s="2080"/>
      <c r="BE83" s="2080"/>
      <c r="BF83" s="2080"/>
      <c r="BG83" s="2080"/>
      <c r="BH83" s="2080"/>
      <c r="BI83" s="2080"/>
      <c r="BJ83" s="677"/>
    </row>
    <row r="84" spans="1:62">
      <c r="A84" s="677"/>
      <c r="B84" s="677"/>
      <c r="C84" s="1010" t="s">
        <v>925</v>
      </c>
      <c r="D84" s="3590" t="s">
        <v>1652</v>
      </c>
      <c r="E84" s="3590"/>
      <c r="F84" s="3590"/>
      <c r="G84" s="3590"/>
      <c r="H84" s="3590"/>
      <c r="I84" s="3590"/>
      <c r="J84" s="3590"/>
      <c r="K84" s="3590"/>
      <c r="L84" s="3590"/>
      <c r="M84" s="3590"/>
      <c r="N84" s="3590"/>
      <c r="O84" s="3590"/>
      <c r="P84" s="3590"/>
      <c r="Q84" s="3590"/>
      <c r="R84" s="3590"/>
      <c r="S84" s="3590"/>
      <c r="T84" s="3590"/>
      <c r="U84" s="3590"/>
      <c r="V84" s="3590"/>
      <c r="W84" s="3590"/>
      <c r="X84" s="3590"/>
      <c r="Y84" s="3590"/>
      <c r="Z84" s="3590"/>
      <c r="AA84" s="3590"/>
      <c r="AB84" s="3590"/>
      <c r="AC84" s="3590"/>
      <c r="AD84" s="3590"/>
      <c r="AE84" s="3590"/>
      <c r="AF84" s="3590"/>
      <c r="AG84" s="3590"/>
      <c r="AH84" s="3590"/>
      <c r="AI84" s="3590"/>
      <c r="AJ84" s="3590"/>
      <c r="AK84" s="3590"/>
      <c r="AL84" s="3590"/>
      <c r="AM84" s="3590"/>
      <c r="AN84" s="3590"/>
      <c r="AO84" s="3590"/>
      <c r="AP84" s="3590"/>
      <c r="AQ84" s="3590"/>
      <c r="AR84" s="3590"/>
      <c r="AS84" s="3590"/>
      <c r="AT84" s="3590"/>
      <c r="AU84" s="3590"/>
      <c r="AV84" s="3590"/>
      <c r="AW84" s="3590"/>
      <c r="AX84" s="3590"/>
      <c r="AY84" s="3590"/>
      <c r="AZ84" s="3590"/>
      <c r="BA84" s="3590"/>
      <c r="BB84" s="3590"/>
      <c r="BC84" s="3590"/>
      <c r="BD84" s="3590"/>
      <c r="BE84" s="3590"/>
      <c r="BF84" s="3590"/>
      <c r="BG84" s="3590"/>
      <c r="BH84" s="3590"/>
      <c r="BI84" s="3590"/>
      <c r="BJ84" s="677"/>
    </row>
    <row r="85" spans="1:62">
      <c r="C85" s="1010"/>
      <c r="D85" s="677"/>
      <c r="E85" s="677"/>
      <c r="F85" s="677"/>
      <c r="G85" s="677"/>
      <c r="H85" s="677"/>
      <c r="I85" s="677"/>
      <c r="J85" s="677"/>
      <c r="K85" s="677"/>
      <c r="L85" s="677"/>
      <c r="M85" s="677"/>
      <c r="N85" s="677"/>
      <c r="O85" s="677"/>
      <c r="P85" s="677"/>
      <c r="Q85" s="677"/>
      <c r="R85" s="677"/>
      <c r="S85" s="677"/>
      <c r="T85" s="677"/>
      <c r="U85" s="677"/>
      <c r="V85" s="677"/>
      <c r="W85" s="677"/>
      <c r="X85" s="677"/>
      <c r="Y85" s="677"/>
      <c r="Z85" s="677"/>
      <c r="AA85" s="677"/>
      <c r="AB85" s="677"/>
      <c r="AC85" s="677"/>
      <c r="AD85" s="677"/>
      <c r="AE85" s="677"/>
      <c r="AF85" s="677"/>
      <c r="AG85" s="677"/>
      <c r="AH85" s="677"/>
      <c r="AI85" s="677"/>
      <c r="AJ85" s="677"/>
      <c r="AK85" s="677"/>
      <c r="AL85" s="677"/>
      <c r="AM85" s="677"/>
      <c r="AN85" s="677"/>
      <c r="AO85" s="677"/>
      <c r="AP85" s="677"/>
      <c r="AQ85" s="677"/>
      <c r="AR85" s="677"/>
      <c r="AS85" s="677"/>
      <c r="AT85" s="677"/>
      <c r="AU85" s="677"/>
      <c r="AV85" s="677"/>
      <c r="AW85" s="677"/>
      <c r="AX85" s="677"/>
      <c r="AY85" s="677"/>
      <c r="AZ85" s="677"/>
      <c r="BA85" s="677"/>
      <c r="BB85" s="677"/>
      <c r="BC85" s="677"/>
      <c r="BD85" s="677"/>
      <c r="BE85" s="677"/>
      <c r="BF85" s="677"/>
      <c r="BG85" s="677"/>
      <c r="BH85" s="677"/>
      <c r="BI85" s="677"/>
    </row>
  </sheetData>
  <sheetProtection algorithmName="SHA-512" hashValue="XcR7Ix2SZ+txkObW3x8gsnLcBIGXYfeIK1AB7k8jOA2Be3+mHviTXLRxJPcUmcLHBD3xo+lHqWcn1oxtx3hykA==" saltValue="qmlUF8BK+hA2BNRjc2jlCA==" spinCount="100000" sheet="1" formatCells="0" selectLockedCells="1"/>
  <mergeCells count="624">
    <mergeCell ref="D79:BI79"/>
    <mergeCell ref="C80:C81"/>
    <mergeCell ref="D80:BI81"/>
    <mergeCell ref="C82:C83"/>
    <mergeCell ref="D82:BI83"/>
    <mergeCell ref="D84:BI84"/>
    <mergeCell ref="A76:B76"/>
    <mergeCell ref="D76:BI77"/>
    <mergeCell ref="D78:BI78"/>
    <mergeCell ref="A74:W75"/>
    <mergeCell ref="AD74:AE75"/>
    <mergeCell ref="AF74:AG75"/>
    <mergeCell ref="AW74:AY75"/>
    <mergeCell ref="AZ74:BB75"/>
    <mergeCell ref="AN71:AP71"/>
    <mergeCell ref="AF71:AG72"/>
    <mergeCell ref="AH71:AJ71"/>
    <mergeCell ref="A71:A73"/>
    <mergeCell ref="B71:F72"/>
    <mergeCell ref="G71:L73"/>
    <mergeCell ref="M71:M73"/>
    <mergeCell ref="N71:N73"/>
    <mergeCell ref="O71:Q71"/>
    <mergeCell ref="R71:T73"/>
    <mergeCell ref="U71:W72"/>
    <mergeCell ref="X71:X72"/>
    <mergeCell ref="B73:D73"/>
    <mergeCell ref="E73:F73"/>
    <mergeCell ref="O72:Q73"/>
    <mergeCell ref="AH72:AJ72"/>
    <mergeCell ref="U73:W73"/>
    <mergeCell ref="AH73:AJ73"/>
    <mergeCell ref="Y71:Y72"/>
    <mergeCell ref="Z71:Z72"/>
    <mergeCell ref="AA71:AA72"/>
    <mergeCell ref="AB71:AB72"/>
    <mergeCell ref="AC71:AC72"/>
    <mergeCell ref="AD71:AE72"/>
    <mergeCell ref="AH70:AJ70"/>
    <mergeCell ref="AN70:AP70"/>
    <mergeCell ref="Y68:Y69"/>
    <mergeCell ref="Z68:Z69"/>
    <mergeCell ref="AA68:AA69"/>
    <mergeCell ref="AB68:AB69"/>
    <mergeCell ref="AC68:AC69"/>
    <mergeCell ref="AD68:AE69"/>
    <mergeCell ref="AF68:AG69"/>
    <mergeCell ref="AH68:AJ68"/>
    <mergeCell ref="AH69:AJ69"/>
    <mergeCell ref="AK68:AM68"/>
    <mergeCell ref="A68:A70"/>
    <mergeCell ref="B68:F69"/>
    <mergeCell ref="G68:L70"/>
    <mergeCell ref="M68:M70"/>
    <mergeCell ref="N68:N70"/>
    <mergeCell ref="O68:Q68"/>
    <mergeCell ref="R68:T70"/>
    <mergeCell ref="U68:W69"/>
    <mergeCell ref="X68:X69"/>
    <mergeCell ref="B70:D70"/>
    <mergeCell ref="E70:F70"/>
    <mergeCell ref="O69:Q70"/>
    <mergeCell ref="U70:W70"/>
    <mergeCell ref="AB65:AB66"/>
    <mergeCell ref="AC65:AC66"/>
    <mergeCell ref="AD65:AE66"/>
    <mergeCell ref="AF65:AG66"/>
    <mergeCell ref="AH65:AJ65"/>
    <mergeCell ref="A65:A67"/>
    <mergeCell ref="B65:F66"/>
    <mergeCell ref="G65:L67"/>
    <mergeCell ref="M65:M67"/>
    <mergeCell ref="N65:N67"/>
    <mergeCell ref="O65:Q65"/>
    <mergeCell ref="R65:T67"/>
    <mergeCell ref="U65:W66"/>
    <mergeCell ref="X65:X66"/>
    <mergeCell ref="B67:D67"/>
    <mergeCell ref="E67:F67"/>
    <mergeCell ref="O66:Q67"/>
    <mergeCell ref="AH66:AJ66"/>
    <mergeCell ref="U67:W67"/>
    <mergeCell ref="AH67:AJ67"/>
    <mergeCell ref="Y65:Y66"/>
    <mergeCell ref="Z65:Z66"/>
    <mergeCell ref="AA65:AA66"/>
    <mergeCell ref="AH64:AJ64"/>
    <mergeCell ref="AN64:AP64"/>
    <mergeCell ref="Y62:Y63"/>
    <mergeCell ref="Z62:Z63"/>
    <mergeCell ref="AA62:AA63"/>
    <mergeCell ref="AB62:AB63"/>
    <mergeCell ref="AC62:AC63"/>
    <mergeCell ref="AD62:AE63"/>
    <mergeCell ref="AF62:AG63"/>
    <mergeCell ref="AH62:AJ62"/>
    <mergeCell ref="AH63:AJ63"/>
    <mergeCell ref="A62:A64"/>
    <mergeCell ref="B62:F63"/>
    <mergeCell ref="G62:L64"/>
    <mergeCell ref="M62:M64"/>
    <mergeCell ref="N62:N64"/>
    <mergeCell ref="O62:Q62"/>
    <mergeCell ref="R62:T64"/>
    <mergeCell ref="U62:W63"/>
    <mergeCell ref="X62:X63"/>
    <mergeCell ref="B64:D64"/>
    <mergeCell ref="E64:F64"/>
    <mergeCell ref="O63:Q64"/>
    <mergeCell ref="U64:W64"/>
    <mergeCell ref="AB59:AB60"/>
    <mergeCell ref="AC59:AC60"/>
    <mergeCell ref="AD59:AE60"/>
    <mergeCell ref="AF59:AG60"/>
    <mergeCell ref="AH59:AJ59"/>
    <mergeCell ref="A59:A61"/>
    <mergeCell ref="B59:F60"/>
    <mergeCell ref="G59:L61"/>
    <mergeCell ref="M59:M61"/>
    <mergeCell ref="N59:N61"/>
    <mergeCell ref="O59:Q59"/>
    <mergeCell ref="R59:T61"/>
    <mergeCell ref="U59:W60"/>
    <mergeCell ref="X59:X60"/>
    <mergeCell ref="B61:D61"/>
    <mergeCell ref="E61:F61"/>
    <mergeCell ref="O60:Q61"/>
    <mergeCell ref="AH60:AJ60"/>
    <mergeCell ref="U61:W61"/>
    <mergeCell ref="AH61:AJ61"/>
    <mergeCell ref="Y59:Y60"/>
    <mergeCell ref="Z59:Z60"/>
    <mergeCell ref="AA59:AA60"/>
    <mergeCell ref="AH58:AJ58"/>
    <mergeCell ref="AN58:AP58"/>
    <mergeCell ref="Y56:Y57"/>
    <mergeCell ref="Z56:Z57"/>
    <mergeCell ref="AA56:AA57"/>
    <mergeCell ref="AB56:AB57"/>
    <mergeCell ref="AC56:AC57"/>
    <mergeCell ref="AD56:AE57"/>
    <mergeCell ref="AF56:AG57"/>
    <mergeCell ref="AH56:AJ56"/>
    <mergeCell ref="AH57:AJ57"/>
    <mergeCell ref="AA53:AA54"/>
    <mergeCell ref="A56:A58"/>
    <mergeCell ref="B56:F57"/>
    <mergeCell ref="G56:L58"/>
    <mergeCell ref="M56:M58"/>
    <mergeCell ref="N56:N58"/>
    <mergeCell ref="O56:Q56"/>
    <mergeCell ref="R56:T58"/>
    <mergeCell ref="U56:W57"/>
    <mergeCell ref="X56:X57"/>
    <mergeCell ref="B58:D58"/>
    <mergeCell ref="E58:F58"/>
    <mergeCell ref="O57:Q58"/>
    <mergeCell ref="U58:W58"/>
    <mergeCell ref="BC47:BJ48"/>
    <mergeCell ref="AH47:AV48"/>
    <mergeCell ref="AB53:AB54"/>
    <mergeCell ref="AC53:AC54"/>
    <mergeCell ref="AD53:AE54"/>
    <mergeCell ref="AF53:AG54"/>
    <mergeCell ref="AH53:AJ53"/>
    <mergeCell ref="A53:A55"/>
    <mergeCell ref="B53:F54"/>
    <mergeCell ref="G53:L55"/>
    <mergeCell ref="M53:M55"/>
    <mergeCell ref="N53:N55"/>
    <mergeCell ref="O53:Q53"/>
    <mergeCell ref="R53:T55"/>
    <mergeCell ref="U53:W54"/>
    <mergeCell ref="X53:X54"/>
    <mergeCell ref="B55:D55"/>
    <mergeCell ref="E55:F55"/>
    <mergeCell ref="O54:Q55"/>
    <mergeCell ref="AH54:AJ54"/>
    <mergeCell ref="U55:W55"/>
    <mergeCell ref="AH55:AJ55"/>
    <mergeCell ref="Y53:Y54"/>
    <mergeCell ref="Z53:Z54"/>
    <mergeCell ref="AZ51:BB52"/>
    <mergeCell ref="B51:D52"/>
    <mergeCell ref="E51:F52"/>
    <mergeCell ref="AH51:AJ51"/>
    <mergeCell ref="AN51:AP51"/>
    <mergeCell ref="AD52:AE52"/>
    <mergeCell ref="AF52:AG52"/>
    <mergeCell ref="AH52:AJ52"/>
    <mergeCell ref="AK52:AM52"/>
    <mergeCell ref="AN52:AP52"/>
    <mergeCell ref="AW47:AY52"/>
    <mergeCell ref="AQ50:AV50"/>
    <mergeCell ref="AQ51:AV51"/>
    <mergeCell ref="AQ52:AV52"/>
    <mergeCell ref="AH50:AJ50"/>
    <mergeCell ref="AN50:AP50"/>
    <mergeCell ref="AH49:AV49"/>
    <mergeCell ref="AZ47:BB48"/>
    <mergeCell ref="A43:BJ43"/>
    <mergeCell ref="A45:C45"/>
    <mergeCell ref="D45:BJ45"/>
    <mergeCell ref="A47:A52"/>
    <mergeCell ref="B47:F50"/>
    <mergeCell ref="G47:L52"/>
    <mergeCell ref="M47:M52"/>
    <mergeCell ref="N47:N52"/>
    <mergeCell ref="O47:Q49"/>
    <mergeCell ref="R47:T52"/>
    <mergeCell ref="U47:AC48"/>
    <mergeCell ref="AD47:AG47"/>
    <mergeCell ref="AD48:AE51"/>
    <mergeCell ref="AF48:AG51"/>
    <mergeCell ref="U49:Y49"/>
    <mergeCell ref="Z49:AA52"/>
    <mergeCell ref="AB49:AC52"/>
    <mergeCell ref="O50:Q52"/>
    <mergeCell ref="U50:W52"/>
    <mergeCell ref="X50:Y52"/>
    <mergeCell ref="AZ49:BB50"/>
    <mergeCell ref="BC49:BJ52"/>
    <mergeCell ref="AK50:AM50"/>
    <mergeCell ref="AK51:AM51"/>
    <mergeCell ref="E9:F10"/>
    <mergeCell ref="AH9:AJ9"/>
    <mergeCell ref="AN9:AP9"/>
    <mergeCell ref="AN8:AP8"/>
    <mergeCell ref="AD5:AG5"/>
    <mergeCell ref="AD6:AE9"/>
    <mergeCell ref="AF6:AG9"/>
    <mergeCell ref="AH7:AV7"/>
    <mergeCell ref="AK8:AM8"/>
    <mergeCell ref="AK9:AM9"/>
    <mergeCell ref="AH5:AV6"/>
    <mergeCell ref="AQ8:AV8"/>
    <mergeCell ref="AQ9:AV9"/>
    <mergeCell ref="AQ10:AV10"/>
    <mergeCell ref="A1:BJ1"/>
    <mergeCell ref="A3:C3"/>
    <mergeCell ref="D3:BJ3"/>
    <mergeCell ref="A5:A10"/>
    <mergeCell ref="B5:F8"/>
    <mergeCell ref="G5:L10"/>
    <mergeCell ref="M5:M10"/>
    <mergeCell ref="N5:N10"/>
    <mergeCell ref="O5:Q7"/>
    <mergeCell ref="R5:T10"/>
    <mergeCell ref="O8:Q10"/>
    <mergeCell ref="U8:W10"/>
    <mergeCell ref="X8:Y10"/>
    <mergeCell ref="AH8:AJ8"/>
    <mergeCell ref="U5:AC6"/>
    <mergeCell ref="AD10:AE10"/>
    <mergeCell ref="AF10:AG10"/>
    <mergeCell ref="AH10:AJ10"/>
    <mergeCell ref="AK10:AM10"/>
    <mergeCell ref="AN10:AP10"/>
    <mergeCell ref="U7:Y7"/>
    <mergeCell ref="Z7:AA10"/>
    <mergeCell ref="AB7:AC10"/>
    <mergeCell ref="B9:D10"/>
    <mergeCell ref="A11:A13"/>
    <mergeCell ref="B11:F12"/>
    <mergeCell ref="G11:L13"/>
    <mergeCell ref="M11:M13"/>
    <mergeCell ref="N11:N13"/>
    <mergeCell ref="O11:Q11"/>
    <mergeCell ref="R11:T13"/>
    <mergeCell ref="U11:W12"/>
    <mergeCell ref="X11:X12"/>
    <mergeCell ref="B13:D13"/>
    <mergeCell ref="E13:F13"/>
    <mergeCell ref="U13:W13"/>
    <mergeCell ref="AH13:AJ13"/>
    <mergeCell ref="AN13:AP13"/>
    <mergeCell ref="AW11:AY13"/>
    <mergeCell ref="O12:Q13"/>
    <mergeCell ref="AH12:AJ12"/>
    <mergeCell ref="AN12:AP12"/>
    <mergeCell ref="AF11:AG12"/>
    <mergeCell ref="AH11:AJ11"/>
    <mergeCell ref="AN11:AP11"/>
    <mergeCell ref="Y11:Y12"/>
    <mergeCell ref="Z11:Z12"/>
    <mergeCell ref="AA11:AA12"/>
    <mergeCell ref="AB11:AB12"/>
    <mergeCell ref="AC11:AC12"/>
    <mergeCell ref="AD11:AE12"/>
    <mergeCell ref="AK11:AM11"/>
    <mergeCell ref="AK13:AM13"/>
    <mergeCell ref="AK12:AM12"/>
    <mergeCell ref="AQ11:AV11"/>
    <mergeCell ref="AQ12:AV12"/>
    <mergeCell ref="AQ13:AV13"/>
    <mergeCell ref="U14:W15"/>
    <mergeCell ref="X14:X15"/>
    <mergeCell ref="Y14:Y15"/>
    <mergeCell ref="Z14:Z15"/>
    <mergeCell ref="AA14:AA15"/>
    <mergeCell ref="A14:A16"/>
    <mergeCell ref="B14:F15"/>
    <mergeCell ref="G14:L16"/>
    <mergeCell ref="M14:M16"/>
    <mergeCell ref="N14:N16"/>
    <mergeCell ref="O14:Q14"/>
    <mergeCell ref="B16:D16"/>
    <mergeCell ref="E16:F16"/>
    <mergeCell ref="O15:Q16"/>
    <mergeCell ref="U16:W16"/>
    <mergeCell ref="AB14:AB15"/>
    <mergeCell ref="AC14:AC15"/>
    <mergeCell ref="AD14:AE15"/>
    <mergeCell ref="AF14:AG15"/>
    <mergeCell ref="AH14:AJ14"/>
    <mergeCell ref="A17:A19"/>
    <mergeCell ref="B17:F18"/>
    <mergeCell ref="G17:L19"/>
    <mergeCell ref="M17:M19"/>
    <mergeCell ref="N17:N19"/>
    <mergeCell ref="O17:Q17"/>
    <mergeCell ref="R17:T19"/>
    <mergeCell ref="U17:W18"/>
    <mergeCell ref="X17:X18"/>
    <mergeCell ref="B19:D19"/>
    <mergeCell ref="E19:F19"/>
    <mergeCell ref="U19:W19"/>
    <mergeCell ref="O18:Q19"/>
    <mergeCell ref="Y17:Y18"/>
    <mergeCell ref="Z17:Z18"/>
    <mergeCell ref="AA17:AA18"/>
    <mergeCell ref="AB17:AB18"/>
    <mergeCell ref="AC17:AC18"/>
    <mergeCell ref="R14:T16"/>
    <mergeCell ref="AH15:AJ15"/>
    <mergeCell ref="AN15:AP15"/>
    <mergeCell ref="AH16:AJ16"/>
    <mergeCell ref="AN14:AP14"/>
    <mergeCell ref="AW14:AY16"/>
    <mergeCell ref="AN16:AP16"/>
    <mergeCell ref="AK18:AM18"/>
    <mergeCell ref="AK14:AM14"/>
    <mergeCell ref="AK15:AM15"/>
    <mergeCell ref="AK16:AM16"/>
    <mergeCell ref="AQ14:AV14"/>
    <mergeCell ref="AQ15:AV15"/>
    <mergeCell ref="AQ16:AV16"/>
    <mergeCell ref="AH19:AJ19"/>
    <mergeCell ref="AN19:AP19"/>
    <mergeCell ref="AW17:AY19"/>
    <mergeCell ref="AH18:AJ18"/>
    <mergeCell ref="AN18:AP18"/>
    <mergeCell ref="AH17:AJ17"/>
    <mergeCell ref="AN17:AP17"/>
    <mergeCell ref="AK17:AM17"/>
    <mergeCell ref="AD17:AE18"/>
    <mergeCell ref="AF17:AG18"/>
    <mergeCell ref="AQ17:AV17"/>
    <mergeCell ref="AQ18:AV18"/>
    <mergeCell ref="AQ19:AV19"/>
    <mergeCell ref="A20:A22"/>
    <mergeCell ref="B20:F21"/>
    <mergeCell ref="G20:L22"/>
    <mergeCell ref="M20:M22"/>
    <mergeCell ref="N20:N22"/>
    <mergeCell ref="O20:Q20"/>
    <mergeCell ref="B22:D22"/>
    <mergeCell ref="E22:F22"/>
    <mergeCell ref="O21:Q22"/>
    <mergeCell ref="AA23:AA24"/>
    <mergeCell ref="AB23:AB24"/>
    <mergeCell ref="AC23:AC24"/>
    <mergeCell ref="R20:T22"/>
    <mergeCell ref="U20:W21"/>
    <mergeCell ref="X20:X21"/>
    <mergeCell ref="Y20:Y21"/>
    <mergeCell ref="Z20:Z21"/>
    <mergeCell ref="AA20:AA21"/>
    <mergeCell ref="U22:W22"/>
    <mergeCell ref="A23:A25"/>
    <mergeCell ref="B23:F24"/>
    <mergeCell ref="G23:L25"/>
    <mergeCell ref="M23:M25"/>
    <mergeCell ref="N23:N25"/>
    <mergeCell ref="O23:Q23"/>
    <mergeCell ref="R23:T25"/>
    <mergeCell ref="U23:W24"/>
    <mergeCell ref="X23:X24"/>
    <mergeCell ref="B25:D25"/>
    <mergeCell ref="E25:F25"/>
    <mergeCell ref="U25:W25"/>
    <mergeCell ref="O24:Q25"/>
    <mergeCell ref="AH21:AJ21"/>
    <mergeCell ref="AN21:AP21"/>
    <mergeCell ref="AH22:AJ22"/>
    <mergeCell ref="AN20:AP20"/>
    <mergeCell ref="AW20:AY22"/>
    <mergeCell ref="AN22:AP22"/>
    <mergeCell ref="AB20:AB21"/>
    <mergeCell ref="AC20:AC21"/>
    <mergeCell ref="AD20:AE21"/>
    <mergeCell ref="AF20:AG21"/>
    <mergeCell ref="AH20:AJ20"/>
    <mergeCell ref="AQ20:AV20"/>
    <mergeCell ref="AQ21:AV21"/>
    <mergeCell ref="M29:M31"/>
    <mergeCell ref="N29:N31"/>
    <mergeCell ref="O29:Q29"/>
    <mergeCell ref="Z26:Z27"/>
    <mergeCell ref="AA26:AA27"/>
    <mergeCell ref="AB26:AB27"/>
    <mergeCell ref="AZ23:BB24"/>
    <mergeCell ref="AD23:AE24"/>
    <mergeCell ref="AF23:AG24"/>
    <mergeCell ref="AK24:AM24"/>
    <mergeCell ref="AH25:AJ25"/>
    <mergeCell ref="AN25:AP25"/>
    <mergeCell ref="AW23:AY25"/>
    <mergeCell ref="AH24:AJ24"/>
    <mergeCell ref="AN24:AP24"/>
    <mergeCell ref="AH23:AJ23"/>
    <mergeCell ref="AN23:AP23"/>
    <mergeCell ref="AK23:AM23"/>
    <mergeCell ref="AD26:AE27"/>
    <mergeCell ref="AN26:AP26"/>
    <mergeCell ref="AK25:AM25"/>
    <mergeCell ref="AK26:AM26"/>
    <mergeCell ref="Y23:Y24"/>
    <mergeCell ref="Z23:Z24"/>
    <mergeCell ref="A34:B34"/>
    <mergeCell ref="A32:W33"/>
    <mergeCell ref="AD32:AE33"/>
    <mergeCell ref="AF32:AG33"/>
    <mergeCell ref="B31:D31"/>
    <mergeCell ref="E31:F31"/>
    <mergeCell ref="U31:W31"/>
    <mergeCell ref="D34:BI35"/>
    <mergeCell ref="AC26:AC27"/>
    <mergeCell ref="AF26:AG27"/>
    <mergeCell ref="AH26:AJ26"/>
    <mergeCell ref="AH28:AJ28"/>
    <mergeCell ref="A26:A28"/>
    <mergeCell ref="B26:F27"/>
    <mergeCell ref="G26:L28"/>
    <mergeCell ref="M26:M28"/>
    <mergeCell ref="N26:N28"/>
    <mergeCell ref="O26:Q26"/>
    <mergeCell ref="B28:D28"/>
    <mergeCell ref="E28:F28"/>
    <mergeCell ref="O27:Q28"/>
    <mergeCell ref="A29:A31"/>
    <mergeCell ref="B29:F30"/>
    <mergeCell ref="G29:L31"/>
    <mergeCell ref="U29:W30"/>
    <mergeCell ref="X29:X30"/>
    <mergeCell ref="AK31:AM31"/>
    <mergeCell ref="U28:W28"/>
    <mergeCell ref="R26:T28"/>
    <mergeCell ref="U26:W27"/>
    <mergeCell ref="X26:X27"/>
    <mergeCell ref="Y26:Y27"/>
    <mergeCell ref="AH27:AJ27"/>
    <mergeCell ref="C38:C39"/>
    <mergeCell ref="C40:C41"/>
    <mergeCell ref="AW32:AY33"/>
    <mergeCell ref="AZ32:BB33"/>
    <mergeCell ref="BC32:BJ33"/>
    <mergeCell ref="AH31:AJ31"/>
    <mergeCell ref="AN31:AP31"/>
    <mergeCell ref="O30:Q31"/>
    <mergeCell ref="Y29:Y30"/>
    <mergeCell ref="Z29:Z30"/>
    <mergeCell ref="AA29:AA30"/>
    <mergeCell ref="AB29:AB30"/>
    <mergeCell ref="AC29:AC30"/>
    <mergeCell ref="AD29:AE30"/>
    <mergeCell ref="AH30:AJ30"/>
    <mergeCell ref="AN30:AP30"/>
    <mergeCell ref="AF29:AG30"/>
    <mergeCell ref="AH29:AJ29"/>
    <mergeCell ref="AN29:AP29"/>
    <mergeCell ref="AW29:AY31"/>
    <mergeCell ref="AK29:AM29"/>
    <mergeCell ref="AK30:AM30"/>
    <mergeCell ref="D38:BI39"/>
    <mergeCell ref="R29:T31"/>
    <mergeCell ref="AW26:AY28"/>
    <mergeCell ref="AN28:AP28"/>
    <mergeCell ref="AQ28:AV28"/>
    <mergeCell ref="AZ20:BB21"/>
    <mergeCell ref="AZ22:BB22"/>
    <mergeCell ref="AZ25:BB25"/>
    <mergeCell ref="AZ26:BB27"/>
    <mergeCell ref="AZ28:BB28"/>
    <mergeCell ref="BC5:BJ6"/>
    <mergeCell ref="BC7:BJ10"/>
    <mergeCell ref="AZ5:BB6"/>
    <mergeCell ref="AZ11:BB12"/>
    <mergeCell ref="AZ17:BB18"/>
    <mergeCell ref="BC11:BJ13"/>
    <mergeCell ref="AZ13:BB13"/>
    <mergeCell ref="AZ14:BB15"/>
    <mergeCell ref="AZ16:BB16"/>
    <mergeCell ref="BC14:BJ16"/>
    <mergeCell ref="AZ7:BB8"/>
    <mergeCell ref="AZ9:BB10"/>
    <mergeCell ref="BC17:BJ19"/>
    <mergeCell ref="AZ19:BB19"/>
    <mergeCell ref="AW5:AY10"/>
    <mergeCell ref="AZ29:BB30"/>
    <mergeCell ref="AZ31:BB31"/>
    <mergeCell ref="D36:BI36"/>
    <mergeCell ref="BC29:BJ31"/>
    <mergeCell ref="BC26:BJ28"/>
    <mergeCell ref="AK27:AM27"/>
    <mergeCell ref="AK28:AM28"/>
    <mergeCell ref="AK19:AM19"/>
    <mergeCell ref="AK20:AM20"/>
    <mergeCell ref="AK21:AM21"/>
    <mergeCell ref="AK22:AM22"/>
    <mergeCell ref="AQ29:AV29"/>
    <mergeCell ref="AQ30:AV30"/>
    <mergeCell ref="AQ31:AV31"/>
    <mergeCell ref="AH32:AV33"/>
    <mergeCell ref="AN27:AP27"/>
    <mergeCell ref="BC20:BJ22"/>
    <mergeCell ref="BC23:BJ25"/>
    <mergeCell ref="AQ22:AV22"/>
    <mergeCell ref="AQ23:AV23"/>
    <mergeCell ref="AQ24:AV24"/>
    <mergeCell ref="AQ25:AV25"/>
    <mergeCell ref="AQ26:AV26"/>
    <mergeCell ref="AQ27:AV27"/>
    <mergeCell ref="AZ53:BB54"/>
    <mergeCell ref="BC53:BJ55"/>
    <mergeCell ref="AK54:AM54"/>
    <mergeCell ref="AK55:AM55"/>
    <mergeCell ref="AZ55:BB55"/>
    <mergeCell ref="AK56:AM56"/>
    <mergeCell ref="AZ56:BB57"/>
    <mergeCell ref="BC56:BJ58"/>
    <mergeCell ref="AK57:AM57"/>
    <mergeCell ref="AK58:AM58"/>
    <mergeCell ref="AZ58:BB58"/>
    <mergeCell ref="AK53:AM53"/>
    <mergeCell ref="AN53:AP53"/>
    <mergeCell ref="AW53:AY55"/>
    <mergeCell ref="AN54:AP54"/>
    <mergeCell ref="AN55:AP55"/>
    <mergeCell ref="AN56:AP56"/>
    <mergeCell ref="AW56:AY58"/>
    <mergeCell ref="AN57:AP57"/>
    <mergeCell ref="AQ53:AV53"/>
    <mergeCell ref="AQ54:AV54"/>
    <mergeCell ref="AQ55:AV55"/>
    <mergeCell ref="AQ56:AV56"/>
    <mergeCell ref="AQ57:AV57"/>
    <mergeCell ref="AZ64:BB64"/>
    <mergeCell ref="AK59:AM59"/>
    <mergeCell ref="AN59:AP59"/>
    <mergeCell ref="AW59:AY61"/>
    <mergeCell ref="AN60:AP60"/>
    <mergeCell ref="AN61:AP61"/>
    <mergeCell ref="AN62:AP62"/>
    <mergeCell ref="AW62:AY64"/>
    <mergeCell ref="AN63:AP63"/>
    <mergeCell ref="AQ62:AV62"/>
    <mergeCell ref="AQ63:AV63"/>
    <mergeCell ref="AQ64:AV64"/>
    <mergeCell ref="AZ68:BB69"/>
    <mergeCell ref="BC68:BJ70"/>
    <mergeCell ref="AK69:AM69"/>
    <mergeCell ref="AK70:AM70"/>
    <mergeCell ref="AZ70:BB70"/>
    <mergeCell ref="AK65:AM65"/>
    <mergeCell ref="AN65:AP65"/>
    <mergeCell ref="AW65:AY67"/>
    <mergeCell ref="AN66:AP66"/>
    <mergeCell ref="AN67:AP67"/>
    <mergeCell ref="AN68:AP68"/>
    <mergeCell ref="AW68:AY70"/>
    <mergeCell ref="AN69:AP69"/>
    <mergeCell ref="AQ70:AV70"/>
    <mergeCell ref="AQ67:AV67"/>
    <mergeCell ref="AQ68:AV68"/>
    <mergeCell ref="AQ69:AV69"/>
    <mergeCell ref="AZ71:BB72"/>
    <mergeCell ref="BC71:BJ73"/>
    <mergeCell ref="AK72:AM72"/>
    <mergeCell ref="AK73:AM73"/>
    <mergeCell ref="AZ73:BB73"/>
    <mergeCell ref="BC74:BJ75"/>
    <mergeCell ref="AK71:AM71"/>
    <mergeCell ref="AW71:AY73"/>
    <mergeCell ref="AN72:AP72"/>
    <mergeCell ref="AN73:AP73"/>
    <mergeCell ref="AH74:AV75"/>
    <mergeCell ref="AQ71:AV71"/>
    <mergeCell ref="AQ72:AV72"/>
    <mergeCell ref="AQ73:AV73"/>
    <mergeCell ref="D40:BI41"/>
    <mergeCell ref="D37:BI37"/>
    <mergeCell ref="D42:BI42"/>
    <mergeCell ref="AQ58:AV58"/>
    <mergeCell ref="AQ59:AV59"/>
    <mergeCell ref="AQ60:AV60"/>
    <mergeCell ref="AQ61:AV61"/>
    <mergeCell ref="AQ65:AV65"/>
    <mergeCell ref="AQ66:AV66"/>
    <mergeCell ref="AZ65:BB66"/>
    <mergeCell ref="BC65:BJ67"/>
    <mergeCell ref="AK66:AM66"/>
    <mergeCell ref="AK67:AM67"/>
    <mergeCell ref="AZ67:BB67"/>
    <mergeCell ref="AZ59:BB60"/>
    <mergeCell ref="BC59:BJ61"/>
    <mergeCell ref="AK60:AM60"/>
    <mergeCell ref="AK61:AM61"/>
    <mergeCell ref="AZ61:BB61"/>
    <mergeCell ref="AK62:AM62"/>
    <mergeCell ref="AZ62:BB63"/>
    <mergeCell ref="BC62:BJ64"/>
    <mergeCell ref="AK63:AM63"/>
    <mergeCell ref="AK64:AM64"/>
  </mergeCells>
  <phoneticPr fontId="4"/>
  <conditionalFormatting sqref="B11:G11 AD11:AK11 AN11:AQ11 BC11 B12:F12 E13:F13 AE13 AG13:AK13 B14:G14 BC14 AD14:AJ15 B15:F15 E16:F16 AE16 AG16:AJ16 B20:G20 BC20 AD20:AJ21 B21:F21 E22:F22 AE22 AG22:AJ22 B23:G23 AD23:AJ24 B24:F24 E25:F25 AE25 AG25:AJ25 B26:G26 BC26 AD26:AJ27 B27:F27 E28:F28 AE28 AG28:AJ28 B29:G29 BC29 AD29:AJ30 B30:F30 E31:F31 AE31 AG31:AJ31">
    <cfRule type="containsBlanks" dxfId="132" priority="60">
      <formula>LEN(TRIM(B11))=0</formula>
    </cfRule>
  </conditionalFormatting>
  <conditionalFormatting sqref="B53:G53 AD53:AG54 B54:F54 E55:F55 AE55 B56:G56 AD56:AG57 B57:F57 E58:F58 AE58 AG58 B62:G62 AD62:AG63 B63:F63 E64:F64 AE64 AG64 B65:G65 AD65:AG66 B66:F66 E67:F67 AE67 AG67 B68:G68 AD68:AG69 B69:F69 E70:F70 AE70 AG70 B71:G71 AD71:AG72 B72:F72 E73:F73 AE73 AG73">
    <cfRule type="containsBlanks" dxfId="131" priority="56">
      <formula>LEN(TRIM(B53))=0</formula>
    </cfRule>
  </conditionalFormatting>
  <conditionalFormatting sqref="M11:M31 AN12:AS31 B17:G17 BC17 AD17:AJ18 B18:F18 E19:F19 AE19 AG19:AJ19">
    <cfRule type="containsBlanks" dxfId="130" priority="58">
      <formula>LEN(TRIM(B11))=0</formula>
    </cfRule>
  </conditionalFormatting>
  <conditionalFormatting sqref="M53:M73 U53:X73 Z53:Z73 B59:G59 AD59:AG60 B60:F60 E61:F61 AE61 AG61">
    <cfRule type="containsBlanks" dxfId="129" priority="54">
      <formula>LEN(TRIM(B53))=0</formula>
    </cfRule>
  </conditionalFormatting>
  <conditionalFormatting sqref="N11:O11 N12:N13 B13:D13 AD13 AF13 N14:O14 N15:N16 B16:D16 AD16 AF16 N20:O20 N21:N22 B22:D22 AD22 AF22 N23:O23 N24:N25 B25:D25 AD25 AF25 N26:O26 N27:N28 B28:D28 AD28 AF28 N29:O29 N30:N31 B31:D31 AD31 AF31">
    <cfRule type="containsBlanks" dxfId="128" priority="59">
      <formula>LEN(TRIM(B11))=0</formula>
    </cfRule>
  </conditionalFormatting>
  <conditionalFormatting sqref="N53:O53 N54:N55 B55:D55 AD55 AF55 N56:O56 N57:N58 B58:D58 AD58 AF58 N62:O62 N63:N64 B64:D64 AD64 AF64 N65:O65 N66:N67 B67:D67 AD67 AF67 N68:O68 N69:N70 B70:D70 AD70 AF70 N71:O71 N72:N73 B73:D73 AD73 AF73">
    <cfRule type="containsBlanks" dxfId="127" priority="55">
      <formula>LEN(TRIM(B53))=0</formula>
    </cfRule>
  </conditionalFormatting>
  <conditionalFormatting sqref="O12">
    <cfRule type="containsBlanks" dxfId="126" priority="14">
      <formula>LEN(TRIM(O12))=0</formula>
    </cfRule>
  </conditionalFormatting>
  <conditionalFormatting sqref="O15">
    <cfRule type="containsBlanks" dxfId="125" priority="13">
      <formula>LEN(TRIM(O15))=0</formula>
    </cfRule>
  </conditionalFormatting>
  <conditionalFormatting sqref="O18">
    <cfRule type="containsBlanks" dxfId="124" priority="12">
      <formula>LEN(TRIM(O18))=0</formula>
    </cfRule>
  </conditionalFormatting>
  <conditionalFormatting sqref="O21">
    <cfRule type="containsBlanks" dxfId="123" priority="11">
      <formula>LEN(TRIM(O21))=0</formula>
    </cfRule>
  </conditionalFormatting>
  <conditionalFormatting sqref="O24">
    <cfRule type="containsBlanks" dxfId="122" priority="10">
      <formula>LEN(TRIM(O24))=0</formula>
    </cfRule>
  </conditionalFormatting>
  <conditionalFormatting sqref="O27">
    <cfRule type="containsBlanks" dxfId="121" priority="9">
      <formula>LEN(TRIM(O27))=0</formula>
    </cfRule>
  </conditionalFormatting>
  <conditionalFormatting sqref="O30">
    <cfRule type="containsBlanks" dxfId="120" priority="8">
      <formula>LEN(TRIM(O30))=0</formula>
    </cfRule>
  </conditionalFormatting>
  <conditionalFormatting sqref="O54">
    <cfRule type="containsBlanks" dxfId="119" priority="7">
      <formula>LEN(TRIM(O54))=0</formula>
    </cfRule>
  </conditionalFormatting>
  <conditionalFormatting sqref="O57">
    <cfRule type="containsBlanks" dxfId="118" priority="6">
      <formula>LEN(TRIM(O57))=0</formula>
    </cfRule>
  </conditionalFormatting>
  <conditionalFormatting sqref="O60">
    <cfRule type="containsBlanks" dxfId="117" priority="5">
      <formula>LEN(TRIM(O60))=0</formula>
    </cfRule>
  </conditionalFormatting>
  <conditionalFormatting sqref="O63">
    <cfRule type="containsBlanks" dxfId="116" priority="4">
      <formula>LEN(TRIM(O63))=0</formula>
    </cfRule>
  </conditionalFormatting>
  <conditionalFormatting sqref="O66">
    <cfRule type="containsBlanks" dxfId="115" priority="3">
      <formula>LEN(TRIM(O66))=0</formula>
    </cfRule>
  </conditionalFormatting>
  <conditionalFormatting sqref="O69">
    <cfRule type="containsBlanks" dxfId="114" priority="2">
      <formula>LEN(TRIM(O69))=0</formula>
    </cfRule>
  </conditionalFormatting>
  <conditionalFormatting sqref="O72">
    <cfRule type="containsBlanks" dxfId="113" priority="1">
      <formula>LEN(TRIM(O72))=0</formula>
    </cfRule>
  </conditionalFormatting>
  <conditionalFormatting sqref="R11:T31 N17:O17 N18:N19 B19:D19 AD19 AF19">
    <cfRule type="containsBlanks" dxfId="112" priority="57">
      <formula>LEN(TRIM(B11))=0</formula>
    </cfRule>
  </conditionalFormatting>
  <conditionalFormatting sqref="R53:T73 N59:O59 N60:N61 B61:D61 AD61 AF61">
    <cfRule type="containsBlanks" dxfId="111" priority="53">
      <formula>LEN(TRIM(B53))=0</formula>
    </cfRule>
  </conditionalFormatting>
  <conditionalFormatting sqref="U11:X31 Z11:Z31">
    <cfRule type="containsBlanks" dxfId="110" priority="52">
      <formula>LEN(TRIM(U11))=0</formula>
    </cfRule>
  </conditionalFormatting>
  <conditionalFormatting sqref="AD12:AM12">
    <cfRule type="containsBlanks" dxfId="109" priority="46">
      <formula>LEN(TRIM(AD12))=0</formula>
    </cfRule>
  </conditionalFormatting>
  <conditionalFormatting sqref="AH53:AK53 AN53:AQ53 BC53 AG55:AK55 BC56 BC62 BC68 BC71">
    <cfRule type="containsBlanks" dxfId="108" priority="27">
      <formula>LEN(TRIM(AG53))=0</formula>
    </cfRule>
  </conditionalFormatting>
  <conditionalFormatting sqref="AH54:AM54">
    <cfRule type="containsBlanks" dxfId="107" priority="23">
      <formula>LEN(TRIM(AH54))=0</formula>
    </cfRule>
  </conditionalFormatting>
  <conditionalFormatting sqref="AH56:AM73">
    <cfRule type="containsBlanks" dxfId="106" priority="22">
      <formula>LEN(TRIM(AH56))=0</formula>
    </cfRule>
  </conditionalFormatting>
  <conditionalFormatting sqref="AK14:AM31">
    <cfRule type="containsBlanks" dxfId="105" priority="45">
      <formula>LEN(TRIM(AK14))=0</formula>
    </cfRule>
  </conditionalFormatting>
  <conditionalFormatting sqref="AN54:AS73 BC59">
    <cfRule type="containsBlanks" dxfId="104" priority="26">
      <formula>LEN(TRIM(AN54))=0</formula>
    </cfRule>
  </conditionalFormatting>
  <conditionalFormatting sqref="AQ8 AQ9:AS10">
    <cfRule type="containsBlanks" dxfId="103" priority="51">
      <formula>LEN(TRIM(AQ8))=0</formula>
    </cfRule>
  </conditionalFormatting>
  <conditionalFormatting sqref="AQ50 AQ51:AS52">
    <cfRule type="containsBlanks" dxfId="102" priority="25">
      <formula>LEN(TRIM(AQ50))=0</formula>
    </cfRule>
  </conditionalFormatting>
  <conditionalFormatting sqref="AZ11 AZ13:AZ14 AZ31">
    <cfRule type="containsBlanks" dxfId="101" priority="44">
      <formula>LEN(TRIM(AZ11))=0</formula>
    </cfRule>
  </conditionalFormatting>
  <conditionalFormatting sqref="AZ16:AZ17 AZ19:AZ20 AZ22:AZ23 AZ25:AZ26">
    <cfRule type="containsBlanks" dxfId="100" priority="42">
      <formula>LEN(TRIM(AZ16))=0</formula>
    </cfRule>
  </conditionalFormatting>
  <conditionalFormatting sqref="AZ28:AZ29">
    <cfRule type="containsBlanks" dxfId="99" priority="41">
      <formula>LEN(TRIM(AZ28))=0</formula>
    </cfRule>
  </conditionalFormatting>
  <conditionalFormatting sqref="AZ53 AZ55:AZ56 AZ73">
    <cfRule type="containsBlanks" dxfId="98" priority="21">
      <formula>LEN(TRIM(AZ53))=0</formula>
    </cfRule>
  </conditionalFormatting>
  <conditionalFormatting sqref="AZ58:AZ59 AZ61:AZ62 AZ64:AZ65 AZ67:AZ68">
    <cfRule type="containsBlanks" dxfId="97" priority="20">
      <formula>LEN(TRIM(AZ58))=0</formula>
    </cfRule>
  </conditionalFormatting>
  <conditionalFormatting sqref="AZ70:AZ71">
    <cfRule type="containsBlanks" dxfId="96" priority="19">
      <formula>LEN(TRIM(AZ70))=0</formula>
    </cfRule>
  </conditionalFormatting>
  <conditionalFormatting sqref="BC23">
    <cfRule type="containsBlanks" dxfId="95" priority="40">
      <formula>LEN(TRIM(BC23))=0</formula>
    </cfRule>
  </conditionalFormatting>
  <conditionalFormatting sqref="BC65">
    <cfRule type="containsBlanks" dxfId="94" priority="18">
      <formula>LEN(TRIM(BC65))=0</formula>
    </cfRule>
  </conditionalFormatting>
  <dataValidations count="5">
    <dataValidation type="list" allowBlank="1" showInputMessage="1" showErrorMessage="1" sqref="AD28 AF13 AD13 AF31 AD31 AF16 AD16 AD25 AF28 AF22 AD22 AF25 AF19 AD19 AD70 AF55 AD55 AF73 AD73 AF58 AD58 AD67 AF70 AF64 AD64 AF67 AF61 AD61" xr:uid="{AEF31C8F-33B1-4930-9183-E93ED2DB87A8}">
      <formula1>"　,格付表,月給,日給,時給"</formula1>
    </dataValidation>
    <dataValidation type="list" allowBlank="1" showInputMessage="1" showErrorMessage="1" sqref="O14:Q14 O20:Q20 O23:Q23 O26:Q26 O29:Q29 O11:Q11 N11:N31 O17:Q17 O56:Q56 O62:Q62 O65:Q65 O68:Q68 O71:Q71 O53:Q53 N53:N73 O59:Q59" xr:uid="{8A0099F7-5475-4120-828C-B82F9A98E337}">
      <formula1>"　,有,無"</formula1>
    </dataValidation>
    <dataValidation type="list" allowBlank="1" showInputMessage="1" showErrorMessage="1" sqref="R11:T31 R53:T73" xr:uid="{5221C773-BCE0-4C66-A2E0-68B84EDC90E0}">
      <formula1>"　,大学院,大学,短大,専門学校,高校,中学校,特別支援学校"</formula1>
    </dataValidation>
    <dataValidation type="list" allowBlank="1" showInputMessage="1" showErrorMessage="1" sqref="B13:D13 B16:D16 B31:D31 B22:D22 B25:D25 B28:D28 B19:D19 B55:D55 B58:D58 B73:D73 B64:D64 B67:D67 B70:D70 B61:D61" xr:uid="{446305AE-6918-4535-902E-E8FE96F94763}">
      <formula1>"　,常勤,非常勤"</formula1>
    </dataValidation>
    <dataValidation type="list" allowBlank="1" showInputMessage="1" showErrorMessage="1" sqref="O12:Q13 O15:Q16 O18:Q19 O21:Q22 O24:Q25 O27:Q28 O30:Q31 O54:Q55 O57:Q58 O60:Q61 O63:Q64 O66:Q67 O69:Q70 O72:Q73" xr:uid="{0B0B96C7-E6DD-488D-9ED7-6DB9456F7004}">
      <formula1>"　,施設長,保育士,保健師,看護師,准看護師,管理栄養士,栄養士,調理師,子育て支援員(地域型保育),幼稚園教諭,小学校教諭,養護教諭"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5" orientation="landscape" cellComments="asDisplayed" horizontalDpi="300" verticalDpi="300" r:id="rId1"/>
  <headerFooter alignWithMargins="0"/>
  <rowBreaks count="1" manualBreakCount="1">
    <brk id="42" max="61"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A90E4-EF65-446F-9325-CF4B2422FA2A}">
  <sheetPr>
    <tabColor theme="7" tint="0.59999389629810485"/>
  </sheetPr>
  <dimension ref="A1:BR51"/>
  <sheetViews>
    <sheetView showGridLines="0" view="pageBreakPreview" zoomScaleNormal="110" zoomScaleSheetLayoutView="100" workbookViewId="0">
      <selection activeCell="C35" sqref="C35:E35"/>
    </sheetView>
  </sheetViews>
  <sheetFormatPr defaultColWidth="8" defaultRowHeight="12"/>
  <cols>
    <col min="1" max="2" width="1.375" style="13" customWidth="1"/>
    <col min="3" max="19" width="2.375" style="13" customWidth="1"/>
    <col min="20" max="20" width="3.25" style="13" customWidth="1"/>
    <col min="21" max="39" width="2.375" style="13" customWidth="1"/>
    <col min="40" max="40" width="1.25" style="13" customWidth="1"/>
    <col min="41" max="81" width="2.375" style="13" customWidth="1"/>
    <col min="82" max="87" width="3.625" style="13" customWidth="1"/>
    <col min="88" max="16384" width="8" style="13"/>
  </cols>
  <sheetData>
    <row r="1" spans="1:70" ht="14.1" customHeight="1">
      <c r="A1" s="1742" t="s">
        <v>1663</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P1" s="525"/>
      <c r="AQ1" s="525"/>
      <c r="AR1" s="525"/>
      <c r="AS1" s="525"/>
      <c r="AT1" s="525"/>
    </row>
    <row r="2" spans="1:70" ht="5.0999999999999996" customHeight="1" thickBot="1"/>
    <row r="3" spans="1:70" ht="14.1" customHeight="1">
      <c r="B3" s="1741" t="s">
        <v>335</v>
      </c>
      <c r="C3" s="1739"/>
      <c r="D3" s="1739"/>
      <c r="E3" s="1739"/>
      <c r="F3" s="1739"/>
      <c r="G3" s="1739"/>
      <c r="H3" s="1739"/>
      <c r="I3" s="1739"/>
      <c r="J3" s="1739"/>
      <c r="K3" s="1739"/>
      <c r="L3" s="1739"/>
      <c r="M3" s="1739"/>
      <c r="N3" s="1739"/>
      <c r="O3" s="1739"/>
      <c r="P3" s="1739"/>
      <c r="Q3" s="1739"/>
      <c r="R3" s="1739"/>
      <c r="S3" s="1739"/>
      <c r="T3" s="1739"/>
      <c r="U3" s="1739"/>
      <c r="V3" s="1739"/>
      <c r="W3" s="1739"/>
      <c r="X3" s="1739"/>
      <c r="Y3" s="1739"/>
      <c r="Z3" s="1739"/>
      <c r="AA3" s="1739"/>
      <c r="AB3" s="1739"/>
      <c r="AC3" s="2731"/>
      <c r="AD3" s="1738" t="s">
        <v>122</v>
      </c>
      <c r="AE3" s="1739"/>
      <c r="AF3" s="1739"/>
      <c r="AG3" s="1739"/>
      <c r="AH3" s="1739"/>
      <c r="AI3" s="1739"/>
      <c r="AJ3" s="1739"/>
      <c r="AK3" s="1739"/>
      <c r="AL3" s="1739"/>
      <c r="AM3" s="1739"/>
      <c r="AN3" s="1740"/>
    </row>
    <row r="4" spans="1:70" ht="6.95" customHeight="1">
      <c r="A4" s="303"/>
      <c r="B4" s="15"/>
      <c r="C4" s="303"/>
      <c r="D4" s="303"/>
      <c r="F4" s="2"/>
      <c r="G4" s="2"/>
      <c r="H4" s="2"/>
      <c r="I4" s="2"/>
      <c r="J4" s="2"/>
      <c r="K4" s="2"/>
      <c r="L4" s="2"/>
      <c r="M4" s="2"/>
      <c r="N4" s="2"/>
      <c r="O4" s="2"/>
      <c r="P4" s="2"/>
      <c r="Q4" s="2"/>
      <c r="R4" s="2"/>
      <c r="S4" s="2"/>
      <c r="V4" s="303"/>
      <c r="Y4" s="303"/>
      <c r="AD4" s="21"/>
      <c r="AE4" s="322"/>
      <c r="AF4" s="322"/>
      <c r="AG4" s="322"/>
      <c r="AH4" s="322"/>
      <c r="AI4" s="322"/>
      <c r="AJ4" s="322"/>
      <c r="AK4" s="322"/>
      <c r="AL4" s="322"/>
      <c r="AM4" s="322"/>
      <c r="AN4" s="49"/>
    </row>
    <row r="5" spans="1:70" ht="14.45" customHeight="1">
      <c r="A5" s="303"/>
      <c r="B5" s="1708" t="s">
        <v>692</v>
      </c>
      <c r="C5" s="1709"/>
      <c r="D5" s="1710" t="s">
        <v>752</v>
      </c>
      <c r="E5" s="1710"/>
      <c r="F5" s="1710"/>
      <c r="G5" s="1710"/>
      <c r="H5" s="1710"/>
      <c r="I5" s="1710"/>
      <c r="J5" s="1710"/>
      <c r="K5" s="1710"/>
      <c r="L5" s="1710"/>
      <c r="M5" s="1710"/>
      <c r="N5" s="1710"/>
      <c r="O5" s="1710"/>
      <c r="P5" s="1710"/>
      <c r="Q5" s="1710"/>
      <c r="R5" s="1710"/>
      <c r="S5" s="1710"/>
      <c r="T5" s="1710"/>
      <c r="U5" s="1710"/>
      <c r="V5" s="1710"/>
      <c r="W5" s="1710"/>
      <c r="X5" s="1710"/>
      <c r="Y5" s="1710"/>
      <c r="Z5" s="1710"/>
      <c r="AA5" s="1710"/>
      <c r="AB5" s="1710"/>
      <c r="AC5" s="16"/>
      <c r="AD5" s="391" t="s">
        <v>131</v>
      </c>
      <c r="AE5" s="1941" t="s">
        <v>926</v>
      </c>
      <c r="AF5" s="1941"/>
      <c r="AG5" s="1941"/>
      <c r="AH5" s="1941"/>
      <c r="AI5" s="1941"/>
      <c r="AJ5" s="1941"/>
      <c r="AK5" s="1941"/>
      <c r="AL5" s="1941"/>
      <c r="AM5" s="1941"/>
      <c r="AN5" s="14"/>
    </row>
    <row r="6" spans="1:70" ht="14.45" customHeight="1">
      <c r="A6" s="303"/>
      <c r="B6" s="15"/>
      <c r="C6" s="278" t="s">
        <v>494</v>
      </c>
      <c r="D6" s="1710" t="s">
        <v>1059</v>
      </c>
      <c r="E6" s="1710"/>
      <c r="F6" s="1710"/>
      <c r="G6" s="1710"/>
      <c r="H6" s="1710"/>
      <c r="I6" s="1710"/>
      <c r="J6" s="1710"/>
      <c r="K6" s="1710"/>
      <c r="L6" s="1710"/>
      <c r="M6" s="1710"/>
      <c r="N6" s="1710"/>
      <c r="O6" s="1710"/>
      <c r="P6" s="1710"/>
      <c r="Q6" s="1710"/>
      <c r="R6" s="1710"/>
      <c r="S6" s="1710"/>
      <c r="T6" s="1710"/>
      <c r="U6" s="1710"/>
      <c r="V6" s="1710"/>
      <c r="W6" s="1710"/>
      <c r="X6" s="1710"/>
      <c r="Y6" s="1710"/>
      <c r="Z6" s="1710"/>
      <c r="AA6" s="3115"/>
      <c r="AB6" s="3115"/>
      <c r="AC6" s="16"/>
      <c r="AD6" s="391" t="s">
        <v>131</v>
      </c>
      <c r="AE6" s="1941" t="s">
        <v>927</v>
      </c>
      <c r="AF6" s="1941"/>
      <c r="AG6" s="1941"/>
      <c r="AH6" s="1941"/>
      <c r="AI6" s="1941"/>
      <c r="AJ6" s="1941"/>
      <c r="AK6" s="1941"/>
      <c r="AL6" s="1941"/>
      <c r="AM6" s="1941"/>
      <c r="AN6" s="14"/>
    </row>
    <row r="7" spans="1:70" ht="14.45" customHeight="1">
      <c r="A7" s="303"/>
      <c r="B7" s="15"/>
      <c r="C7" s="303"/>
      <c r="D7" s="278"/>
      <c r="AC7" s="16"/>
      <c r="AD7" s="299"/>
      <c r="AE7" s="312"/>
      <c r="AF7" s="312"/>
      <c r="AG7" s="312"/>
      <c r="AH7" s="312"/>
      <c r="AI7" s="312"/>
      <c r="AJ7" s="312"/>
      <c r="AK7" s="312"/>
      <c r="AL7" s="312"/>
      <c r="AM7" s="312"/>
      <c r="AN7" s="14"/>
    </row>
    <row r="8" spans="1:70" ht="14.45" customHeight="1">
      <c r="A8" s="303"/>
      <c r="B8" s="15"/>
      <c r="C8" s="278" t="s">
        <v>492</v>
      </c>
      <c r="D8" s="1710" t="s">
        <v>753</v>
      </c>
      <c r="E8" s="1710"/>
      <c r="F8" s="1710"/>
      <c r="G8" s="1710"/>
      <c r="H8" s="1710"/>
      <c r="I8" s="1710"/>
      <c r="J8" s="1710"/>
      <c r="K8" s="1710"/>
      <c r="L8" s="1710"/>
      <c r="M8" s="1710"/>
      <c r="N8" s="1710"/>
      <c r="O8" s="1710"/>
      <c r="P8" s="1710"/>
      <c r="Q8" s="1710"/>
      <c r="R8" s="1710"/>
      <c r="S8" s="1710"/>
      <c r="T8" s="1710"/>
      <c r="U8" s="1710"/>
      <c r="V8" s="1710"/>
      <c r="W8" s="1710"/>
      <c r="X8" s="1710"/>
      <c r="Y8" s="1710"/>
      <c r="Z8" s="1710"/>
      <c r="AA8" s="1710"/>
      <c r="AB8" s="3115"/>
      <c r="AC8" s="16"/>
      <c r="AD8" s="299" t="s">
        <v>131</v>
      </c>
      <c r="AE8" s="1871" t="s">
        <v>829</v>
      </c>
      <c r="AF8" s="1871"/>
      <c r="AG8" s="1871"/>
      <c r="AH8" s="1871"/>
      <c r="AI8" s="1871"/>
      <c r="AJ8" s="1871"/>
      <c r="AK8" s="1871"/>
      <c r="AL8" s="1871"/>
      <c r="AM8" s="1871"/>
      <c r="AN8" s="14"/>
    </row>
    <row r="9" spans="1:70" ht="14.45" customHeight="1">
      <c r="A9" s="303"/>
      <c r="B9" s="15"/>
      <c r="C9" s="303"/>
      <c r="D9" s="65"/>
      <c r="E9" s="65"/>
      <c r="F9" s="65"/>
      <c r="G9" s="65"/>
      <c r="H9" s="65"/>
      <c r="I9" s="65"/>
      <c r="J9" s="65"/>
      <c r="K9" s="65"/>
      <c r="L9" s="65"/>
      <c r="M9" s="65"/>
      <c r="N9" s="65"/>
      <c r="O9" s="65"/>
      <c r="P9" s="65"/>
      <c r="Q9" s="65"/>
      <c r="R9" s="65"/>
      <c r="S9" s="65"/>
      <c r="T9" s="65"/>
      <c r="U9" s="65"/>
      <c r="V9" s="65"/>
      <c r="W9" s="65"/>
      <c r="X9" s="65"/>
      <c r="Y9" s="65"/>
      <c r="Z9" s="65"/>
      <c r="AA9" s="65"/>
      <c r="AB9" s="65"/>
      <c r="AC9" s="16"/>
      <c r="AD9" s="299"/>
      <c r="AE9" s="1871"/>
      <c r="AF9" s="1871"/>
      <c r="AG9" s="1871"/>
      <c r="AH9" s="1871"/>
      <c r="AI9" s="1871"/>
      <c r="AJ9" s="1871"/>
      <c r="AK9" s="1871"/>
      <c r="AL9" s="1871"/>
      <c r="AM9" s="1871"/>
      <c r="AN9" s="14"/>
    </row>
    <row r="10" spans="1:70" ht="14.45" customHeight="1">
      <c r="A10" s="303"/>
      <c r="B10" s="15"/>
      <c r="C10" s="303"/>
      <c r="D10" s="303"/>
      <c r="E10" s="65"/>
      <c r="F10" s="65"/>
      <c r="G10" s="65"/>
      <c r="H10" s="65"/>
      <c r="I10" s="65"/>
      <c r="J10" s="65"/>
      <c r="K10" s="65"/>
      <c r="L10" s="65"/>
      <c r="M10" s="65"/>
      <c r="N10" s="65"/>
      <c r="O10" s="65"/>
      <c r="P10" s="65"/>
      <c r="Q10" s="65"/>
      <c r="R10" s="65"/>
      <c r="S10" s="65"/>
      <c r="T10" s="65"/>
      <c r="U10" s="65"/>
      <c r="V10" s="65"/>
      <c r="W10" s="65"/>
      <c r="X10" s="65"/>
      <c r="Y10" s="65"/>
      <c r="Z10" s="65"/>
      <c r="AA10" s="65"/>
      <c r="AB10" s="65"/>
      <c r="AC10" s="16"/>
      <c r="AD10" s="298"/>
      <c r="AE10" s="1871"/>
      <c r="AF10" s="1871"/>
      <c r="AG10" s="1871"/>
      <c r="AH10" s="1871"/>
      <c r="AI10" s="1871"/>
      <c r="AJ10" s="1871"/>
      <c r="AK10" s="1871"/>
      <c r="AL10" s="1871"/>
      <c r="AM10" s="1871"/>
      <c r="AN10" s="14"/>
    </row>
    <row r="11" spans="1:70" ht="14.45" customHeight="1">
      <c r="A11" s="303"/>
      <c r="B11" s="15"/>
      <c r="C11" s="1710" t="s">
        <v>417</v>
      </c>
      <c r="D11" s="1710"/>
      <c r="E11" s="1710"/>
      <c r="F11" s="1710"/>
      <c r="G11" s="1710"/>
      <c r="H11" s="1710"/>
      <c r="I11" s="1710"/>
      <c r="J11" s="1710"/>
      <c r="K11" s="1710"/>
      <c r="L11" s="1710"/>
      <c r="M11" s="1710"/>
      <c r="N11" s="1710"/>
      <c r="O11" s="1710"/>
      <c r="P11" s="1710"/>
      <c r="Q11" s="1710"/>
      <c r="R11" s="1710"/>
      <c r="S11" s="1710"/>
      <c r="T11" s="1710"/>
      <c r="U11" s="1710"/>
      <c r="V11" s="1710"/>
      <c r="W11" s="1710"/>
      <c r="X11" s="1710"/>
      <c r="Y11" s="1710"/>
      <c r="Z11" s="1710"/>
      <c r="AA11" s="1710"/>
      <c r="AB11" s="3115"/>
      <c r="AC11" s="16"/>
      <c r="AD11" s="298"/>
      <c r="AN11" s="49"/>
    </row>
    <row r="12" spans="1:70" ht="14.45" customHeight="1">
      <c r="A12" s="303"/>
      <c r="B12" s="15"/>
      <c r="C12" s="303"/>
      <c r="D12" s="278" t="s">
        <v>638</v>
      </c>
      <c r="E12" s="1710" t="s">
        <v>754</v>
      </c>
      <c r="F12" s="1710"/>
      <c r="G12" s="1710"/>
      <c r="H12" s="1710"/>
      <c r="I12" s="1710"/>
      <c r="J12" s="1710"/>
      <c r="K12" s="1710"/>
      <c r="L12" s="1710"/>
      <c r="M12" s="1710"/>
      <c r="N12" s="1710"/>
      <c r="O12" s="1710"/>
      <c r="P12" s="1710"/>
      <c r="Q12" s="1710"/>
      <c r="R12" s="1710"/>
      <c r="S12" s="1710"/>
      <c r="T12" s="1710"/>
      <c r="U12" s="1710"/>
      <c r="V12" s="1710"/>
      <c r="W12" s="1710"/>
      <c r="X12" s="1710"/>
      <c r="Y12" s="1710"/>
      <c r="Z12" s="1710"/>
      <c r="AA12" s="1710"/>
      <c r="AB12" s="3115"/>
      <c r="AC12" s="16"/>
      <c r="AD12" s="391" t="s">
        <v>131</v>
      </c>
      <c r="AE12" s="4087" t="s">
        <v>928</v>
      </c>
      <c r="AF12" s="4087"/>
      <c r="AG12" s="4087"/>
      <c r="AH12" s="4087"/>
      <c r="AI12" s="4087"/>
      <c r="AJ12" s="4087"/>
      <c r="AK12" s="4087"/>
      <c r="AL12" s="4087"/>
      <c r="AM12" s="4087"/>
      <c r="AN12" s="309"/>
      <c r="AP12" s="1872" t="s">
        <v>837</v>
      </c>
      <c r="AQ12" s="1872"/>
      <c r="AR12" s="1872"/>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c r="BP12" s="1872"/>
      <c r="BQ12" s="1872"/>
      <c r="BR12" s="1872"/>
    </row>
    <row r="13" spans="1:70" ht="14.45" customHeight="1">
      <c r="A13" s="303"/>
      <c r="B13" s="405"/>
      <c r="D13" s="278"/>
      <c r="E13" s="303"/>
      <c r="F13" s="53"/>
      <c r="G13" s="53"/>
      <c r="H13" s="53"/>
      <c r="I13" s="53"/>
      <c r="J13" s="53"/>
      <c r="K13" s="53"/>
      <c r="L13" s="53"/>
      <c r="M13" s="53"/>
      <c r="N13" s="53"/>
      <c r="O13" s="53"/>
      <c r="P13" s="53"/>
      <c r="Q13" s="53"/>
      <c r="R13" s="53"/>
      <c r="S13" s="53"/>
      <c r="T13" s="53"/>
      <c r="U13" s="53"/>
      <c r="V13" s="53"/>
      <c r="W13" s="53"/>
      <c r="X13" s="53"/>
      <c r="Y13" s="53"/>
      <c r="Z13" s="53"/>
      <c r="AA13" s="53"/>
      <c r="AB13" s="53"/>
      <c r="AC13" s="1309"/>
      <c r="AD13" s="299" t="s">
        <v>131</v>
      </c>
      <c r="AE13" s="1871" t="s">
        <v>1664</v>
      </c>
      <c r="AF13" s="1871"/>
      <c r="AG13" s="1871"/>
      <c r="AH13" s="1871"/>
      <c r="AI13" s="1871"/>
      <c r="AJ13" s="1871"/>
      <c r="AK13" s="1871"/>
      <c r="AL13" s="1871"/>
      <c r="AM13" s="1871"/>
      <c r="AN13" s="168"/>
      <c r="AO13" s="311"/>
      <c r="AP13" s="4071" t="s">
        <v>1078</v>
      </c>
      <c r="AQ13" s="4072"/>
      <c r="AR13" s="4072"/>
      <c r="AS13" s="4072"/>
      <c r="AT13" s="4072"/>
      <c r="AU13" s="4072"/>
      <c r="AV13" s="4072"/>
      <c r="AW13" s="4072"/>
      <c r="AX13" s="4072"/>
      <c r="AY13" s="4072"/>
      <c r="AZ13" s="4072"/>
      <c r="BA13" s="4072"/>
      <c r="BB13" s="4072"/>
      <c r="BC13" s="4072"/>
      <c r="BD13" s="4072"/>
      <c r="BE13" s="4072"/>
      <c r="BF13" s="4072"/>
      <c r="BG13" s="4072"/>
      <c r="BH13" s="4072"/>
      <c r="BI13" s="4072"/>
      <c r="BJ13" s="4072"/>
      <c r="BK13" s="4072"/>
      <c r="BL13" s="4072"/>
      <c r="BM13" s="4072"/>
      <c r="BN13" s="4072"/>
      <c r="BO13" s="4072"/>
      <c r="BP13" s="4072"/>
      <c r="BQ13" s="4072"/>
      <c r="BR13" s="4073"/>
    </row>
    <row r="14" spans="1:70" ht="14.45" customHeight="1">
      <c r="A14" s="303"/>
      <c r="B14" s="284"/>
      <c r="D14" s="561" t="s">
        <v>480</v>
      </c>
      <c r="E14" s="1872" t="s">
        <v>1665</v>
      </c>
      <c r="F14" s="1872"/>
      <c r="G14" s="1872"/>
      <c r="H14" s="1872"/>
      <c r="I14" s="1872"/>
      <c r="J14" s="1872"/>
      <c r="K14" s="1872"/>
      <c r="L14" s="1872"/>
      <c r="M14" s="1872"/>
      <c r="N14" s="1872"/>
      <c r="O14" s="1872"/>
      <c r="P14" s="1872"/>
      <c r="Q14" s="1872"/>
      <c r="R14" s="1872"/>
      <c r="S14" s="1872"/>
      <c r="T14" s="1872"/>
      <c r="U14" s="1872"/>
      <c r="V14" s="1872"/>
      <c r="W14" s="1872"/>
      <c r="X14" s="1872"/>
      <c r="Y14" s="1872"/>
      <c r="Z14" s="1872"/>
      <c r="AA14" s="1872"/>
      <c r="AB14" s="3114"/>
      <c r="AC14" s="1309"/>
      <c r="AD14" s="391"/>
      <c r="AE14" s="1871"/>
      <c r="AF14" s="1871"/>
      <c r="AG14" s="1871"/>
      <c r="AH14" s="1871"/>
      <c r="AI14" s="1871"/>
      <c r="AJ14" s="1871"/>
      <c r="AK14" s="1871"/>
      <c r="AL14" s="1871"/>
      <c r="AM14" s="1871"/>
      <c r="AN14" s="168"/>
      <c r="AO14" s="311"/>
      <c r="AP14" s="4077" t="s">
        <v>1079</v>
      </c>
      <c r="AQ14" s="4078"/>
      <c r="AR14" s="4078"/>
      <c r="AS14" s="4078"/>
      <c r="AT14" s="4078"/>
      <c r="AU14" s="4078"/>
      <c r="AV14" s="4078"/>
      <c r="AW14" s="4078"/>
      <c r="AX14" s="4078"/>
      <c r="AY14" s="4078"/>
      <c r="AZ14" s="4078"/>
      <c r="BA14" s="4078"/>
      <c r="BB14" s="4078"/>
      <c r="BC14" s="4078"/>
      <c r="BD14" s="4078"/>
      <c r="BE14" s="4078"/>
      <c r="BF14" s="4078"/>
      <c r="BG14" s="4078"/>
      <c r="BH14" s="4078"/>
      <c r="BI14" s="4078"/>
      <c r="BJ14" s="4078"/>
      <c r="BK14" s="4078"/>
      <c r="BL14" s="4078"/>
      <c r="BM14" s="4078"/>
      <c r="BN14" s="4078"/>
      <c r="BO14" s="4078"/>
      <c r="BP14" s="4078"/>
      <c r="BQ14" s="4078"/>
      <c r="BR14" s="4079"/>
    </row>
    <row r="15" spans="1:70" ht="14.45" customHeight="1">
      <c r="A15" s="303"/>
      <c r="B15" s="15"/>
      <c r="C15" s="303"/>
      <c r="E15" s="1872"/>
      <c r="F15" s="1872"/>
      <c r="G15" s="1872"/>
      <c r="H15" s="1872"/>
      <c r="I15" s="1872"/>
      <c r="J15" s="1872"/>
      <c r="K15" s="1872"/>
      <c r="L15" s="1872"/>
      <c r="M15" s="1872"/>
      <c r="N15" s="1872"/>
      <c r="O15" s="1872"/>
      <c r="P15" s="1872"/>
      <c r="Q15" s="1872"/>
      <c r="R15" s="1872"/>
      <c r="S15" s="1872"/>
      <c r="T15" s="1872"/>
      <c r="U15" s="1872"/>
      <c r="V15" s="1872"/>
      <c r="W15" s="1872"/>
      <c r="X15" s="1872"/>
      <c r="Y15" s="1872"/>
      <c r="Z15" s="1872"/>
      <c r="AA15" s="1872"/>
      <c r="AB15" s="3114"/>
      <c r="AC15" s="1309"/>
      <c r="AD15" s="299"/>
      <c r="AE15" s="1871"/>
      <c r="AF15" s="1871"/>
      <c r="AG15" s="1871"/>
      <c r="AH15" s="1871"/>
      <c r="AI15" s="1871"/>
      <c r="AJ15" s="1871"/>
      <c r="AK15" s="1871"/>
      <c r="AL15" s="1871"/>
      <c r="AM15" s="1871"/>
      <c r="AN15" s="168"/>
      <c r="AO15" s="311"/>
      <c r="AP15" s="4077"/>
      <c r="AQ15" s="4078"/>
      <c r="AR15" s="4078"/>
      <c r="AS15" s="4078"/>
      <c r="AT15" s="4078"/>
      <c r="AU15" s="4078"/>
      <c r="AV15" s="4078"/>
      <c r="AW15" s="4078"/>
      <c r="AX15" s="4078"/>
      <c r="AY15" s="4078"/>
      <c r="AZ15" s="4078"/>
      <c r="BA15" s="4078"/>
      <c r="BB15" s="4078"/>
      <c r="BC15" s="4078"/>
      <c r="BD15" s="4078"/>
      <c r="BE15" s="4078"/>
      <c r="BF15" s="4078"/>
      <c r="BG15" s="4078"/>
      <c r="BH15" s="4078"/>
      <c r="BI15" s="4078"/>
      <c r="BJ15" s="4078"/>
      <c r="BK15" s="4078"/>
      <c r="BL15" s="4078"/>
      <c r="BM15" s="4078"/>
      <c r="BN15" s="4078"/>
      <c r="BO15" s="4078"/>
      <c r="BP15" s="4078"/>
      <c r="BQ15" s="4078"/>
      <c r="BR15" s="4079"/>
    </row>
    <row r="16" spans="1:70" ht="14.45" customHeight="1">
      <c r="A16" s="303"/>
      <c r="B16" s="15"/>
      <c r="AC16" s="1309"/>
      <c r="AD16" s="298"/>
      <c r="AE16" s="1871"/>
      <c r="AF16" s="1871"/>
      <c r="AG16" s="1871"/>
      <c r="AH16" s="1871"/>
      <c r="AI16" s="1871"/>
      <c r="AJ16" s="1871"/>
      <c r="AK16" s="1871"/>
      <c r="AL16" s="1871"/>
      <c r="AM16" s="1871"/>
      <c r="AN16" s="168"/>
      <c r="AO16" s="311"/>
      <c r="AP16" s="4077"/>
      <c r="AQ16" s="4078"/>
      <c r="AR16" s="4078"/>
      <c r="AS16" s="4078"/>
      <c r="AT16" s="4078"/>
      <c r="AU16" s="4078"/>
      <c r="AV16" s="4078"/>
      <c r="AW16" s="4078"/>
      <c r="AX16" s="4078"/>
      <c r="AY16" s="4078"/>
      <c r="AZ16" s="4078"/>
      <c r="BA16" s="4078"/>
      <c r="BB16" s="4078"/>
      <c r="BC16" s="4078"/>
      <c r="BD16" s="4078"/>
      <c r="BE16" s="4078"/>
      <c r="BF16" s="4078"/>
      <c r="BG16" s="4078"/>
      <c r="BH16" s="4078"/>
      <c r="BI16" s="4078"/>
      <c r="BJ16" s="4078"/>
      <c r="BK16" s="4078"/>
      <c r="BL16" s="4078"/>
      <c r="BM16" s="4078"/>
      <c r="BN16" s="4078"/>
      <c r="BO16" s="4078"/>
      <c r="BP16" s="4078"/>
      <c r="BQ16" s="4078"/>
      <c r="BR16" s="4079"/>
    </row>
    <row r="17" spans="1:70" ht="14.45" customHeight="1">
      <c r="A17" s="303"/>
      <c r="B17" s="15"/>
      <c r="D17" s="278" t="s">
        <v>755</v>
      </c>
      <c r="E17" s="1720" t="s">
        <v>881</v>
      </c>
      <c r="F17" s="1720"/>
      <c r="G17" s="1720"/>
      <c r="H17" s="1720"/>
      <c r="I17" s="1720"/>
      <c r="J17" s="1720"/>
      <c r="K17" s="1720"/>
      <c r="L17" s="1720"/>
      <c r="M17" s="1720"/>
      <c r="N17" s="1720"/>
      <c r="O17" s="1720"/>
      <c r="P17" s="1720"/>
      <c r="Q17" s="1720"/>
      <c r="R17" s="1720"/>
      <c r="S17" s="1720"/>
      <c r="T17" s="1720"/>
      <c r="U17" s="1720"/>
      <c r="V17" s="1720"/>
      <c r="W17" s="1720"/>
      <c r="X17" s="1720"/>
      <c r="Y17" s="1720"/>
      <c r="Z17" s="1720"/>
      <c r="AA17" s="1720"/>
      <c r="AB17" s="1720"/>
      <c r="AC17" s="1720"/>
      <c r="AD17" s="1720"/>
      <c r="AE17" s="1720"/>
      <c r="AF17" s="1720"/>
      <c r="AG17" s="1720"/>
      <c r="AH17" s="1720"/>
      <c r="AI17" s="1720"/>
      <c r="AJ17" s="1720"/>
      <c r="AK17" s="1720"/>
      <c r="AL17" s="1720"/>
      <c r="AM17" s="1720"/>
      <c r="AN17" s="1078"/>
      <c r="AO17" s="18"/>
      <c r="AP17" s="4077"/>
      <c r="AQ17" s="4078"/>
      <c r="AR17" s="4078"/>
      <c r="AS17" s="4078"/>
      <c r="AT17" s="4078"/>
      <c r="AU17" s="4078"/>
      <c r="AV17" s="4078"/>
      <c r="AW17" s="4078"/>
      <c r="AX17" s="4078"/>
      <c r="AY17" s="4078"/>
      <c r="AZ17" s="4078"/>
      <c r="BA17" s="4078"/>
      <c r="BB17" s="4078"/>
      <c r="BC17" s="4078"/>
      <c r="BD17" s="4078"/>
      <c r="BE17" s="4078"/>
      <c r="BF17" s="4078"/>
      <c r="BG17" s="4078"/>
      <c r="BH17" s="4078"/>
      <c r="BI17" s="4078"/>
      <c r="BJ17" s="4078"/>
      <c r="BK17" s="4078"/>
      <c r="BL17" s="4078"/>
      <c r="BM17" s="4078"/>
      <c r="BN17" s="4078"/>
      <c r="BO17" s="4078"/>
      <c r="BP17" s="4078"/>
      <c r="BQ17" s="4078"/>
      <c r="BR17" s="4079"/>
    </row>
    <row r="18" spans="1:70" ht="14.45" customHeight="1">
      <c r="A18" s="303"/>
      <c r="B18" s="15"/>
      <c r="C18" s="303"/>
      <c r="D18" s="303"/>
      <c r="E18" s="278" t="s">
        <v>154</v>
      </c>
      <c r="F18" s="1757" t="s">
        <v>1737</v>
      </c>
      <c r="G18" s="1757"/>
      <c r="H18" s="1757"/>
      <c r="I18" s="1757"/>
      <c r="J18" s="1757"/>
      <c r="K18" s="1757"/>
      <c r="L18" s="1757"/>
      <c r="M18" s="1757"/>
      <c r="N18" s="1757"/>
      <c r="O18" s="1757"/>
      <c r="P18" s="1757"/>
      <c r="Q18" s="1757"/>
      <c r="R18" s="1757"/>
      <c r="S18" s="1757"/>
      <c r="T18" s="1757"/>
      <c r="U18" s="1757"/>
      <c r="V18" s="1757"/>
      <c r="W18" s="1757"/>
      <c r="X18" s="1757"/>
      <c r="Y18" s="1757"/>
      <c r="Z18" s="1757"/>
      <c r="AA18" s="1757"/>
      <c r="AB18" s="1757"/>
      <c r="AC18" s="1757"/>
      <c r="AD18" s="1757"/>
      <c r="AE18" s="1757"/>
      <c r="AF18" s="1757"/>
      <c r="AG18" s="1757"/>
      <c r="AH18" s="1757"/>
      <c r="AI18" s="1757"/>
      <c r="AJ18" s="311"/>
      <c r="AK18" s="311"/>
      <c r="AL18" s="311"/>
      <c r="AM18" s="311"/>
      <c r="AN18" s="309"/>
      <c r="AO18" s="18"/>
      <c r="AP18" s="4077"/>
      <c r="AQ18" s="4078"/>
      <c r="AR18" s="4078"/>
      <c r="AS18" s="4078"/>
      <c r="AT18" s="4078"/>
      <c r="AU18" s="4078"/>
      <c r="AV18" s="4078"/>
      <c r="AW18" s="4078"/>
      <c r="AX18" s="4078"/>
      <c r="AY18" s="4078"/>
      <c r="AZ18" s="4078"/>
      <c r="BA18" s="4078"/>
      <c r="BB18" s="4078"/>
      <c r="BC18" s="4078"/>
      <c r="BD18" s="4078"/>
      <c r="BE18" s="4078"/>
      <c r="BF18" s="4078"/>
      <c r="BG18" s="4078"/>
      <c r="BH18" s="4078"/>
      <c r="BI18" s="4078"/>
      <c r="BJ18" s="4078"/>
      <c r="BK18" s="4078"/>
      <c r="BL18" s="4078"/>
      <c r="BM18" s="4078"/>
      <c r="BN18" s="4078"/>
      <c r="BO18" s="4078"/>
      <c r="BP18" s="4078"/>
      <c r="BQ18" s="4078"/>
      <c r="BR18" s="4079"/>
    </row>
    <row r="19" spans="1:70" ht="14.45" customHeight="1">
      <c r="A19" s="303"/>
      <c r="B19" s="15"/>
      <c r="C19" s="2044" t="s">
        <v>287</v>
      </c>
      <c r="D19" s="2045"/>
      <c r="E19" s="2045"/>
      <c r="F19" s="2045"/>
      <c r="G19" s="2045"/>
      <c r="H19" s="2045"/>
      <c r="I19" s="2045"/>
      <c r="J19" s="1761" t="s">
        <v>57</v>
      </c>
      <c r="K19" s="1896"/>
      <c r="L19" s="1896"/>
      <c r="M19" s="1896"/>
      <c r="N19" s="1896"/>
      <c r="O19" s="1959" t="s">
        <v>1270</v>
      </c>
      <c r="P19" s="1762"/>
      <c r="Q19" s="1959" t="s">
        <v>1273</v>
      </c>
      <c r="R19" s="1896"/>
      <c r="S19" s="1896"/>
      <c r="T19" s="1896"/>
      <c r="U19" s="1896"/>
      <c r="V19" s="1896"/>
      <c r="W19" s="1896"/>
      <c r="X19" s="1896"/>
      <c r="Y19" s="1896"/>
      <c r="Z19" s="1896"/>
      <c r="AA19" s="1896"/>
      <c r="AB19" s="1896"/>
      <c r="AC19" s="1896"/>
      <c r="AD19" s="1896"/>
      <c r="AE19" s="1896"/>
      <c r="AF19" s="1896"/>
      <c r="AG19" s="1896"/>
      <c r="AH19" s="1896"/>
      <c r="AI19" s="1896"/>
      <c r="AJ19" s="1896"/>
      <c r="AK19" s="1896"/>
      <c r="AL19" s="1896"/>
      <c r="AM19" s="1762"/>
      <c r="AN19" s="309"/>
      <c r="AO19" s="18"/>
      <c r="AP19" s="4080" t="s">
        <v>1080</v>
      </c>
      <c r="AQ19" s="4081"/>
      <c r="AR19" s="4081"/>
      <c r="AS19" s="4081"/>
      <c r="AT19" s="4081"/>
      <c r="AU19" s="4081"/>
      <c r="AV19" s="4081"/>
      <c r="AW19" s="4081"/>
      <c r="AX19" s="4081"/>
      <c r="AY19" s="4081"/>
      <c r="AZ19" s="4081"/>
      <c r="BA19" s="4081"/>
      <c r="BB19" s="4081"/>
      <c r="BC19" s="4081"/>
      <c r="BD19" s="4081"/>
      <c r="BE19" s="4081"/>
      <c r="BF19" s="4081"/>
      <c r="BG19" s="4081"/>
      <c r="BH19" s="4081"/>
      <c r="BI19" s="4081"/>
      <c r="BJ19" s="4081"/>
      <c r="BK19" s="4081"/>
      <c r="BL19" s="4081"/>
      <c r="BM19" s="4081"/>
      <c r="BN19" s="4081"/>
      <c r="BO19" s="4081"/>
      <c r="BP19" s="4081"/>
      <c r="BQ19" s="4081"/>
      <c r="BR19" s="4082"/>
    </row>
    <row r="20" spans="1:70" ht="14.45" customHeight="1">
      <c r="A20" s="303"/>
      <c r="B20" s="15"/>
      <c r="C20" s="4086" t="s">
        <v>288</v>
      </c>
      <c r="D20" s="2244"/>
      <c r="E20" s="2244"/>
      <c r="F20" s="2244"/>
      <c r="G20" s="2244"/>
      <c r="H20" s="2244"/>
      <c r="I20" s="2315"/>
      <c r="J20" s="1897"/>
      <c r="K20" s="1728"/>
      <c r="L20" s="1728"/>
      <c r="M20" s="1728"/>
      <c r="N20" s="1728"/>
      <c r="O20" s="1897"/>
      <c r="P20" s="1898"/>
      <c r="Q20" s="1897"/>
      <c r="R20" s="1728"/>
      <c r="S20" s="1728"/>
      <c r="T20" s="1728"/>
      <c r="U20" s="1728"/>
      <c r="V20" s="1728"/>
      <c r="W20" s="1728"/>
      <c r="X20" s="1728"/>
      <c r="Y20" s="1728"/>
      <c r="Z20" s="1728"/>
      <c r="AA20" s="1728"/>
      <c r="AB20" s="1728"/>
      <c r="AC20" s="1728"/>
      <c r="AD20" s="1728"/>
      <c r="AE20" s="1728"/>
      <c r="AF20" s="1728"/>
      <c r="AG20" s="1728"/>
      <c r="AH20" s="1728"/>
      <c r="AI20" s="1728"/>
      <c r="AJ20" s="1728"/>
      <c r="AK20" s="1728"/>
      <c r="AL20" s="1728"/>
      <c r="AM20" s="1898"/>
      <c r="AN20" s="309"/>
      <c r="AO20" s="18"/>
      <c r="AP20" s="4074" t="s">
        <v>1081</v>
      </c>
      <c r="AQ20" s="4075"/>
      <c r="AR20" s="4075"/>
      <c r="AS20" s="4075"/>
      <c r="AT20" s="4075"/>
      <c r="AU20" s="4075"/>
      <c r="AV20" s="4075"/>
      <c r="AW20" s="4075"/>
      <c r="AX20" s="4075"/>
      <c r="AY20" s="4075"/>
      <c r="AZ20" s="4075"/>
      <c r="BA20" s="4075"/>
      <c r="BB20" s="4075"/>
      <c r="BC20" s="4075"/>
      <c r="BD20" s="4075"/>
      <c r="BE20" s="4075"/>
      <c r="BF20" s="4075"/>
      <c r="BG20" s="4075"/>
      <c r="BH20" s="4075"/>
      <c r="BI20" s="4075"/>
      <c r="BJ20" s="4075"/>
      <c r="BK20" s="4075"/>
      <c r="BL20" s="4075"/>
      <c r="BM20" s="4075"/>
      <c r="BN20" s="4075"/>
      <c r="BO20" s="4075"/>
      <c r="BP20" s="4075"/>
      <c r="BQ20" s="4075"/>
      <c r="BR20" s="4076"/>
    </row>
    <row r="21" spans="1:70" ht="14.45" customHeight="1">
      <c r="A21" s="303"/>
      <c r="B21" s="15"/>
      <c r="C21" s="1763" t="s">
        <v>1331</v>
      </c>
      <c r="D21" s="1918"/>
      <c r="E21" s="1918"/>
      <c r="F21" s="1918"/>
      <c r="G21" s="1918"/>
      <c r="H21" s="1918"/>
      <c r="I21" s="1764"/>
      <c r="J21" s="1763"/>
      <c r="K21" s="1918"/>
      <c r="L21" s="1918"/>
      <c r="M21" s="1918"/>
      <c r="N21" s="1918"/>
      <c r="O21" s="1763"/>
      <c r="P21" s="1764"/>
      <c r="Q21" s="1763"/>
      <c r="R21" s="1918"/>
      <c r="S21" s="1918"/>
      <c r="T21" s="1918"/>
      <c r="U21" s="1918"/>
      <c r="V21" s="1918"/>
      <c r="W21" s="1918"/>
      <c r="X21" s="1918"/>
      <c r="Y21" s="1918"/>
      <c r="Z21" s="1918"/>
      <c r="AA21" s="1918"/>
      <c r="AB21" s="1918"/>
      <c r="AC21" s="1918"/>
      <c r="AD21" s="1918"/>
      <c r="AE21" s="1918"/>
      <c r="AF21" s="1918"/>
      <c r="AG21" s="1918"/>
      <c r="AH21" s="1918"/>
      <c r="AI21" s="1918"/>
      <c r="AJ21" s="1918"/>
      <c r="AK21" s="1918"/>
      <c r="AL21" s="1918"/>
      <c r="AM21" s="1764"/>
      <c r="AN21" s="168"/>
      <c r="AO21" s="18"/>
      <c r="AP21" s="4077" t="s">
        <v>1082</v>
      </c>
      <c r="AQ21" s="4078"/>
      <c r="AR21" s="4078"/>
      <c r="AS21" s="4078"/>
      <c r="AT21" s="4078"/>
      <c r="AU21" s="4078"/>
      <c r="AV21" s="4078"/>
      <c r="AW21" s="4078"/>
      <c r="AX21" s="4078"/>
      <c r="AY21" s="4078"/>
      <c r="AZ21" s="4078"/>
      <c r="BA21" s="4078"/>
      <c r="BB21" s="4078"/>
      <c r="BC21" s="4078"/>
      <c r="BD21" s="4078"/>
      <c r="BE21" s="4078"/>
      <c r="BF21" s="4078"/>
      <c r="BG21" s="4078"/>
      <c r="BH21" s="4078"/>
      <c r="BI21" s="4078"/>
      <c r="BJ21" s="4078"/>
      <c r="BK21" s="4078"/>
      <c r="BL21" s="4078"/>
      <c r="BM21" s="4078"/>
      <c r="BN21" s="4078"/>
      <c r="BO21" s="4078"/>
      <c r="BP21" s="4078"/>
      <c r="BQ21" s="4078"/>
      <c r="BR21" s="4079"/>
    </row>
    <row r="22" spans="1:70" ht="19.5" customHeight="1">
      <c r="A22" s="303"/>
      <c r="B22" s="15"/>
      <c r="C22" s="4088"/>
      <c r="D22" s="4089"/>
      <c r="E22" s="4089"/>
      <c r="F22" s="4089"/>
      <c r="G22" s="4089"/>
      <c r="H22" s="4089"/>
      <c r="I22" s="4090"/>
      <c r="J22" s="4054"/>
      <c r="K22" s="4055"/>
      <c r="L22" s="4055"/>
      <c r="M22" s="4055"/>
      <c r="N22" s="4055"/>
      <c r="O22" s="4054"/>
      <c r="P22" s="4060"/>
      <c r="Q22" s="473" t="s">
        <v>494</v>
      </c>
      <c r="R22" s="4049"/>
      <c r="S22" s="4049"/>
      <c r="T22" s="4049"/>
      <c r="U22" s="4049"/>
      <c r="V22" s="4049"/>
      <c r="W22" s="4049"/>
      <c r="X22" s="4049"/>
      <c r="Y22" s="4049"/>
      <c r="Z22" s="4049"/>
      <c r="AA22" s="4049"/>
      <c r="AB22" s="4049"/>
      <c r="AC22" s="4049"/>
      <c r="AD22" s="4049"/>
      <c r="AE22" s="4049"/>
      <c r="AF22" s="4049"/>
      <c r="AG22" s="4049"/>
      <c r="AH22" s="4049"/>
      <c r="AI22" s="4049"/>
      <c r="AJ22" s="4049"/>
      <c r="AK22" s="4049"/>
      <c r="AL22" s="4049"/>
      <c r="AM22" s="4069"/>
      <c r="AN22" s="168"/>
      <c r="AO22" s="18"/>
      <c r="AP22" s="4077"/>
      <c r="AQ22" s="4078"/>
      <c r="AR22" s="4078"/>
      <c r="AS22" s="4078"/>
      <c r="AT22" s="4078"/>
      <c r="AU22" s="4078"/>
      <c r="AV22" s="4078"/>
      <c r="AW22" s="4078"/>
      <c r="AX22" s="4078"/>
      <c r="AY22" s="4078"/>
      <c r="AZ22" s="4078"/>
      <c r="BA22" s="4078"/>
      <c r="BB22" s="4078"/>
      <c r="BC22" s="4078"/>
      <c r="BD22" s="4078"/>
      <c r="BE22" s="4078"/>
      <c r="BF22" s="4078"/>
      <c r="BG22" s="4078"/>
      <c r="BH22" s="4078"/>
      <c r="BI22" s="4078"/>
      <c r="BJ22" s="4078"/>
      <c r="BK22" s="4078"/>
      <c r="BL22" s="4078"/>
      <c r="BM22" s="4078"/>
      <c r="BN22" s="4078"/>
      <c r="BO22" s="4078"/>
      <c r="BP22" s="4078"/>
      <c r="BQ22" s="4078"/>
      <c r="BR22" s="4079"/>
    </row>
    <row r="23" spans="1:70" ht="19.5" customHeight="1">
      <c r="A23" s="303"/>
      <c r="B23" s="15"/>
      <c r="C23" s="4063"/>
      <c r="D23" s="4064"/>
      <c r="E23" s="4064"/>
      <c r="F23" s="475" t="s">
        <v>289</v>
      </c>
      <c r="G23" s="4064"/>
      <c r="H23" s="4064"/>
      <c r="I23" s="4065"/>
      <c r="J23" s="4056"/>
      <c r="K23" s="4057"/>
      <c r="L23" s="4057"/>
      <c r="M23" s="4057"/>
      <c r="N23" s="4057"/>
      <c r="O23" s="4056"/>
      <c r="P23" s="4061"/>
      <c r="Q23" s="474" t="s">
        <v>492</v>
      </c>
      <c r="R23" s="2418"/>
      <c r="S23" s="2418"/>
      <c r="T23" s="2418"/>
      <c r="U23" s="2418"/>
      <c r="V23" s="2418"/>
      <c r="W23" s="2418"/>
      <c r="X23" s="2418"/>
      <c r="Y23" s="2418"/>
      <c r="Z23" s="2418"/>
      <c r="AA23" s="2418"/>
      <c r="AB23" s="2418"/>
      <c r="AC23" s="2418"/>
      <c r="AD23" s="2418"/>
      <c r="AE23" s="2418"/>
      <c r="AF23" s="2418"/>
      <c r="AG23" s="2418"/>
      <c r="AH23" s="2418"/>
      <c r="AI23" s="2418"/>
      <c r="AJ23" s="2418"/>
      <c r="AK23" s="2418"/>
      <c r="AL23" s="2418"/>
      <c r="AM23" s="4070"/>
      <c r="AN23" s="168"/>
      <c r="AO23" s="18"/>
      <c r="AP23" s="4077"/>
      <c r="AQ23" s="4078"/>
      <c r="AR23" s="4078"/>
      <c r="AS23" s="4078"/>
      <c r="AT23" s="4078"/>
      <c r="AU23" s="4078"/>
      <c r="AV23" s="4078"/>
      <c r="AW23" s="4078"/>
      <c r="AX23" s="4078"/>
      <c r="AY23" s="4078"/>
      <c r="AZ23" s="4078"/>
      <c r="BA23" s="4078"/>
      <c r="BB23" s="4078"/>
      <c r="BC23" s="4078"/>
      <c r="BD23" s="4078"/>
      <c r="BE23" s="4078"/>
      <c r="BF23" s="4078"/>
      <c r="BG23" s="4078"/>
      <c r="BH23" s="4078"/>
      <c r="BI23" s="4078"/>
      <c r="BJ23" s="4078"/>
      <c r="BK23" s="4078"/>
      <c r="BL23" s="4078"/>
      <c r="BM23" s="4078"/>
      <c r="BN23" s="4078"/>
      <c r="BO23" s="4078"/>
      <c r="BP23" s="4078"/>
      <c r="BQ23" s="4078"/>
      <c r="BR23" s="4079"/>
    </row>
    <row r="24" spans="1:70" ht="19.5" customHeight="1">
      <c r="A24" s="303"/>
      <c r="B24" s="15"/>
      <c r="C24" s="4066"/>
      <c r="D24" s="4067"/>
      <c r="E24" s="4067"/>
      <c r="F24" s="4067"/>
      <c r="G24" s="4067"/>
      <c r="H24" s="4067"/>
      <c r="I24" s="4068"/>
      <c r="J24" s="4058"/>
      <c r="K24" s="4059"/>
      <c r="L24" s="4059"/>
      <c r="M24" s="4059"/>
      <c r="N24" s="4059"/>
      <c r="O24" s="4058"/>
      <c r="P24" s="4062"/>
      <c r="Q24" s="476" t="s">
        <v>493</v>
      </c>
      <c r="R24" s="4047"/>
      <c r="S24" s="3182"/>
      <c r="T24" s="3182"/>
      <c r="U24" s="3182"/>
      <c r="V24" s="3182"/>
      <c r="W24" s="3182"/>
      <c r="X24" s="3182"/>
      <c r="Y24" s="3182"/>
      <c r="Z24" s="3182"/>
      <c r="AA24" s="3182"/>
      <c r="AB24" s="3182"/>
      <c r="AC24" s="3182"/>
      <c r="AD24" s="3182"/>
      <c r="AE24" s="3182"/>
      <c r="AF24" s="3182"/>
      <c r="AG24" s="3182"/>
      <c r="AH24" s="3182"/>
      <c r="AI24" s="3182"/>
      <c r="AJ24" s="3182"/>
      <c r="AK24" s="3182"/>
      <c r="AL24" s="3182"/>
      <c r="AM24" s="4048"/>
      <c r="AN24" s="272"/>
      <c r="AO24" s="18"/>
      <c r="AP24" s="4077"/>
      <c r="AQ24" s="4078"/>
      <c r="AR24" s="4078"/>
      <c r="AS24" s="4078"/>
      <c r="AT24" s="4078"/>
      <c r="AU24" s="4078"/>
      <c r="AV24" s="4078"/>
      <c r="AW24" s="4078"/>
      <c r="AX24" s="4078"/>
      <c r="AY24" s="4078"/>
      <c r="AZ24" s="4078"/>
      <c r="BA24" s="4078"/>
      <c r="BB24" s="4078"/>
      <c r="BC24" s="4078"/>
      <c r="BD24" s="4078"/>
      <c r="BE24" s="4078"/>
      <c r="BF24" s="4078"/>
      <c r="BG24" s="4078"/>
      <c r="BH24" s="4078"/>
      <c r="BI24" s="4078"/>
      <c r="BJ24" s="4078"/>
      <c r="BK24" s="4078"/>
      <c r="BL24" s="4078"/>
      <c r="BM24" s="4078"/>
      <c r="BN24" s="4078"/>
      <c r="BO24" s="4078"/>
      <c r="BP24" s="4078"/>
      <c r="BQ24" s="4078"/>
      <c r="BR24" s="4079"/>
    </row>
    <row r="25" spans="1:70" ht="19.5" customHeight="1">
      <c r="A25" s="303"/>
      <c r="B25" s="15"/>
      <c r="C25" s="4088"/>
      <c r="D25" s="4089"/>
      <c r="E25" s="4089"/>
      <c r="F25" s="4089"/>
      <c r="G25" s="4089"/>
      <c r="H25" s="4089"/>
      <c r="I25" s="4090"/>
      <c r="J25" s="4054"/>
      <c r="K25" s="4055"/>
      <c r="L25" s="4055"/>
      <c r="M25" s="4055"/>
      <c r="N25" s="4055"/>
      <c r="O25" s="4054"/>
      <c r="P25" s="4060"/>
      <c r="Q25" s="473" t="s">
        <v>494</v>
      </c>
      <c r="R25" s="4049"/>
      <c r="S25" s="4050"/>
      <c r="T25" s="4050"/>
      <c r="U25" s="4050"/>
      <c r="V25" s="4050"/>
      <c r="W25" s="4050"/>
      <c r="X25" s="4050"/>
      <c r="Y25" s="4050"/>
      <c r="Z25" s="4050"/>
      <c r="AA25" s="4050"/>
      <c r="AB25" s="4050"/>
      <c r="AC25" s="4050"/>
      <c r="AD25" s="4050"/>
      <c r="AE25" s="4050"/>
      <c r="AF25" s="4050"/>
      <c r="AG25" s="4050"/>
      <c r="AH25" s="4050"/>
      <c r="AI25" s="4050"/>
      <c r="AJ25" s="4050"/>
      <c r="AK25" s="4050"/>
      <c r="AL25" s="4050"/>
      <c r="AM25" s="4051"/>
      <c r="AN25" s="17"/>
      <c r="AO25" s="18"/>
      <c r="AP25" s="4083"/>
      <c r="AQ25" s="4084"/>
      <c r="AR25" s="4084"/>
      <c r="AS25" s="4084"/>
      <c r="AT25" s="4084"/>
      <c r="AU25" s="4084"/>
      <c r="AV25" s="4084"/>
      <c r="AW25" s="4084"/>
      <c r="AX25" s="4084"/>
      <c r="AY25" s="4084"/>
      <c r="AZ25" s="4084"/>
      <c r="BA25" s="4084"/>
      <c r="BB25" s="4084"/>
      <c r="BC25" s="4084"/>
      <c r="BD25" s="4084"/>
      <c r="BE25" s="4084"/>
      <c r="BF25" s="4084"/>
      <c r="BG25" s="4084"/>
      <c r="BH25" s="4084"/>
      <c r="BI25" s="4084"/>
      <c r="BJ25" s="4084"/>
      <c r="BK25" s="4084"/>
      <c r="BL25" s="4084"/>
      <c r="BM25" s="4084"/>
      <c r="BN25" s="4084"/>
      <c r="BO25" s="4084"/>
      <c r="BP25" s="4084"/>
      <c r="BQ25" s="4084"/>
      <c r="BR25" s="4085"/>
    </row>
    <row r="26" spans="1:70" ht="19.5" customHeight="1">
      <c r="A26" s="303"/>
      <c r="B26" s="15"/>
      <c r="C26" s="4063"/>
      <c r="D26" s="4064"/>
      <c r="E26" s="4064"/>
      <c r="F26" s="475" t="s">
        <v>289</v>
      </c>
      <c r="G26" s="4064"/>
      <c r="H26" s="4064"/>
      <c r="I26" s="4065"/>
      <c r="J26" s="4056"/>
      <c r="K26" s="4057"/>
      <c r="L26" s="4057"/>
      <c r="M26" s="4057"/>
      <c r="N26" s="4057"/>
      <c r="O26" s="4056"/>
      <c r="P26" s="4061"/>
      <c r="Q26" s="474" t="s">
        <v>492</v>
      </c>
      <c r="R26" s="2418"/>
      <c r="S26" s="4052"/>
      <c r="T26" s="4052"/>
      <c r="U26" s="4052"/>
      <c r="V26" s="4052"/>
      <c r="W26" s="4052"/>
      <c r="X26" s="4052"/>
      <c r="Y26" s="4052"/>
      <c r="Z26" s="4052"/>
      <c r="AA26" s="4052"/>
      <c r="AB26" s="4052"/>
      <c r="AC26" s="4052"/>
      <c r="AD26" s="4052"/>
      <c r="AE26" s="4052"/>
      <c r="AF26" s="4052"/>
      <c r="AG26" s="4052"/>
      <c r="AH26" s="4052"/>
      <c r="AI26" s="4052"/>
      <c r="AJ26" s="4052"/>
      <c r="AK26" s="4052"/>
      <c r="AL26" s="4052"/>
      <c r="AM26" s="4053"/>
      <c r="AN26" s="202"/>
      <c r="AO26" s="18"/>
      <c r="AP26" s="4071" t="s">
        <v>1083</v>
      </c>
      <c r="AQ26" s="4072"/>
      <c r="AR26" s="4072"/>
      <c r="AS26" s="4072"/>
      <c r="AT26" s="4072"/>
      <c r="AU26" s="4072"/>
      <c r="AV26" s="4072"/>
      <c r="AW26" s="4072"/>
      <c r="AX26" s="4072"/>
      <c r="AY26" s="4072"/>
      <c r="AZ26" s="4072"/>
      <c r="BA26" s="4072"/>
      <c r="BB26" s="4072"/>
      <c r="BC26" s="4072"/>
      <c r="BD26" s="4072"/>
      <c r="BE26" s="4072"/>
      <c r="BF26" s="4072"/>
      <c r="BG26" s="4072"/>
      <c r="BH26" s="4072"/>
      <c r="BI26" s="4072"/>
      <c r="BJ26" s="4072"/>
      <c r="BK26" s="4072"/>
      <c r="BL26" s="4072"/>
      <c r="BM26" s="4072"/>
      <c r="BN26" s="4072"/>
      <c r="BO26" s="4072"/>
      <c r="BP26" s="4072"/>
      <c r="BQ26" s="4072"/>
      <c r="BR26" s="4073"/>
    </row>
    <row r="27" spans="1:70" ht="19.5" customHeight="1">
      <c r="A27" s="303"/>
      <c r="B27" s="15"/>
      <c r="C27" s="4066"/>
      <c r="D27" s="4067"/>
      <c r="E27" s="4067"/>
      <c r="F27" s="4067"/>
      <c r="G27" s="4067"/>
      <c r="H27" s="4067"/>
      <c r="I27" s="4068"/>
      <c r="J27" s="4058"/>
      <c r="K27" s="4059"/>
      <c r="L27" s="4059"/>
      <c r="M27" s="4059"/>
      <c r="N27" s="4059"/>
      <c r="O27" s="4058"/>
      <c r="P27" s="4062"/>
      <c r="Q27" s="476" t="s">
        <v>493</v>
      </c>
      <c r="R27" s="4047"/>
      <c r="S27" s="3182"/>
      <c r="T27" s="3182"/>
      <c r="U27" s="3182"/>
      <c r="V27" s="3182"/>
      <c r="W27" s="3182"/>
      <c r="X27" s="3182"/>
      <c r="Y27" s="3182"/>
      <c r="Z27" s="3182"/>
      <c r="AA27" s="3182"/>
      <c r="AB27" s="3182"/>
      <c r="AC27" s="3182"/>
      <c r="AD27" s="3182"/>
      <c r="AE27" s="3182"/>
      <c r="AF27" s="3182"/>
      <c r="AG27" s="3182"/>
      <c r="AH27" s="3182"/>
      <c r="AI27" s="3182"/>
      <c r="AJ27" s="3182"/>
      <c r="AK27" s="3182"/>
      <c r="AL27" s="3182"/>
      <c r="AM27" s="4048"/>
      <c r="AN27" s="202"/>
      <c r="AO27" s="18"/>
      <c r="AP27" s="4077" t="s">
        <v>1084</v>
      </c>
      <c r="AQ27" s="4078"/>
      <c r="AR27" s="4078"/>
      <c r="AS27" s="4078"/>
      <c r="AT27" s="4078"/>
      <c r="AU27" s="4078"/>
      <c r="AV27" s="4078"/>
      <c r="AW27" s="4078"/>
      <c r="AX27" s="4078"/>
      <c r="AY27" s="4078"/>
      <c r="AZ27" s="4078"/>
      <c r="BA27" s="4078"/>
      <c r="BB27" s="4078"/>
      <c r="BC27" s="4078"/>
      <c r="BD27" s="4078"/>
      <c r="BE27" s="4078"/>
      <c r="BF27" s="4078"/>
      <c r="BG27" s="4078"/>
      <c r="BH27" s="4078"/>
      <c r="BI27" s="4078"/>
      <c r="BJ27" s="4078"/>
      <c r="BK27" s="4078"/>
      <c r="BL27" s="4078"/>
      <c r="BM27" s="4078"/>
      <c r="BN27" s="4078"/>
      <c r="BO27" s="4078"/>
      <c r="BP27" s="4078"/>
      <c r="BQ27" s="4078"/>
      <c r="BR27" s="4079"/>
    </row>
    <row r="28" spans="1:70" ht="19.5" customHeight="1">
      <c r="A28" s="303"/>
      <c r="B28" s="15"/>
      <c r="C28" s="4088"/>
      <c r="D28" s="4089"/>
      <c r="E28" s="4089"/>
      <c r="F28" s="4089"/>
      <c r="G28" s="4089"/>
      <c r="H28" s="4089"/>
      <c r="I28" s="4090"/>
      <c r="J28" s="4054"/>
      <c r="K28" s="4055"/>
      <c r="L28" s="4055"/>
      <c r="M28" s="4055"/>
      <c r="N28" s="4055"/>
      <c r="O28" s="4054"/>
      <c r="P28" s="4060"/>
      <c r="Q28" s="473" t="s">
        <v>494</v>
      </c>
      <c r="R28" s="4049"/>
      <c r="S28" s="4050"/>
      <c r="T28" s="4050"/>
      <c r="U28" s="4050"/>
      <c r="V28" s="4050"/>
      <c r="W28" s="4050"/>
      <c r="X28" s="4050"/>
      <c r="Y28" s="4050"/>
      <c r="Z28" s="4050"/>
      <c r="AA28" s="4050"/>
      <c r="AB28" s="4050"/>
      <c r="AC28" s="4050"/>
      <c r="AD28" s="4050"/>
      <c r="AE28" s="4050"/>
      <c r="AF28" s="4050"/>
      <c r="AG28" s="4050"/>
      <c r="AH28" s="4050"/>
      <c r="AI28" s="4050"/>
      <c r="AJ28" s="4050"/>
      <c r="AK28" s="4050"/>
      <c r="AL28" s="4050"/>
      <c r="AM28" s="4051"/>
      <c r="AN28" s="202"/>
      <c r="AO28" s="18"/>
      <c r="AP28" s="4077"/>
      <c r="AQ28" s="4078"/>
      <c r="AR28" s="4078"/>
      <c r="AS28" s="4078"/>
      <c r="AT28" s="4078"/>
      <c r="AU28" s="4078"/>
      <c r="AV28" s="4078"/>
      <c r="AW28" s="4078"/>
      <c r="AX28" s="4078"/>
      <c r="AY28" s="4078"/>
      <c r="AZ28" s="4078"/>
      <c r="BA28" s="4078"/>
      <c r="BB28" s="4078"/>
      <c r="BC28" s="4078"/>
      <c r="BD28" s="4078"/>
      <c r="BE28" s="4078"/>
      <c r="BF28" s="4078"/>
      <c r="BG28" s="4078"/>
      <c r="BH28" s="4078"/>
      <c r="BI28" s="4078"/>
      <c r="BJ28" s="4078"/>
      <c r="BK28" s="4078"/>
      <c r="BL28" s="4078"/>
      <c r="BM28" s="4078"/>
      <c r="BN28" s="4078"/>
      <c r="BO28" s="4078"/>
      <c r="BP28" s="4078"/>
      <c r="BQ28" s="4078"/>
      <c r="BR28" s="4079"/>
    </row>
    <row r="29" spans="1:70" ht="19.5" customHeight="1">
      <c r="A29" s="303"/>
      <c r="B29" s="15"/>
      <c r="C29" s="4063"/>
      <c r="D29" s="4064"/>
      <c r="E29" s="4064"/>
      <c r="F29" s="475" t="s">
        <v>289</v>
      </c>
      <c r="G29" s="4064"/>
      <c r="H29" s="4064"/>
      <c r="I29" s="4065"/>
      <c r="J29" s="4056"/>
      <c r="K29" s="4057"/>
      <c r="L29" s="4057"/>
      <c r="M29" s="4057"/>
      <c r="N29" s="4057"/>
      <c r="O29" s="4056"/>
      <c r="P29" s="4061"/>
      <c r="Q29" s="474" t="s">
        <v>492</v>
      </c>
      <c r="R29" s="2418"/>
      <c r="S29" s="4052"/>
      <c r="T29" s="4052"/>
      <c r="U29" s="4052"/>
      <c r="V29" s="4052"/>
      <c r="W29" s="4052"/>
      <c r="X29" s="4052"/>
      <c r="Y29" s="4052"/>
      <c r="Z29" s="4052"/>
      <c r="AA29" s="4052"/>
      <c r="AB29" s="4052"/>
      <c r="AC29" s="4052"/>
      <c r="AD29" s="4052"/>
      <c r="AE29" s="4052"/>
      <c r="AF29" s="4052"/>
      <c r="AG29" s="4052"/>
      <c r="AH29" s="4052"/>
      <c r="AI29" s="4052"/>
      <c r="AJ29" s="4052"/>
      <c r="AK29" s="4052"/>
      <c r="AL29" s="4052"/>
      <c r="AM29" s="4053"/>
      <c r="AN29" s="202"/>
      <c r="AO29" s="18"/>
      <c r="AP29" s="4077"/>
      <c r="AQ29" s="4078"/>
      <c r="AR29" s="4078"/>
      <c r="AS29" s="4078"/>
      <c r="AT29" s="4078"/>
      <c r="AU29" s="4078"/>
      <c r="AV29" s="4078"/>
      <c r="AW29" s="4078"/>
      <c r="AX29" s="4078"/>
      <c r="AY29" s="4078"/>
      <c r="AZ29" s="4078"/>
      <c r="BA29" s="4078"/>
      <c r="BB29" s="4078"/>
      <c r="BC29" s="4078"/>
      <c r="BD29" s="4078"/>
      <c r="BE29" s="4078"/>
      <c r="BF29" s="4078"/>
      <c r="BG29" s="4078"/>
      <c r="BH29" s="4078"/>
      <c r="BI29" s="4078"/>
      <c r="BJ29" s="4078"/>
      <c r="BK29" s="4078"/>
      <c r="BL29" s="4078"/>
      <c r="BM29" s="4078"/>
      <c r="BN29" s="4078"/>
      <c r="BO29" s="4078"/>
      <c r="BP29" s="4078"/>
      <c r="BQ29" s="4078"/>
      <c r="BR29" s="4079"/>
    </row>
    <row r="30" spans="1:70" ht="19.5" customHeight="1">
      <c r="A30" s="303"/>
      <c r="B30" s="15"/>
      <c r="C30" s="4066"/>
      <c r="D30" s="4067"/>
      <c r="E30" s="4067"/>
      <c r="F30" s="4067"/>
      <c r="G30" s="4067"/>
      <c r="H30" s="4067"/>
      <c r="I30" s="4068"/>
      <c r="J30" s="4058"/>
      <c r="K30" s="4059"/>
      <c r="L30" s="4059"/>
      <c r="M30" s="4059"/>
      <c r="N30" s="4059"/>
      <c r="O30" s="4058"/>
      <c r="P30" s="4062"/>
      <c r="Q30" s="476" t="s">
        <v>493</v>
      </c>
      <c r="R30" s="4047"/>
      <c r="S30" s="3182"/>
      <c r="T30" s="3182"/>
      <c r="U30" s="3182"/>
      <c r="V30" s="3182"/>
      <c r="W30" s="3182"/>
      <c r="X30" s="3182"/>
      <c r="Y30" s="3182"/>
      <c r="Z30" s="3182"/>
      <c r="AA30" s="3182"/>
      <c r="AB30" s="3182"/>
      <c r="AC30" s="3182"/>
      <c r="AD30" s="3182"/>
      <c r="AE30" s="3182"/>
      <c r="AF30" s="3182"/>
      <c r="AG30" s="3182"/>
      <c r="AH30" s="3182"/>
      <c r="AI30" s="3182"/>
      <c r="AJ30" s="3182"/>
      <c r="AK30" s="3182"/>
      <c r="AL30" s="3182"/>
      <c r="AM30" s="4048"/>
      <c r="AN30" s="202"/>
      <c r="AO30" s="18"/>
      <c r="AP30" s="4077"/>
      <c r="AQ30" s="4078"/>
      <c r="AR30" s="4078"/>
      <c r="AS30" s="4078"/>
      <c r="AT30" s="4078"/>
      <c r="AU30" s="4078"/>
      <c r="AV30" s="4078"/>
      <c r="AW30" s="4078"/>
      <c r="AX30" s="4078"/>
      <c r="AY30" s="4078"/>
      <c r="AZ30" s="4078"/>
      <c r="BA30" s="4078"/>
      <c r="BB30" s="4078"/>
      <c r="BC30" s="4078"/>
      <c r="BD30" s="4078"/>
      <c r="BE30" s="4078"/>
      <c r="BF30" s="4078"/>
      <c r="BG30" s="4078"/>
      <c r="BH30" s="4078"/>
      <c r="BI30" s="4078"/>
      <c r="BJ30" s="4078"/>
      <c r="BK30" s="4078"/>
      <c r="BL30" s="4078"/>
      <c r="BM30" s="4078"/>
      <c r="BN30" s="4078"/>
      <c r="BO30" s="4078"/>
      <c r="BP30" s="4078"/>
      <c r="BQ30" s="4078"/>
      <c r="BR30" s="4079"/>
    </row>
    <row r="31" spans="1:70" ht="19.5" customHeight="1">
      <c r="A31" s="303"/>
      <c r="B31" s="15"/>
      <c r="C31" s="4088"/>
      <c r="D31" s="4089"/>
      <c r="E31" s="4089"/>
      <c r="F31" s="4089"/>
      <c r="G31" s="4089"/>
      <c r="H31" s="4089"/>
      <c r="I31" s="4090"/>
      <c r="J31" s="4054"/>
      <c r="K31" s="4055"/>
      <c r="L31" s="4055"/>
      <c r="M31" s="4055"/>
      <c r="N31" s="4055"/>
      <c r="O31" s="4054"/>
      <c r="P31" s="4060"/>
      <c r="Q31" s="473" t="s">
        <v>494</v>
      </c>
      <c r="R31" s="4049"/>
      <c r="S31" s="4050"/>
      <c r="T31" s="4050"/>
      <c r="U31" s="4050"/>
      <c r="V31" s="4050"/>
      <c r="W31" s="4050"/>
      <c r="X31" s="4050"/>
      <c r="Y31" s="4050"/>
      <c r="Z31" s="4050"/>
      <c r="AA31" s="4050"/>
      <c r="AB31" s="4050"/>
      <c r="AC31" s="4050"/>
      <c r="AD31" s="4050"/>
      <c r="AE31" s="4050"/>
      <c r="AF31" s="4050"/>
      <c r="AG31" s="4050"/>
      <c r="AH31" s="4050"/>
      <c r="AI31" s="4050"/>
      <c r="AJ31" s="4050"/>
      <c r="AK31" s="4050"/>
      <c r="AL31" s="4050"/>
      <c r="AM31" s="4051"/>
      <c r="AN31" s="202"/>
      <c r="AO31" s="18"/>
      <c r="AP31" s="4077"/>
      <c r="AQ31" s="4078"/>
      <c r="AR31" s="4078"/>
      <c r="AS31" s="4078"/>
      <c r="AT31" s="4078"/>
      <c r="AU31" s="4078"/>
      <c r="AV31" s="4078"/>
      <c r="AW31" s="4078"/>
      <c r="AX31" s="4078"/>
      <c r="AY31" s="4078"/>
      <c r="AZ31" s="4078"/>
      <c r="BA31" s="4078"/>
      <c r="BB31" s="4078"/>
      <c r="BC31" s="4078"/>
      <c r="BD31" s="4078"/>
      <c r="BE31" s="4078"/>
      <c r="BF31" s="4078"/>
      <c r="BG31" s="4078"/>
      <c r="BH31" s="4078"/>
      <c r="BI31" s="4078"/>
      <c r="BJ31" s="4078"/>
      <c r="BK31" s="4078"/>
      <c r="BL31" s="4078"/>
      <c r="BM31" s="4078"/>
      <c r="BN31" s="4078"/>
      <c r="BO31" s="4078"/>
      <c r="BP31" s="4078"/>
      <c r="BQ31" s="4078"/>
      <c r="BR31" s="4079"/>
    </row>
    <row r="32" spans="1:70" ht="19.5" customHeight="1">
      <c r="A32" s="303"/>
      <c r="B32" s="15"/>
      <c r="C32" s="4063"/>
      <c r="D32" s="4064"/>
      <c r="E32" s="4064"/>
      <c r="F32" s="475" t="s">
        <v>289</v>
      </c>
      <c r="G32" s="4064"/>
      <c r="H32" s="4064"/>
      <c r="I32" s="4065"/>
      <c r="J32" s="4056"/>
      <c r="K32" s="4057"/>
      <c r="L32" s="4057"/>
      <c r="M32" s="4057"/>
      <c r="N32" s="4057"/>
      <c r="O32" s="4056"/>
      <c r="P32" s="4061"/>
      <c r="Q32" s="474" t="s">
        <v>492</v>
      </c>
      <c r="R32" s="2418"/>
      <c r="S32" s="4052"/>
      <c r="T32" s="4052"/>
      <c r="U32" s="4052"/>
      <c r="V32" s="4052"/>
      <c r="W32" s="4052"/>
      <c r="X32" s="4052"/>
      <c r="Y32" s="4052"/>
      <c r="Z32" s="4052"/>
      <c r="AA32" s="4052"/>
      <c r="AB32" s="4052"/>
      <c r="AC32" s="4052"/>
      <c r="AD32" s="4052"/>
      <c r="AE32" s="4052"/>
      <c r="AF32" s="4052"/>
      <c r="AG32" s="4052"/>
      <c r="AH32" s="4052"/>
      <c r="AI32" s="4052"/>
      <c r="AJ32" s="4052"/>
      <c r="AK32" s="4052"/>
      <c r="AL32" s="4052"/>
      <c r="AM32" s="4053"/>
      <c r="AN32" s="202"/>
      <c r="AO32" s="18"/>
      <c r="AP32" s="4083"/>
      <c r="AQ32" s="4084"/>
      <c r="AR32" s="4084"/>
      <c r="AS32" s="4084"/>
      <c r="AT32" s="4084"/>
      <c r="AU32" s="4084"/>
      <c r="AV32" s="4084"/>
      <c r="AW32" s="4084"/>
      <c r="AX32" s="4084"/>
      <c r="AY32" s="4084"/>
      <c r="AZ32" s="4084"/>
      <c r="BA32" s="4084"/>
      <c r="BB32" s="4084"/>
      <c r="BC32" s="4084"/>
      <c r="BD32" s="4084"/>
      <c r="BE32" s="4084"/>
      <c r="BF32" s="4084"/>
      <c r="BG32" s="4084"/>
      <c r="BH32" s="4084"/>
      <c r="BI32" s="4084"/>
      <c r="BJ32" s="4084"/>
      <c r="BK32" s="4084"/>
      <c r="BL32" s="4084"/>
      <c r="BM32" s="4084"/>
      <c r="BN32" s="4084"/>
      <c r="BO32" s="4084"/>
      <c r="BP32" s="4084"/>
      <c r="BQ32" s="4084"/>
      <c r="BR32" s="4085"/>
    </row>
    <row r="33" spans="1:41" ht="19.5" customHeight="1">
      <c r="A33" s="303"/>
      <c r="B33" s="15"/>
      <c r="C33" s="4066"/>
      <c r="D33" s="4067"/>
      <c r="E33" s="4067"/>
      <c r="F33" s="4067"/>
      <c r="G33" s="4067"/>
      <c r="H33" s="4067"/>
      <c r="I33" s="4068"/>
      <c r="J33" s="4058"/>
      <c r="K33" s="4059"/>
      <c r="L33" s="4059"/>
      <c r="M33" s="4059"/>
      <c r="N33" s="4059"/>
      <c r="O33" s="4058"/>
      <c r="P33" s="4062"/>
      <c r="Q33" s="476" t="s">
        <v>493</v>
      </c>
      <c r="R33" s="4047"/>
      <c r="S33" s="3182"/>
      <c r="T33" s="3182"/>
      <c r="U33" s="3182"/>
      <c r="V33" s="3182"/>
      <c r="W33" s="3182"/>
      <c r="X33" s="3182"/>
      <c r="Y33" s="3182"/>
      <c r="Z33" s="3182"/>
      <c r="AA33" s="3182"/>
      <c r="AB33" s="3182"/>
      <c r="AC33" s="3182"/>
      <c r="AD33" s="3182"/>
      <c r="AE33" s="3182"/>
      <c r="AF33" s="3182"/>
      <c r="AG33" s="3182"/>
      <c r="AH33" s="3182"/>
      <c r="AI33" s="3182"/>
      <c r="AJ33" s="3182"/>
      <c r="AK33" s="3182"/>
      <c r="AL33" s="3182"/>
      <c r="AM33" s="4048"/>
      <c r="AN33" s="202"/>
      <c r="AO33" s="18"/>
    </row>
    <row r="34" spans="1:41" ht="19.5" customHeight="1">
      <c r="A34" s="303"/>
      <c r="B34" s="15"/>
      <c r="C34" s="4088"/>
      <c r="D34" s="4089"/>
      <c r="E34" s="4089"/>
      <c r="F34" s="4089"/>
      <c r="G34" s="4089"/>
      <c r="H34" s="4089"/>
      <c r="I34" s="4090"/>
      <c r="J34" s="4054"/>
      <c r="K34" s="4055"/>
      <c r="L34" s="4055"/>
      <c r="M34" s="4055"/>
      <c r="N34" s="4055"/>
      <c r="O34" s="4054"/>
      <c r="P34" s="4060"/>
      <c r="Q34" s="473" t="s">
        <v>494</v>
      </c>
      <c r="R34" s="4049"/>
      <c r="S34" s="4050"/>
      <c r="T34" s="4050"/>
      <c r="U34" s="4050"/>
      <c r="V34" s="4050"/>
      <c r="W34" s="4050"/>
      <c r="X34" s="4050"/>
      <c r="Y34" s="4050"/>
      <c r="Z34" s="4050"/>
      <c r="AA34" s="4050"/>
      <c r="AB34" s="4050"/>
      <c r="AC34" s="4050"/>
      <c r="AD34" s="4050"/>
      <c r="AE34" s="4050"/>
      <c r="AF34" s="4050"/>
      <c r="AG34" s="4050"/>
      <c r="AH34" s="4050"/>
      <c r="AI34" s="4050"/>
      <c r="AJ34" s="4050"/>
      <c r="AK34" s="4050"/>
      <c r="AL34" s="4050"/>
      <c r="AM34" s="4051"/>
      <c r="AN34" s="202"/>
      <c r="AO34" s="18"/>
    </row>
    <row r="35" spans="1:41" ht="19.5" customHeight="1">
      <c r="A35" s="303"/>
      <c r="B35" s="15"/>
      <c r="C35" s="4063"/>
      <c r="D35" s="4064"/>
      <c r="E35" s="4064"/>
      <c r="F35" s="475" t="s">
        <v>289</v>
      </c>
      <c r="G35" s="4064"/>
      <c r="H35" s="4064"/>
      <c r="I35" s="4065"/>
      <c r="J35" s="4056"/>
      <c r="K35" s="4057"/>
      <c r="L35" s="4057"/>
      <c r="M35" s="4057"/>
      <c r="N35" s="4057"/>
      <c r="O35" s="4056"/>
      <c r="P35" s="4061"/>
      <c r="Q35" s="474" t="s">
        <v>492</v>
      </c>
      <c r="R35" s="2418"/>
      <c r="S35" s="4052"/>
      <c r="T35" s="4052"/>
      <c r="U35" s="4052"/>
      <c r="V35" s="4052"/>
      <c r="W35" s="4052"/>
      <c r="X35" s="4052"/>
      <c r="Y35" s="4052"/>
      <c r="Z35" s="4052"/>
      <c r="AA35" s="4052"/>
      <c r="AB35" s="4052"/>
      <c r="AC35" s="4052"/>
      <c r="AD35" s="4052"/>
      <c r="AE35" s="4052"/>
      <c r="AF35" s="4052"/>
      <c r="AG35" s="4052"/>
      <c r="AH35" s="4052"/>
      <c r="AI35" s="4052"/>
      <c r="AJ35" s="4052"/>
      <c r="AK35" s="4052"/>
      <c r="AL35" s="4052"/>
      <c r="AM35" s="4053"/>
      <c r="AN35" s="202"/>
      <c r="AO35" s="18"/>
    </row>
    <row r="36" spans="1:41" ht="19.5" customHeight="1">
      <c r="A36" s="303"/>
      <c r="B36" s="15"/>
      <c r="C36" s="4066"/>
      <c r="D36" s="4067"/>
      <c r="E36" s="4067"/>
      <c r="F36" s="4067"/>
      <c r="G36" s="4067"/>
      <c r="H36" s="4067"/>
      <c r="I36" s="4068"/>
      <c r="J36" s="4058"/>
      <c r="K36" s="4059"/>
      <c r="L36" s="4059"/>
      <c r="M36" s="4059"/>
      <c r="N36" s="4059"/>
      <c r="O36" s="4058"/>
      <c r="P36" s="4062"/>
      <c r="Q36" s="476" t="s">
        <v>493</v>
      </c>
      <c r="R36" s="4047"/>
      <c r="S36" s="3182"/>
      <c r="T36" s="3182"/>
      <c r="U36" s="3182"/>
      <c r="V36" s="3182"/>
      <c r="W36" s="3182"/>
      <c r="X36" s="3182"/>
      <c r="Y36" s="3182"/>
      <c r="Z36" s="3182"/>
      <c r="AA36" s="3182"/>
      <c r="AB36" s="3182"/>
      <c r="AC36" s="3182"/>
      <c r="AD36" s="3182"/>
      <c r="AE36" s="3182"/>
      <c r="AF36" s="3182"/>
      <c r="AG36" s="3182"/>
      <c r="AH36" s="3182"/>
      <c r="AI36" s="3182"/>
      <c r="AJ36" s="3182"/>
      <c r="AK36" s="3182"/>
      <c r="AL36" s="3182"/>
      <c r="AM36" s="4048"/>
      <c r="AN36" s="202"/>
      <c r="AO36" s="18"/>
    </row>
    <row r="37" spans="1:41" ht="19.5" customHeight="1">
      <c r="A37" s="303"/>
      <c r="B37" s="15"/>
      <c r="C37" s="4088"/>
      <c r="D37" s="4089"/>
      <c r="E37" s="4089"/>
      <c r="F37" s="4089"/>
      <c r="G37" s="4089"/>
      <c r="H37" s="4089"/>
      <c r="I37" s="4090"/>
      <c r="J37" s="4054"/>
      <c r="K37" s="4055"/>
      <c r="L37" s="4055"/>
      <c r="M37" s="4055"/>
      <c r="N37" s="4055"/>
      <c r="O37" s="4054"/>
      <c r="P37" s="4060"/>
      <c r="Q37" s="473" t="s">
        <v>494</v>
      </c>
      <c r="R37" s="4049"/>
      <c r="S37" s="4050"/>
      <c r="T37" s="4050"/>
      <c r="U37" s="4050"/>
      <c r="V37" s="4050"/>
      <c r="W37" s="4050"/>
      <c r="X37" s="4050"/>
      <c r="Y37" s="4050"/>
      <c r="Z37" s="4050"/>
      <c r="AA37" s="4050"/>
      <c r="AB37" s="4050"/>
      <c r="AC37" s="4050"/>
      <c r="AD37" s="4050"/>
      <c r="AE37" s="4050"/>
      <c r="AF37" s="4050"/>
      <c r="AG37" s="4050"/>
      <c r="AH37" s="4050"/>
      <c r="AI37" s="4050"/>
      <c r="AJ37" s="4050"/>
      <c r="AK37" s="4050"/>
      <c r="AL37" s="4050"/>
      <c r="AM37" s="4051"/>
      <c r="AN37" s="202"/>
      <c r="AO37" s="18"/>
    </row>
    <row r="38" spans="1:41" ht="19.5" customHeight="1">
      <c r="A38" s="303"/>
      <c r="B38" s="15"/>
      <c r="C38" s="4063"/>
      <c r="D38" s="4064"/>
      <c r="E38" s="4064"/>
      <c r="F38" s="475" t="s">
        <v>289</v>
      </c>
      <c r="G38" s="4064"/>
      <c r="H38" s="4064"/>
      <c r="I38" s="4065"/>
      <c r="J38" s="4056"/>
      <c r="K38" s="4057"/>
      <c r="L38" s="4057"/>
      <c r="M38" s="4057"/>
      <c r="N38" s="4057"/>
      <c r="O38" s="4056"/>
      <c r="P38" s="4061"/>
      <c r="Q38" s="474" t="s">
        <v>492</v>
      </c>
      <c r="R38" s="2418"/>
      <c r="S38" s="4052"/>
      <c r="T38" s="4052"/>
      <c r="U38" s="4052"/>
      <c r="V38" s="4052"/>
      <c r="W38" s="4052"/>
      <c r="X38" s="4052"/>
      <c r="Y38" s="4052"/>
      <c r="Z38" s="4052"/>
      <c r="AA38" s="4052"/>
      <c r="AB38" s="4052"/>
      <c r="AC38" s="4052"/>
      <c r="AD38" s="4052"/>
      <c r="AE38" s="4052"/>
      <c r="AF38" s="4052"/>
      <c r="AG38" s="4052"/>
      <c r="AH38" s="4052"/>
      <c r="AI38" s="4052"/>
      <c r="AJ38" s="4052"/>
      <c r="AK38" s="4052"/>
      <c r="AL38" s="4052"/>
      <c r="AM38" s="4053"/>
      <c r="AN38" s="202"/>
      <c r="AO38" s="18"/>
    </row>
    <row r="39" spans="1:41" ht="19.5" customHeight="1">
      <c r="A39" s="303"/>
      <c r="B39" s="15"/>
      <c r="C39" s="4066"/>
      <c r="D39" s="4067"/>
      <c r="E39" s="4067"/>
      <c r="F39" s="4067"/>
      <c r="G39" s="4067"/>
      <c r="H39" s="4067"/>
      <c r="I39" s="4068"/>
      <c r="J39" s="4058"/>
      <c r="K39" s="4059"/>
      <c r="L39" s="4059"/>
      <c r="M39" s="4059"/>
      <c r="N39" s="4059"/>
      <c r="O39" s="4058"/>
      <c r="P39" s="4062"/>
      <c r="Q39" s="476" t="s">
        <v>493</v>
      </c>
      <c r="R39" s="4047"/>
      <c r="S39" s="3182"/>
      <c r="T39" s="3182"/>
      <c r="U39" s="3182"/>
      <c r="V39" s="3182"/>
      <c r="W39" s="3182"/>
      <c r="X39" s="3182"/>
      <c r="Y39" s="3182"/>
      <c r="Z39" s="3182"/>
      <c r="AA39" s="3182"/>
      <c r="AB39" s="3182"/>
      <c r="AC39" s="3182"/>
      <c r="AD39" s="3182"/>
      <c r="AE39" s="3182"/>
      <c r="AF39" s="3182"/>
      <c r="AG39" s="3182"/>
      <c r="AH39" s="3182"/>
      <c r="AI39" s="3182"/>
      <c r="AJ39" s="3182"/>
      <c r="AK39" s="3182"/>
      <c r="AL39" s="3182"/>
      <c r="AM39" s="4048"/>
      <c r="AN39" s="202"/>
      <c r="AO39" s="18"/>
    </row>
    <row r="40" spans="1:41" ht="19.5" customHeight="1">
      <c r="A40" s="303"/>
      <c r="B40" s="15"/>
      <c r="C40" s="4088"/>
      <c r="D40" s="4089"/>
      <c r="E40" s="4089"/>
      <c r="F40" s="4089"/>
      <c r="G40" s="4089"/>
      <c r="H40" s="4089"/>
      <c r="I40" s="4090"/>
      <c r="J40" s="4054"/>
      <c r="K40" s="4055"/>
      <c r="L40" s="4055"/>
      <c r="M40" s="4055"/>
      <c r="N40" s="4055"/>
      <c r="O40" s="4054"/>
      <c r="P40" s="4060"/>
      <c r="Q40" s="473" t="s">
        <v>494</v>
      </c>
      <c r="R40" s="4049"/>
      <c r="S40" s="4050"/>
      <c r="T40" s="4050"/>
      <c r="U40" s="4050"/>
      <c r="V40" s="4050"/>
      <c r="W40" s="4050"/>
      <c r="X40" s="4050"/>
      <c r="Y40" s="4050"/>
      <c r="Z40" s="4050"/>
      <c r="AA40" s="4050"/>
      <c r="AB40" s="4050"/>
      <c r="AC40" s="4050"/>
      <c r="AD40" s="4050"/>
      <c r="AE40" s="4050"/>
      <c r="AF40" s="4050"/>
      <c r="AG40" s="4050"/>
      <c r="AH40" s="4050"/>
      <c r="AI40" s="4050"/>
      <c r="AJ40" s="4050"/>
      <c r="AK40" s="4050"/>
      <c r="AL40" s="4050"/>
      <c r="AM40" s="4051"/>
      <c r="AN40" s="202"/>
      <c r="AO40" s="18"/>
    </row>
    <row r="41" spans="1:41" ht="19.5" customHeight="1">
      <c r="A41" s="303"/>
      <c r="B41" s="15"/>
      <c r="C41" s="4063"/>
      <c r="D41" s="4064"/>
      <c r="E41" s="4064"/>
      <c r="F41" s="475" t="s">
        <v>289</v>
      </c>
      <c r="G41" s="4064"/>
      <c r="H41" s="4064"/>
      <c r="I41" s="4065"/>
      <c r="J41" s="4056"/>
      <c r="K41" s="4057"/>
      <c r="L41" s="4057"/>
      <c r="M41" s="4057"/>
      <c r="N41" s="4057"/>
      <c r="O41" s="4056"/>
      <c r="P41" s="4061"/>
      <c r="Q41" s="474" t="s">
        <v>492</v>
      </c>
      <c r="R41" s="2418"/>
      <c r="S41" s="4052"/>
      <c r="T41" s="4052"/>
      <c r="U41" s="4052"/>
      <c r="V41" s="4052"/>
      <c r="W41" s="4052"/>
      <c r="X41" s="4052"/>
      <c r="Y41" s="4052"/>
      <c r="Z41" s="4052"/>
      <c r="AA41" s="4052"/>
      <c r="AB41" s="4052"/>
      <c r="AC41" s="4052"/>
      <c r="AD41" s="4052"/>
      <c r="AE41" s="4052"/>
      <c r="AF41" s="4052"/>
      <c r="AG41" s="4052"/>
      <c r="AH41" s="4052"/>
      <c r="AI41" s="4052"/>
      <c r="AJ41" s="4052"/>
      <c r="AK41" s="4052"/>
      <c r="AL41" s="4052"/>
      <c r="AM41" s="4053"/>
      <c r="AN41" s="202"/>
      <c r="AO41" s="18"/>
    </row>
    <row r="42" spans="1:41" ht="19.5" customHeight="1">
      <c r="A42" s="303"/>
      <c r="B42" s="15"/>
      <c r="C42" s="4066"/>
      <c r="D42" s="4067"/>
      <c r="E42" s="4067"/>
      <c r="F42" s="4067"/>
      <c r="G42" s="4067"/>
      <c r="H42" s="4067"/>
      <c r="I42" s="4068"/>
      <c r="J42" s="4058"/>
      <c r="K42" s="4059"/>
      <c r="L42" s="4059"/>
      <c r="M42" s="4059"/>
      <c r="N42" s="4059"/>
      <c r="O42" s="4058"/>
      <c r="P42" s="4062"/>
      <c r="Q42" s="476" t="s">
        <v>493</v>
      </c>
      <c r="R42" s="4047"/>
      <c r="S42" s="3182"/>
      <c r="T42" s="3182"/>
      <c r="U42" s="3182"/>
      <c r="V42" s="3182"/>
      <c r="W42" s="3182"/>
      <c r="X42" s="3182"/>
      <c r="Y42" s="3182"/>
      <c r="Z42" s="3182"/>
      <c r="AA42" s="3182"/>
      <c r="AB42" s="3182"/>
      <c r="AC42" s="3182"/>
      <c r="AD42" s="3182"/>
      <c r="AE42" s="3182"/>
      <c r="AF42" s="3182"/>
      <c r="AG42" s="3182"/>
      <c r="AH42" s="3182"/>
      <c r="AI42" s="3182"/>
      <c r="AJ42" s="3182"/>
      <c r="AK42" s="3182"/>
      <c r="AL42" s="3182"/>
      <c r="AM42" s="4048"/>
      <c r="AN42" s="202"/>
      <c r="AO42" s="18"/>
    </row>
    <row r="43" spans="1:41" ht="19.5" customHeight="1">
      <c r="A43" s="303"/>
      <c r="B43" s="15"/>
      <c r="C43" s="4088"/>
      <c r="D43" s="4089"/>
      <c r="E43" s="4089"/>
      <c r="F43" s="4089"/>
      <c r="G43" s="4089"/>
      <c r="H43" s="4089"/>
      <c r="I43" s="4090"/>
      <c r="J43" s="4054"/>
      <c r="K43" s="4055"/>
      <c r="L43" s="4055"/>
      <c r="M43" s="4055"/>
      <c r="N43" s="4055"/>
      <c r="O43" s="4054"/>
      <c r="P43" s="4060"/>
      <c r="Q43" s="473" t="s">
        <v>494</v>
      </c>
      <c r="R43" s="4049"/>
      <c r="S43" s="4050"/>
      <c r="T43" s="4050"/>
      <c r="U43" s="4050"/>
      <c r="V43" s="4050"/>
      <c r="W43" s="4050"/>
      <c r="X43" s="4050"/>
      <c r="Y43" s="4050"/>
      <c r="Z43" s="4050"/>
      <c r="AA43" s="4050"/>
      <c r="AB43" s="4050"/>
      <c r="AC43" s="4050"/>
      <c r="AD43" s="4050"/>
      <c r="AE43" s="4050"/>
      <c r="AF43" s="4050"/>
      <c r="AG43" s="4050"/>
      <c r="AH43" s="4050"/>
      <c r="AI43" s="4050"/>
      <c r="AJ43" s="4050"/>
      <c r="AK43" s="4050"/>
      <c r="AL43" s="4050"/>
      <c r="AM43" s="4051"/>
      <c r="AN43" s="202"/>
      <c r="AO43" s="18"/>
    </row>
    <row r="44" spans="1:41" ht="19.5" customHeight="1">
      <c r="A44" s="303"/>
      <c r="B44" s="15"/>
      <c r="C44" s="4063"/>
      <c r="D44" s="4064"/>
      <c r="E44" s="4064"/>
      <c r="F44" s="475" t="s">
        <v>289</v>
      </c>
      <c r="G44" s="4064"/>
      <c r="H44" s="4064"/>
      <c r="I44" s="4065"/>
      <c r="J44" s="4056"/>
      <c r="K44" s="4057"/>
      <c r="L44" s="4057"/>
      <c r="M44" s="4057"/>
      <c r="N44" s="4057"/>
      <c r="O44" s="4056"/>
      <c r="P44" s="4061"/>
      <c r="Q44" s="474" t="s">
        <v>492</v>
      </c>
      <c r="R44" s="2418"/>
      <c r="S44" s="4052"/>
      <c r="T44" s="4052"/>
      <c r="U44" s="4052"/>
      <c r="V44" s="4052"/>
      <c r="W44" s="4052"/>
      <c r="X44" s="4052"/>
      <c r="Y44" s="4052"/>
      <c r="Z44" s="4052"/>
      <c r="AA44" s="4052"/>
      <c r="AB44" s="4052"/>
      <c r="AC44" s="4052"/>
      <c r="AD44" s="4052"/>
      <c r="AE44" s="4052"/>
      <c r="AF44" s="4052"/>
      <c r="AG44" s="4052"/>
      <c r="AH44" s="4052"/>
      <c r="AI44" s="4052"/>
      <c r="AJ44" s="4052"/>
      <c r="AK44" s="4052"/>
      <c r="AL44" s="4052"/>
      <c r="AM44" s="4053"/>
      <c r="AN44" s="202"/>
      <c r="AO44" s="18"/>
    </row>
    <row r="45" spans="1:41" ht="19.5" customHeight="1">
      <c r="A45" s="303"/>
      <c r="B45" s="15"/>
      <c r="C45" s="4066"/>
      <c r="D45" s="4067"/>
      <c r="E45" s="4067"/>
      <c r="F45" s="4067"/>
      <c r="G45" s="4067"/>
      <c r="H45" s="4067"/>
      <c r="I45" s="4068"/>
      <c r="J45" s="4058"/>
      <c r="K45" s="4059"/>
      <c r="L45" s="4059"/>
      <c r="M45" s="4059"/>
      <c r="N45" s="4059"/>
      <c r="O45" s="4058"/>
      <c r="P45" s="4062"/>
      <c r="Q45" s="476" t="s">
        <v>493</v>
      </c>
      <c r="R45" s="4047"/>
      <c r="S45" s="3182"/>
      <c r="T45" s="3182"/>
      <c r="U45" s="3182"/>
      <c r="V45" s="3182"/>
      <c r="W45" s="3182"/>
      <c r="X45" s="3182"/>
      <c r="Y45" s="3182"/>
      <c r="Z45" s="3182"/>
      <c r="AA45" s="3182"/>
      <c r="AB45" s="3182"/>
      <c r="AC45" s="3182"/>
      <c r="AD45" s="3182"/>
      <c r="AE45" s="3182"/>
      <c r="AF45" s="3182"/>
      <c r="AG45" s="3182"/>
      <c r="AH45" s="3182"/>
      <c r="AI45" s="3182"/>
      <c r="AJ45" s="3182"/>
      <c r="AK45" s="3182"/>
      <c r="AL45" s="3182"/>
      <c r="AM45" s="4048"/>
      <c r="AN45" s="202"/>
      <c r="AO45" s="18"/>
    </row>
    <row r="46" spans="1:41" ht="19.5" customHeight="1">
      <c r="A46" s="303"/>
      <c r="B46" s="15"/>
      <c r="C46" s="4088"/>
      <c r="D46" s="4089"/>
      <c r="E46" s="4089"/>
      <c r="F46" s="4089"/>
      <c r="G46" s="4089"/>
      <c r="H46" s="4089"/>
      <c r="I46" s="4090"/>
      <c r="J46" s="4054"/>
      <c r="K46" s="4055"/>
      <c r="L46" s="4055"/>
      <c r="M46" s="4055"/>
      <c r="N46" s="4055"/>
      <c r="O46" s="4054"/>
      <c r="P46" s="4060"/>
      <c r="Q46" s="473" t="s">
        <v>494</v>
      </c>
      <c r="R46" s="4049"/>
      <c r="S46" s="4050"/>
      <c r="T46" s="4050"/>
      <c r="U46" s="4050"/>
      <c r="V46" s="4050"/>
      <c r="W46" s="4050"/>
      <c r="X46" s="4050"/>
      <c r="Y46" s="4050"/>
      <c r="Z46" s="4050"/>
      <c r="AA46" s="4050"/>
      <c r="AB46" s="4050"/>
      <c r="AC46" s="4050"/>
      <c r="AD46" s="4050"/>
      <c r="AE46" s="4050"/>
      <c r="AF46" s="4050"/>
      <c r="AG46" s="4050"/>
      <c r="AH46" s="4050"/>
      <c r="AI46" s="4050"/>
      <c r="AJ46" s="4050"/>
      <c r="AK46" s="4050"/>
      <c r="AL46" s="4050"/>
      <c r="AM46" s="4051"/>
      <c r="AN46" s="202"/>
      <c r="AO46" s="18"/>
    </row>
    <row r="47" spans="1:41" ht="19.5" customHeight="1">
      <c r="A47" s="303"/>
      <c r="B47" s="15"/>
      <c r="C47" s="4063"/>
      <c r="D47" s="4064"/>
      <c r="E47" s="4064"/>
      <c r="F47" s="475" t="s">
        <v>289</v>
      </c>
      <c r="G47" s="4064"/>
      <c r="H47" s="4064"/>
      <c r="I47" s="4065"/>
      <c r="J47" s="4056"/>
      <c r="K47" s="4057"/>
      <c r="L47" s="4057"/>
      <c r="M47" s="4057"/>
      <c r="N47" s="4057"/>
      <c r="O47" s="4056"/>
      <c r="P47" s="4061"/>
      <c r="Q47" s="474" t="s">
        <v>492</v>
      </c>
      <c r="R47" s="2418"/>
      <c r="S47" s="4052"/>
      <c r="T47" s="4052"/>
      <c r="U47" s="4052"/>
      <c r="V47" s="4052"/>
      <c r="W47" s="4052"/>
      <c r="X47" s="4052"/>
      <c r="Y47" s="4052"/>
      <c r="Z47" s="4052"/>
      <c r="AA47" s="4052"/>
      <c r="AB47" s="4052"/>
      <c r="AC47" s="4052"/>
      <c r="AD47" s="4052"/>
      <c r="AE47" s="4052"/>
      <c r="AF47" s="4052"/>
      <c r="AG47" s="4052"/>
      <c r="AH47" s="4052"/>
      <c r="AI47" s="4052"/>
      <c r="AJ47" s="4052"/>
      <c r="AK47" s="4052"/>
      <c r="AL47" s="4052"/>
      <c r="AM47" s="4053"/>
      <c r="AN47" s="202"/>
      <c r="AO47" s="18"/>
    </row>
    <row r="48" spans="1:41" ht="19.5" customHeight="1">
      <c r="A48" s="303"/>
      <c r="B48" s="15"/>
      <c r="C48" s="4066"/>
      <c r="D48" s="4067"/>
      <c r="E48" s="4067"/>
      <c r="F48" s="4067"/>
      <c r="G48" s="4067"/>
      <c r="H48" s="4067"/>
      <c r="I48" s="4068"/>
      <c r="J48" s="4058"/>
      <c r="K48" s="4059"/>
      <c r="L48" s="4059"/>
      <c r="M48" s="4059"/>
      <c r="N48" s="4059"/>
      <c r="O48" s="4058"/>
      <c r="P48" s="4062"/>
      <c r="Q48" s="476" t="s">
        <v>493</v>
      </c>
      <c r="R48" s="4047"/>
      <c r="S48" s="3182"/>
      <c r="T48" s="3182"/>
      <c r="U48" s="3182"/>
      <c r="V48" s="3182"/>
      <c r="W48" s="3182"/>
      <c r="X48" s="3182"/>
      <c r="Y48" s="3182"/>
      <c r="Z48" s="3182"/>
      <c r="AA48" s="3182"/>
      <c r="AB48" s="3182"/>
      <c r="AC48" s="3182"/>
      <c r="AD48" s="3182"/>
      <c r="AE48" s="3182"/>
      <c r="AF48" s="3182"/>
      <c r="AG48" s="3182"/>
      <c r="AH48" s="3182"/>
      <c r="AI48" s="3182"/>
      <c r="AJ48" s="3182"/>
      <c r="AK48" s="3182"/>
      <c r="AL48" s="3182"/>
      <c r="AM48" s="4048"/>
      <c r="AN48" s="202"/>
      <c r="AO48" s="18"/>
    </row>
    <row r="49" spans="1:41" ht="14.45" customHeight="1">
      <c r="A49" s="303"/>
      <c r="B49" s="15"/>
      <c r="C49" s="418"/>
      <c r="D49" s="1310" t="s">
        <v>154</v>
      </c>
      <c r="E49" s="4091" t="s">
        <v>929</v>
      </c>
      <c r="F49" s="4091"/>
      <c r="G49" s="4091"/>
      <c r="H49" s="4091"/>
      <c r="I49" s="4091"/>
      <c r="J49" s="4091"/>
      <c r="K49" s="4091"/>
      <c r="L49" s="4091"/>
      <c r="M49" s="4091"/>
      <c r="N49" s="4091"/>
      <c r="O49" s="4091"/>
      <c r="P49" s="4091"/>
      <c r="Q49" s="4091"/>
      <c r="R49" s="4091"/>
      <c r="S49" s="4091"/>
      <c r="T49" s="4091"/>
      <c r="U49" s="4091"/>
      <c r="V49" s="4091"/>
      <c r="W49" s="4091"/>
      <c r="X49" s="4091"/>
      <c r="Y49" s="4091"/>
      <c r="Z49" s="4091"/>
      <c r="AA49" s="4091"/>
      <c r="AB49" s="1311"/>
      <c r="AC49" s="30"/>
      <c r="AD49" s="30"/>
      <c r="AE49" s="30"/>
      <c r="AF49" s="30"/>
      <c r="AG49" s="30"/>
      <c r="AH49" s="30"/>
      <c r="AI49" s="30"/>
      <c r="AJ49" s="30"/>
      <c r="AK49" s="30"/>
      <c r="AL49" s="30"/>
      <c r="AM49" s="30"/>
      <c r="AN49" s="202"/>
      <c r="AO49" s="18"/>
    </row>
    <row r="50" spans="1:41" ht="14.45" customHeight="1" thickBot="1">
      <c r="A50" s="303"/>
      <c r="B50" s="22"/>
      <c r="C50" s="8"/>
      <c r="D50" s="388" t="s">
        <v>154</v>
      </c>
      <c r="E50" s="4092" t="s">
        <v>688</v>
      </c>
      <c r="F50" s="4092"/>
      <c r="G50" s="4092"/>
      <c r="H50" s="4092"/>
      <c r="I50" s="4092"/>
      <c r="J50" s="4092"/>
      <c r="K50" s="4092"/>
      <c r="L50" s="4092"/>
      <c r="M50" s="4092"/>
      <c r="N50" s="4092"/>
      <c r="O50" s="4092"/>
      <c r="P50" s="4092"/>
      <c r="Q50" s="4092"/>
      <c r="R50" s="4092"/>
      <c r="S50" s="4092"/>
      <c r="T50" s="4092"/>
      <c r="U50" s="4092"/>
      <c r="V50" s="4092"/>
      <c r="W50" s="4092"/>
      <c r="X50" s="4092"/>
      <c r="Y50" s="4092"/>
      <c r="Z50" s="4092"/>
      <c r="AA50" s="4092"/>
      <c r="AB50" s="1312"/>
      <c r="AC50" s="1313"/>
      <c r="AD50" s="1314"/>
      <c r="AE50" s="1314"/>
      <c r="AF50" s="1314"/>
      <c r="AG50" s="1314"/>
      <c r="AH50" s="1314"/>
      <c r="AI50" s="1314"/>
      <c r="AJ50" s="1314"/>
      <c r="AK50" s="1314"/>
      <c r="AL50" s="1314"/>
      <c r="AM50" s="1314"/>
      <c r="AN50" s="1315"/>
      <c r="AO50" s="18"/>
    </row>
    <row r="51" spans="1:41">
      <c r="AN51" s="817"/>
    </row>
  </sheetData>
  <sheetProtection algorithmName="SHA-512" hashValue="5PUGEiwzk6Mmr5AH04PP8E53Tvl7RX4m9zSqXyUuXUNdwTcIvR/FHC64nTk33qmLXr3Eb++cNmVLcH0zREsUZQ==" saltValue="MC8cK1xVS/gKW8cNz02gTw==" spinCount="100000" sheet="1" objects="1" scenarios="1" formatCells="0" formatColumns="0" formatRows="0" insertColumns="0" insertRows="0" selectLockedCells="1"/>
  <mergeCells count="114">
    <mergeCell ref="C47:E47"/>
    <mergeCell ref="G47:I47"/>
    <mergeCell ref="C48:I48"/>
    <mergeCell ref="R46:AM46"/>
    <mergeCell ref="R47:AM47"/>
    <mergeCell ref="R48:AM48"/>
    <mergeCell ref="E49:AA49"/>
    <mergeCell ref="E50:AA50"/>
    <mergeCell ref="AP27:BR32"/>
    <mergeCell ref="C40:I40"/>
    <mergeCell ref="C41:E41"/>
    <mergeCell ref="G41:I41"/>
    <mergeCell ref="C43:I43"/>
    <mergeCell ref="C44:E44"/>
    <mergeCell ref="G44:I44"/>
    <mergeCell ref="C42:I42"/>
    <mergeCell ref="C45:I45"/>
    <mergeCell ref="C46:I46"/>
    <mergeCell ref="C33:I33"/>
    <mergeCell ref="C34:I34"/>
    <mergeCell ref="C35:E35"/>
    <mergeCell ref="G35:I35"/>
    <mergeCell ref="C36:I36"/>
    <mergeCell ref="C39:I39"/>
    <mergeCell ref="C37:I37"/>
    <mergeCell ref="C38:E38"/>
    <mergeCell ref="G38:I38"/>
    <mergeCell ref="A1:AN1"/>
    <mergeCell ref="B3:AC3"/>
    <mergeCell ref="AD3:AN3"/>
    <mergeCell ref="B5:C5"/>
    <mergeCell ref="C31:I31"/>
    <mergeCell ref="C32:E32"/>
    <mergeCell ref="G32:I32"/>
    <mergeCell ref="C22:I22"/>
    <mergeCell ref="C23:E23"/>
    <mergeCell ref="G23:I23"/>
    <mergeCell ref="C25:I25"/>
    <mergeCell ref="C26:E26"/>
    <mergeCell ref="G26:I26"/>
    <mergeCell ref="C27:I27"/>
    <mergeCell ref="C28:I28"/>
    <mergeCell ref="AE5:AM5"/>
    <mergeCell ref="AE6:AM6"/>
    <mergeCell ref="AE8:AM10"/>
    <mergeCell ref="D5:AB5"/>
    <mergeCell ref="D6:AB6"/>
    <mergeCell ref="D8:AB8"/>
    <mergeCell ref="AP26:BR26"/>
    <mergeCell ref="AP20:BR20"/>
    <mergeCell ref="AP12:BR12"/>
    <mergeCell ref="AP13:BR13"/>
    <mergeCell ref="AP14:BR18"/>
    <mergeCell ref="AP19:BR19"/>
    <mergeCell ref="AP21:BR25"/>
    <mergeCell ref="C19:I19"/>
    <mergeCell ref="C20:I20"/>
    <mergeCell ref="AE12:AM12"/>
    <mergeCell ref="AE13:AM16"/>
    <mergeCell ref="C11:AB11"/>
    <mergeCell ref="E12:AB12"/>
    <mergeCell ref="E14:AB15"/>
    <mergeCell ref="C29:E29"/>
    <mergeCell ref="G29:I29"/>
    <mergeCell ref="C30:I30"/>
    <mergeCell ref="E17:AM17"/>
    <mergeCell ref="C21:I21"/>
    <mergeCell ref="C24:I24"/>
    <mergeCell ref="J19:N21"/>
    <mergeCell ref="O19:P21"/>
    <mergeCell ref="J22:N24"/>
    <mergeCell ref="R22:AM22"/>
    <mergeCell ref="R23:AM23"/>
    <mergeCell ref="R24:AM24"/>
    <mergeCell ref="J25:N27"/>
    <mergeCell ref="J28:N30"/>
    <mergeCell ref="Q19:AM21"/>
    <mergeCell ref="O22:P24"/>
    <mergeCell ref="F18:AI18"/>
    <mergeCell ref="J31:N33"/>
    <mergeCell ref="J34:N36"/>
    <mergeCell ref="J37:N39"/>
    <mergeCell ref="J40:N42"/>
    <mergeCell ref="J43:N45"/>
    <mergeCell ref="J46:N48"/>
    <mergeCell ref="O25:P27"/>
    <mergeCell ref="O28:P30"/>
    <mergeCell ref="O31:P33"/>
    <mergeCell ref="O34:P36"/>
    <mergeCell ref="O37:P39"/>
    <mergeCell ref="O40:P42"/>
    <mergeCell ref="O43:P45"/>
    <mergeCell ref="O46:P48"/>
    <mergeCell ref="R45:AM45"/>
    <mergeCell ref="R25:AM25"/>
    <mergeCell ref="R26:AM26"/>
    <mergeCell ref="R27:AM27"/>
    <mergeCell ref="R28:AM28"/>
    <mergeCell ref="R29:AM29"/>
    <mergeCell ref="R30:AM30"/>
    <mergeCell ref="R31:AM31"/>
    <mergeCell ref="R32:AM32"/>
    <mergeCell ref="R33:AM33"/>
    <mergeCell ref="R37:AM37"/>
    <mergeCell ref="R38:AM38"/>
    <mergeCell ref="R39:AM39"/>
    <mergeCell ref="R40:AM40"/>
    <mergeCell ref="R41:AM41"/>
    <mergeCell ref="R42:AM42"/>
    <mergeCell ref="R43:AM43"/>
    <mergeCell ref="R44:AM44"/>
    <mergeCell ref="R34:AM34"/>
    <mergeCell ref="R35:AM35"/>
    <mergeCell ref="R36:AM36"/>
  </mergeCells>
  <phoneticPr fontId="4"/>
  <conditionalFormatting sqref="C22:J22 O22 Q22:R48 C23:I24 C25:J25 O25 C26:I27 C28:J28 O28 C29:I30 C31:J31 O31 C32:I33 C34:J34 O34 C35:I36 C37:J37 O37 C38:I39 C40:J40 O40 C41:I42 C43:J43 O43 C44:I45 C46:J46 O46 C47:I48">
    <cfRule type="containsBlanks" dxfId="93" priority="1">
      <formula>LEN(TRIM(C22))=0</formula>
    </cfRule>
  </conditionalFormatting>
  <printOptions horizontalCentered="1"/>
  <pageMargins left="0.70866141732283472" right="0.31496062992125984" top="0.39370078740157483" bottom="0.39370078740157483" header="0.51181102362204722" footer="0.51181102362204722"/>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1747" r:id="rId4" name="Check Box 3">
              <controlPr defaultSize="0" autoFill="0" autoLine="0" autoPict="0">
                <anchor moveWithCells="1">
                  <from>
                    <xdr:col>18</xdr:col>
                    <xdr:colOff>171450</xdr:colOff>
                    <xdr:row>4</xdr:row>
                    <xdr:rowOff>171450</xdr:rowOff>
                  </from>
                  <to>
                    <xdr:col>21</xdr:col>
                    <xdr:colOff>152400</xdr:colOff>
                    <xdr:row>6</xdr:row>
                    <xdr:rowOff>9525</xdr:rowOff>
                  </to>
                </anchor>
              </controlPr>
            </control>
          </mc:Choice>
        </mc:AlternateContent>
        <mc:AlternateContent xmlns:mc="http://schemas.openxmlformats.org/markup-compatibility/2006">
          <mc:Choice Requires="x14">
            <control shapeId="671748" r:id="rId5" name="Check Box 4">
              <controlPr defaultSize="0" autoFill="0" autoLine="0" autoPict="0">
                <anchor moveWithCells="1">
                  <from>
                    <xdr:col>22</xdr:col>
                    <xdr:colOff>19050</xdr:colOff>
                    <xdr:row>4</xdr:row>
                    <xdr:rowOff>171450</xdr:rowOff>
                  </from>
                  <to>
                    <xdr:col>25</xdr:col>
                    <xdr:colOff>66675</xdr:colOff>
                    <xdr:row>6</xdr:row>
                    <xdr:rowOff>0</xdr:rowOff>
                  </to>
                </anchor>
              </controlPr>
            </control>
          </mc:Choice>
        </mc:AlternateContent>
        <mc:AlternateContent xmlns:mc="http://schemas.openxmlformats.org/markup-compatibility/2006">
          <mc:Choice Requires="x14">
            <control shapeId="671749" r:id="rId6" name="Check Box 5">
              <controlPr defaultSize="0" autoFill="0" autoLine="0" autoPict="0">
                <anchor moveWithCells="1">
                  <from>
                    <xdr:col>18</xdr:col>
                    <xdr:colOff>171450</xdr:colOff>
                    <xdr:row>7</xdr:row>
                    <xdr:rowOff>171450</xdr:rowOff>
                  </from>
                  <to>
                    <xdr:col>21</xdr:col>
                    <xdr:colOff>152400</xdr:colOff>
                    <xdr:row>9</xdr:row>
                    <xdr:rowOff>9525</xdr:rowOff>
                  </to>
                </anchor>
              </controlPr>
            </control>
          </mc:Choice>
        </mc:AlternateContent>
        <mc:AlternateContent xmlns:mc="http://schemas.openxmlformats.org/markup-compatibility/2006">
          <mc:Choice Requires="x14">
            <control shapeId="671750" r:id="rId7" name="Check Box 6">
              <controlPr defaultSize="0" autoFill="0" autoLine="0" autoPict="0">
                <anchor moveWithCells="1">
                  <from>
                    <xdr:col>22</xdr:col>
                    <xdr:colOff>19050</xdr:colOff>
                    <xdr:row>7</xdr:row>
                    <xdr:rowOff>171450</xdr:rowOff>
                  </from>
                  <to>
                    <xdr:col>25</xdr:col>
                    <xdr:colOff>66675</xdr:colOff>
                    <xdr:row>9</xdr:row>
                    <xdr:rowOff>0</xdr:rowOff>
                  </to>
                </anchor>
              </controlPr>
            </control>
          </mc:Choice>
        </mc:AlternateContent>
        <mc:AlternateContent xmlns:mc="http://schemas.openxmlformats.org/markup-compatibility/2006">
          <mc:Choice Requires="x14">
            <control shapeId="671751" r:id="rId8" name="Check Box 7">
              <controlPr defaultSize="0" autoFill="0" autoLine="0" autoPict="0">
                <anchor moveWithCells="1">
                  <from>
                    <xdr:col>18</xdr:col>
                    <xdr:colOff>171450</xdr:colOff>
                    <xdr:row>10</xdr:row>
                    <xdr:rowOff>171450</xdr:rowOff>
                  </from>
                  <to>
                    <xdr:col>21</xdr:col>
                    <xdr:colOff>152400</xdr:colOff>
                    <xdr:row>12</xdr:row>
                    <xdr:rowOff>9525</xdr:rowOff>
                  </to>
                </anchor>
              </controlPr>
            </control>
          </mc:Choice>
        </mc:AlternateContent>
        <mc:AlternateContent xmlns:mc="http://schemas.openxmlformats.org/markup-compatibility/2006">
          <mc:Choice Requires="x14">
            <control shapeId="671752" r:id="rId9" name="Check Box 8">
              <controlPr defaultSize="0" autoFill="0" autoLine="0" autoPict="0">
                <anchor moveWithCells="1">
                  <from>
                    <xdr:col>22</xdr:col>
                    <xdr:colOff>19050</xdr:colOff>
                    <xdr:row>10</xdr:row>
                    <xdr:rowOff>171450</xdr:rowOff>
                  </from>
                  <to>
                    <xdr:col>25</xdr:col>
                    <xdr:colOff>66675</xdr:colOff>
                    <xdr:row>12</xdr:row>
                    <xdr:rowOff>0</xdr:rowOff>
                  </to>
                </anchor>
              </controlPr>
            </control>
          </mc:Choice>
        </mc:AlternateContent>
        <mc:AlternateContent xmlns:mc="http://schemas.openxmlformats.org/markup-compatibility/2006">
          <mc:Choice Requires="x14">
            <control shapeId="671753" r:id="rId10" name="Check Box 9">
              <controlPr defaultSize="0" autoFill="0" autoLine="0" autoPict="0">
                <anchor moveWithCells="1">
                  <from>
                    <xdr:col>18</xdr:col>
                    <xdr:colOff>171450</xdr:colOff>
                    <xdr:row>13</xdr:row>
                    <xdr:rowOff>171450</xdr:rowOff>
                  </from>
                  <to>
                    <xdr:col>21</xdr:col>
                    <xdr:colOff>152400</xdr:colOff>
                    <xdr:row>15</xdr:row>
                    <xdr:rowOff>9525</xdr:rowOff>
                  </to>
                </anchor>
              </controlPr>
            </control>
          </mc:Choice>
        </mc:AlternateContent>
        <mc:AlternateContent xmlns:mc="http://schemas.openxmlformats.org/markup-compatibility/2006">
          <mc:Choice Requires="x14">
            <control shapeId="671754" r:id="rId11" name="Check Box 10">
              <controlPr defaultSize="0" autoFill="0" autoLine="0" autoPict="0">
                <anchor moveWithCells="1">
                  <from>
                    <xdr:col>22</xdr:col>
                    <xdr:colOff>19050</xdr:colOff>
                    <xdr:row>13</xdr:row>
                    <xdr:rowOff>171450</xdr:rowOff>
                  </from>
                  <to>
                    <xdr:col>25</xdr:col>
                    <xdr:colOff>66675</xdr:colOff>
                    <xdr:row>15</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75EE1-31B4-4B9C-B4E7-3B1902AB6E1D}">
  <sheetPr>
    <tabColor theme="7" tint="0.59999389629810485"/>
  </sheetPr>
  <dimension ref="A1:BR87"/>
  <sheetViews>
    <sheetView showGridLines="0" view="pageBreakPreview" topLeftCell="A34" zoomScaleNormal="110" zoomScaleSheetLayoutView="100" workbookViewId="0">
      <selection activeCell="N55" sqref="N55:AM55"/>
    </sheetView>
  </sheetViews>
  <sheetFormatPr defaultColWidth="8" defaultRowHeight="12"/>
  <cols>
    <col min="1" max="2" width="1.375" style="13" customWidth="1"/>
    <col min="3" max="39" width="2.375" style="13" customWidth="1"/>
    <col min="40" max="40" width="1.625" style="13" customWidth="1"/>
    <col min="41" max="70" width="2.375" style="13" customWidth="1"/>
    <col min="71" max="16384" width="8" style="13"/>
  </cols>
  <sheetData>
    <row r="1" spans="1:70" ht="14.1" customHeight="1">
      <c r="A1" s="1742" t="s">
        <v>1666</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319"/>
      <c r="AP1" s="525"/>
      <c r="AQ1" s="525"/>
      <c r="AR1" s="525"/>
      <c r="AS1" s="525"/>
      <c r="AT1" s="525"/>
      <c r="AU1" s="319"/>
      <c r="AV1" s="319"/>
      <c r="AW1" s="319"/>
    </row>
    <row r="2" spans="1:70" ht="5.0999999999999996" customHeight="1" thickBot="1"/>
    <row r="3" spans="1:70" ht="14.1" customHeight="1">
      <c r="B3" s="1741" t="s">
        <v>335</v>
      </c>
      <c r="C3" s="1739"/>
      <c r="D3" s="1739"/>
      <c r="E3" s="1739"/>
      <c r="F3" s="1739"/>
      <c r="G3" s="1739"/>
      <c r="H3" s="1739"/>
      <c r="I3" s="1739"/>
      <c r="J3" s="1739"/>
      <c r="K3" s="1739"/>
      <c r="L3" s="1739"/>
      <c r="M3" s="1739"/>
      <c r="N3" s="1739"/>
      <c r="O3" s="1739"/>
      <c r="P3" s="1739"/>
      <c r="Q3" s="1739"/>
      <c r="R3" s="1739"/>
      <c r="S3" s="1739"/>
      <c r="T3" s="1739"/>
      <c r="U3" s="1739"/>
      <c r="V3" s="1739"/>
      <c r="W3" s="1739"/>
      <c r="X3" s="1739"/>
      <c r="Y3" s="1739"/>
      <c r="Z3" s="1739"/>
      <c r="AA3" s="1739"/>
      <c r="AB3" s="1739"/>
      <c r="AC3" s="2731"/>
      <c r="AD3" s="1738" t="s">
        <v>123</v>
      </c>
      <c r="AE3" s="1739"/>
      <c r="AF3" s="1739"/>
      <c r="AG3" s="1739"/>
      <c r="AH3" s="1739"/>
      <c r="AI3" s="1739"/>
      <c r="AJ3" s="1739"/>
      <c r="AK3" s="1739"/>
      <c r="AL3" s="1739"/>
      <c r="AM3" s="1739"/>
      <c r="AN3" s="1740"/>
      <c r="AO3" s="57"/>
      <c r="AP3" s="57"/>
      <c r="AQ3" s="57"/>
      <c r="AR3" s="57"/>
      <c r="AS3" s="57"/>
      <c r="AT3" s="57"/>
      <c r="AU3" s="57"/>
      <c r="AV3" s="57"/>
      <c r="AW3" s="57"/>
    </row>
    <row r="4" spans="1:70" ht="6.95" customHeight="1">
      <c r="B4" s="175"/>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176"/>
      <c r="AE4" s="57"/>
      <c r="AF4" s="57"/>
      <c r="AG4" s="57"/>
      <c r="AH4" s="57"/>
      <c r="AI4" s="57"/>
      <c r="AJ4" s="57"/>
      <c r="AK4" s="57"/>
      <c r="AL4" s="57"/>
      <c r="AM4" s="57"/>
      <c r="AN4" s="177"/>
      <c r="AO4" s="57"/>
      <c r="AP4" s="57"/>
      <c r="AQ4" s="57"/>
      <c r="AR4" s="57"/>
      <c r="AS4" s="57"/>
      <c r="AT4" s="57"/>
      <c r="AU4" s="57"/>
      <c r="AV4" s="57"/>
      <c r="AW4" s="57"/>
    </row>
    <row r="5" spans="1:70" ht="14.45" customHeight="1">
      <c r="B5" s="175"/>
      <c r="C5" s="278" t="s">
        <v>493</v>
      </c>
      <c r="D5" s="1710" t="s">
        <v>745</v>
      </c>
      <c r="E5" s="1710"/>
      <c r="F5" s="1710"/>
      <c r="G5" s="1710"/>
      <c r="H5" s="1710"/>
      <c r="I5" s="1710"/>
      <c r="J5" s="1710"/>
      <c r="K5" s="1710"/>
      <c r="L5" s="1710"/>
      <c r="M5" s="1710"/>
      <c r="N5" s="1710"/>
      <c r="O5" s="1710"/>
      <c r="P5" s="1710"/>
      <c r="Q5" s="1710"/>
      <c r="R5" s="1710"/>
      <c r="S5" s="1710"/>
      <c r="T5" s="1710"/>
      <c r="U5" s="1710"/>
      <c r="V5" s="1710"/>
      <c r="W5" s="1710"/>
      <c r="X5" s="1710"/>
      <c r="Y5" s="1710"/>
      <c r="Z5" s="1710"/>
      <c r="AB5" s="303"/>
      <c r="AD5" s="302" t="s">
        <v>131</v>
      </c>
      <c r="AE5" s="4097" t="s">
        <v>930</v>
      </c>
      <c r="AF5" s="4097"/>
      <c r="AG5" s="4097"/>
      <c r="AH5" s="4097"/>
      <c r="AI5" s="4097"/>
      <c r="AJ5" s="4097"/>
      <c r="AK5" s="4097"/>
      <c r="AL5" s="4097"/>
      <c r="AM5" s="4097"/>
      <c r="AN5" s="295"/>
      <c r="AO5" s="175"/>
      <c r="AP5" s="1872" t="s">
        <v>837</v>
      </c>
      <c r="AQ5" s="1872"/>
      <c r="AR5" s="1872"/>
      <c r="AS5" s="1872"/>
      <c r="AT5" s="1872"/>
      <c r="AU5" s="1872"/>
      <c r="AV5" s="1872"/>
      <c r="AW5" s="1872"/>
      <c r="AX5" s="1872"/>
      <c r="AY5" s="1872"/>
      <c r="AZ5" s="1872"/>
      <c r="BA5" s="1872"/>
      <c r="BB5" s="1872"/>
      <c r="BC5" s="1872"/>
      <c r="BD5" s="1872"/>
      <c r="BE5" s="1872"/>
      <c r="BF5" s="1872"/>
      <c r="BG5" s="1872"/>
      <c r="BH5" s="1872"/>
      <c r="BI5" s="1872"/>
      <c r="BJ5" s="1872"/>
      <c r="BK5" s="1872"/>
      <c r="BL5" s="1872"/>
      <c r="BM5" s="1872"/>
      <c r="BN5" s="1872"/>
      <c r="BO5" s="1872"/>
      <c r="BP5" s="1872"/>
      <c r="BQ5" s="1872"/>
      <c r="BR5" s="1872"/>
    </row>
    <row r="6" spans="1:70" ht="14.45" customHeight="1">
      <c r="B6" s="175"/>
      <c r="C6" s="57"/>
      <c r="D6" s="278" t="s">
        <v>629</v>
      </c>
      <c r="E6" s="1710" t="s">
        <v>1347</v>
      </c>
      <c r="F6" s="1710"/>
      <c r="G6" s="1710"/>
      <c r="H6" s="1710"/>
      <c r="I6" s="1710"/>
      <c r="J6" s="1710"/>
      <c r="K6" s="1710"/>
      <c r="L6" s="1710"/>
      <c r="M6" s="1710"/>
      <c r="N6" s="1710"/>
      <c r="O6" s="1710"/>
      <c r="P6" s="1710"/>
      <c r="Q6" s="1710"/>
      <c r="R6" s="1710"/>
      <c r="S6" s="1710"/>
      <c r="T6" s="1710"/>
      <c r="U6" s="1710"/>
      <c r="V6" s="1710"/>
      <c r="W6" s="1710"/>
      <c r="X6" s="1710"/>
      <c r="Y6" s="1710"/>
      <c r="Z6" s="1710"/>
      <c r="AA6" s="1710"/>
      <c r="AB6" s="1710"/>
      <c r="AD6" s="297" t="s">
        <v>131</v>
      </c>
      <c r="AE6" s="1871" t="s">
        <v>1060</v>
      </c>
      <c r="AF6" s="1871"/>
      <c r="AG6" s="1871"/>
      <c r="AH6" s="1871"/>
      <c r="AI6" s="1871"/>
      <c r="AJ6" s="1871"/>
      <c r="AK6" s="1871"/>
      <c r="AL6" s="1871"/>
      <c r="AM6" s="1871"/>
      <c r="AN6" s="162"/>
      <c r="AO6" s="175"/>
      <c r="AP6" s="4071" t="s">
        <v>930</v>
      </c>
      <c r="AQ6" s="4072"/>
      <c r="AR6" s="4072"/>
      <c r="AS6" s="4072"/>
      <c r="AT6" s="4072"/>
      <c r="AU6" s="4072"/>
      <c r="AV6" s="4072"/>
      <c r="AW6" s="4072"/>
      <c r="AX6" s="4072"/>
      <c r="AY6" s="4072"/>
      <c r="AZ6" s="4072"/>
      <c r="BA6" s="4072"/>
      <c r="BB6" s="4072"/>
      <c r="BC6" s="4072"/>
      <c r="BD6" s="4072"/>
      <c r="BE6" s="4072"/>
      <c r="BF6" s="4072"/>
      <c r="BG6" s="4072"/>
      <c r="BH6" s="4072"/>
      <c r="BI6" s="4072"/>
      <c r="BJ6" s="4072"/>
      <c r="BK6" s="4072"/>
      <c r="BL6" s="4072"/>
      <c r="BM6" s="4072"/>
      <c r="BN6" s="4072"/>
      <c r="BO6" s="4072"/>
      <c r="BP6" s="4072"/>
      <c r="BQ6" s="4072"/>
      <c r="BR6" s="4073"/>
    </row>
    <row r="7" spans="1:70" ht="14.45" customHeight="1">
      <c r="A7" s="303"/>
      <c r="B7" s="15"/>
      <c r="C7" s="303"/>
      <c r="D7" s="303"/>
      <c r="E7" s="4096"/>
      <c r="F7" s="4096"/>
      <c r="G7" s="4096"/>
      <c r="H7" s="4096"/>
      <c r="I7" s="4096"/>
      <c r="J7" s="4096"/>
      <c r="K7" s="4096"/>
      <c r="L7" s="4096"/>
      <c r="M7" s="4096"/>
      <c r="N7" s="4096"/>
      <c r="O7" s="4096"/>
      <c r="P7" s="4096"/>
      <c r="Q7" s="4096"/>
      <c r="R7" s="4096"/>
      <c r="S7" s="4096"/>
      <c r="T7" s="4096"/>
      <c r="U7" s="4096"/>
      <c r="V7" s="4096"/>
      <c r="W7" s="4096"/>
      <c r="X7" s="4096"/>
      <c r="Y7" s="4096"/>
      <c r="Z7" s="4096"/>
      <c r="AA7" s="4096"/>
      <c r="AB7" s="4096"/>
      <c r="AD7" s="302"/>
      <c r="AE7" s="1871"/>
      <c r="AF7" s="1871"/>
      <c r="AG7" s="1871"/>
      <c r="AH7" s="1871"/>
      <c r="AI7" s="1871"/>
      <c r="AJ7" s="1871"/>
      <c r="AK7" s="1871"/>
      <c r="AL7" s="1871"/>
      <c r="AM7" s="1871"/>
      <c r="AN7" s="162"/>
      <c r="AO7" s="201"/>
      <c r="AP7" s="4077" t="s">
        <v>1085</v>
      </c>
      <c r="AQ7" s="4078"/>
      <c r="AR7" s="4078"/>
      <c r="AS7" s="4078"/>
      <c r="AT7" s="4078"/>
      <c r="AU7" s="4078"/>
      <c r="AV7" s="4078"/>
      <c r="AW7" s="4078"/>
      <c r="AX7" s="4078"/>
      <c r="AY7" s="4078"/>
      <c r="AZ7" s="4078"/>
      <c r="BA7" s="4078"/>
      <c r="BB7" s="4078"/>
      <c r="BC7" s="4078"/>
      <c r="BD7" s="4078"/>
      <c r="BE7" s="4078"/>
      <c r="BF7" s="4078"/>
      <c r="BG7" s="4078"/>
      <c r="BH7" s="4078"/>
      <c r="BI7" s="4078"/>
      <c r="BJ7" s="4078"/>
      <c r="BK7" s="4078"/>
      <c r="BL7" s="4078"/>
      <c r="BM7" s="4078"/>
      <c r="BN7" s="4078"/>
      <c r="BO7" s="4078"/>
      <c r="BP7" s="4078"/>
      <c r="BQ7" s="4078"/>
      <c r="BR7" s="4079"/>
    </row>
    <row r="8" spans="1:70" ht="14.45" customHeight="1">
      <c r="A8" s="303"/>
      <c r="B8" s="15"/>
      <c r="C8" s="303"/>
      <c r="D8" s="303"/>
      <c r="E8" s="4096"/>
      <c r="F8" s="4096"/>
      <c r="G8" s="4096"/>
      <c r="H8" s="4096"/>
      <c r="I8" s="4096"/>
      <c r="J8" s="4096"/>
      <c r="K8" s="4096"/>
      <c r="L8" s="4096"/>
      <c r="M8" s="4096"/>
      <c r="N8" s="4096"/>
      <c r="O8" s="4096"/>
      <c r="P8" s="4096"/>
      <c r="Q8" s="4096"/>
      <c r="R8" s="4096"/>
      <c r="S8" s="4096"/>
      <c r="T8" s="4096"/>
      <c r="U8" s="4096"/>
      <c r="V8" s="4096"/>
      <c r="W8" s="4096"/>
      <c r="X8" s="4096"/>
      <c r="Y8" s="4096"/>
      <c r="Z8" s="4096"/>
      <c r="AA8" s="4096"/>
      <c r="AB8" s="4096"/>
      <c r="AD8" s="302"/>
      <c r="AE8" s="255"/>
      <c r="AF8" s="255"/>
      <c r="AG8" s="255"/>
      <c r="AH8" s="255"/>
      <c r="AI8" s="255"/>
      <c r="AJ8" s="255"/>
      <c r="AK8" s="255"/>
      <c r="AL8" s="255"/>
      <c r="AM8" s="255"/>
      <c r="AN8" s="162"/>
      <c r="AO8" s="201"/>
      <c r="AP8" s="4077"/>
      <c r="AQ8" s="4078"/>
      <c r="AR8" s="4078"/>
      <c r="AS8" s="4078"/>
      <c r="AT8" s="4078"/>
      <c r="AU8" s="4078"/>
      <c r="AV8" s="4078"/>
      <c r="AW8" s="4078"/>
      <c r="AX8" s="4078"/>
      <c r="AY8" s="4078"/>
      <c r="AZ8" s="4078"/>
      <c r="BA8" s="4078"/>
      <c r="BB8" s="4078"/>
      <c r="BC8" s="4078"/>
      <c r="BD8" s="4078"/>
      <c r="BE8" s="4078"/>
      <c r="BF8" s="4078"/>
      <c r="BG8" s="4078"/>
      <c r="BH8" s="4078"/>
      <c r="BI8" s="4078"/>
      <c r="BJ8" s="4078"/>
      <c r="BK8" s="4078"/>
      <c r="BL8" s="4078"/>
      <c r="BM8" s="4078"/>
      <c r="BN8" s="4078"/>
      <c r="BO8" s="4078"/>
      <c r="BP8" s="4078"/>
      <c r="BQ8" s="4078"/>
      <c r="BR8" s="4079"/>
    </row>
    <row r="9" spans="1:70" ht="14.45" customHeight="1">
      <c r="A9" s="303"/>
      <c r="B9" s="15"/>
      <c r="C9" s="303"/>
      <c r="D9" s="303"/>
      <c r="E9" s="454"/>
      <c r="F9" s="454"/>
      <c r="G9" s="454"/>
      <c r="H9" s="454"/>
      <c r="I9" s="454"/>
      <c r="J9" s="454"/>
      <c r="K9" s="454"/>
      <c r="L9" s="454"/>
      <c r="M9" s="454"/>
      <c r="N9" s="454"/>
      <c r="O9" s="454"/>
      <c r="P9" s="454"/>
      <c r="Q9" s="454"/>
      <c r="R9" s="454"/>
      <c r="S9" s="454"/>
      <c r="T9" s="454"/>
      <c r="U9" s="454"/>
      <c r="V9" s="454"/>
      <c r="W9" s="454"/>
      <c r="X9" s="454"/>
      <c r="Y9" s="454"/>
      <c r="Z9" s="454"/>
      <c r="AA9" s="454"/>
      <c r="AD9" s="567"/>
      <c r="AE9" s="255"/>
      <c r="AF9" s="255"/>
      <c r="AG9" s="255"/>
      <c r="AH9" s="255"/>
      <c r="AI9" s="255"/>
      <c r="AJ9" s="255"/>
      <c r="AK9" s="255"/>
      <c r="AL9" s="255"/>
      <c r="AM9" s="255"/>
      <c r="AN9" s="162"/>
      <c r="AO9" s="201"/>
      <c r="AP9" s="4077"/>
      <c r="AQ9" s="4078"/>
      <c r="AR9" s="4078"/>
      <c r="AS9" s="4078"/>
      <c r="AT9" s="4078"/>
      <c r="AU9" s="4078"/>
      <c r="AV9" s="4078"/>
      <c r="AW9" s="4078"/>
      <c r="AX9" s="4078"/>
      <c r="AY9" s="4078"/>
      <c r="AZ9" s="4078"/>
      <c r="BA9" s="4078"/>
      <c r="BB9" s="4078"/>
      <c r="BC9" s="4078"/>
      <c r="BD9" s="4078"/>
      <c r="BE9" s="4078"/>
      <c r="BF9" s="4078"/>
      <c r="BG9" s="4078"/>
      <c r="BH9" s="4078"/>
      <c r="BI9" s="4078"/>
      <c r="BJ9" s="4078"/>
      <c r="BK9" s="4078"/>
      <c r="BL9" s="4078"/>
      <c r="BM9" s="4078"/>
      <c r="BN9" s="4078"/>
      <c r="BO9" s="4078"/>
      <c r="BP9" s="4078"/>
      <c r="BQ9" s="4078"/>
      <c r="BR9" s="4079"/>
    </row>
    <row r="10" spans="1:70" ht="14.1" customHeight="1">
      <c r="A10" s="303"/>
      <c r="B10" s="15"/>
      <c r="C10" s="303"/>
      <c r="D10" s="1710" t="s">
        <v>371</v>
      </c>
      <c r="E10" s="1710"/>
      <c r="F10" s="1710"/>
      <c r="G10" s="1710"/>
      <c r="H10" s="1710"/>
      <c r="I10" s="1710"/>
      <c r="J10" s="1710"/>
      <c r="K10" s="1710"/>
      <c r="L10" s="1710"/>
      <c r="M10" s="1710"/>
      <c r="N10" s="1710"/>
      <c r="O10" s="1710"/>
      <c r="P10" s="1710"/>
      <c r="Q10" s="1710"/>
      <c r="R10" s="1710"/>
      <c r="S10" s="1710"/>
      <c r="T10" s="1710"/>
      <c r="U10" s="1710"/>
      <c r="V10" s="1710"/>
      <c r="W10" s="1710"/>
      <c r="X10" s="1710"/>
      <c r="Y10" s="1710"/>
      <c r="Z10" s="1710"/>
      <c r="AD10" s="567"/>
      <c r="AE10" s="255"/>
      <c r="AF10" s="255"/>
      <c r="AG10" s="255"/>
      <c r="AH10" s="255"/>
      <c r="AI10" s="255"/>
      <c r="AJ10" s="255"/>
      <c r="AK10" s="255"/>
      <c r="AL10" s="255"/>
      <c r="AM10" s="255"/>
      <c r="AN10" s="162"/>
      <c r="AO10" s="201"/>
      <c r="AP10" s="4077"/>
      <c r="AQ10" s="4078"/>
      <c r="AR10" s="4078"/>
      <c r="AS10" s="4078"/>
      <c r="AT10" s="4078"/>
      <c r="AU10" s="4078"/>
      <c r="AV10" s="4078"/>
      <c r="AW10" s="4078"/>
      <c r="AX10" s="4078"/>
      <c r="AY10" s="4078"/>
      <c r="AZ10" s="4078"/>
      <c r="BA10" s="4078"/>
      <c r="BB10" s="4078"/>
      <c r="BC10" s="4078"/>
      <c r="BD10" s="4078"/>
      <c r="BE10" s="4078"/>
      <c r="BF10" s="4078"/>
      <c r="BG10" s="4078"/>
      <c r="BH10" s="4078"/>
      <c r="BI10" s="4078"/>
      <c r="BJ10" s="4078"/>
      <c r="BK10" s="4078"/>
      <c r="BL10" s="4078"/>
      <c r="BM10" s="4078"/>
      <c r="BN10" s="4078"/>
      <c r="BO10" s="4078"/>
      <c r="BP10" s="4078"/>
      <c r="BQ10" s="4078"/>
      <c r="BR10" s="4079"/>
    </row>
    <row r="11" spans="1:70" ht="14.45" customHeight="1">
      <c r="A11" s="303"/>
      <c r="B11" s="15"/>
      <c r="C11" s="303"/>
      <c r="D11" s="278" t="s">
        <v>638</v>
      </c>
      <c r="E11" s="1710" t="s">
        <v>820</v>
      </c>
      <c r="F11" s="1710"/>
      <c r="G11" s="1710"/>
      <c r="H11" s="1710"/>
      <c r="I11" s="1710"/>
      <c r="J11" s="1710"/>
      <c r="K11" s="1710"/>
      <c r="L11" s="1710"/>
      <c r="M11" s="1710"/>
      <c r="N11" s="1710"/>
      <c r="O11" s="1710"/>
      <c r="P11" s="1710"/>
      <c r="Q11" s="1710"/>
      <c r="R11" s="1710"/>
      <c r="S11" s="1710"/>
      <c r="T11" s="1710"/>
      <c r="U11" s="1710"/>
      <c r="V11" s="1710"/>
      <c r="W11" s="1710"/>
      <c r="X11" s="1710"/>
      <c r="Y11" s="1710"/>
      <c r="Z11" s="1710"/>
      <c r="AA11" s="1710"/>
      <c r="AB11" s="1710"/>
      <c r="AD11" s="567"/>
      <c r="AE11" s="255"/>
      <c r="AF11" s="255"/>
      <c r="AG11" s="255"/>
      <c r="AH11" s="255"/>
      <c r="AI11" s="255"/>
      <c r="AJ11" s="255"/>
      <c r="AK11" s="255"/>
      <c r="AL11" s="255"/>
      <c r="AM11" s="255"/>
      <c r="AN11" s="162"/>
      <c r="AO11" s="201"/>
      <c r="AP11" s="4083"/>
      <c r="AQ11" s="4084"/>
      <c r="AR11" s="4084"/>
      <c r="AS11" s="4084"/>
      <c r="AT11" s="4084"/>
      <c r="AU11" s="4084"/>
      <c r="AV11" s="4084"/>
      <c r="AW11" s="4084"/>
      <c r="AX11" s="4084"/>
      <c r="AY11" s="4084"/>
      <c r="AZ11" s="4084"/>
      <c r="BA11" s="4084"/>
      <c r="BB11" s="4084"/>
      <c r="BC11" s="4084"/>
      <c r="BD11" s="4084"/>
      <c r="BE11" s="4084"/>
      <c r="BF11" s="4084"/>
      <c r="BG11" s="4084"/>
      <c r="BH11" s="4084"/>
      <c r="BI11" s="4084"/>
      <c r="BJ11" s="4084"/>
      <c r="BK11" s="4084"/>
      <c r="BL11" s="4084"/>
      <c r="BM11" s="4084"/>
      <c r="BN11" s="4084"/>
      <c r="BO11" s="4084"/>
      <c r="BP11" s="4084"/>
      <c r="BQ11" s="4084"/>
      <c r="BR11" s="4085"/>
    </row>
    <row r="12" spans="1:70" ht="6.75" customHeight="1">
      <c r="A12" s="303"/>
      <c r="B12" s="15"/>
      <c r="C12" s="303"/>
      <c r="D12" s="303"/>
      <c r="E12" s="303"/>
      <c r="AD12" s="813"/>
      <c r="AE12" s="255"/>
      <c r="AF12" s="255"/>
      <c r="AG12" s="255"/>
      <c r="AH12" s="255"/>
      <c r="AI12" s="255"/>
      <c r="AJ12" s="255"/>
      <c r="AK12" s="255"/>
      <c r="AL12" s="255"/>
      <c r="AM12" s="255"/>
      <c r="AN12" s="162"/>
      <c r="AO12" s="201"/>
      <c r="AP12" s="310"/>
      <c r="AQ12" s="310"/>
      <c r="AR12" s="310"/>
      <c r="AS12" s="310"/>
      <c r="AT12" s="310"/>
      <c r="AU12" s="310"/>
      <c r="AV12" s="310"/>
      <c r="AW12" s="310"/>
      <c r="AX12" s="310"/>
      <c r="AY12" s="310"/>
      <c r="AZ12" s="310"/>
      <c r="BA12" s="310"/>
      <c r="BB12" s="310"/>
      <c r="BC12" s="310"/>
      <c r="BD12" s="310"/>
      <c r="BE12" s="310"/>
      <c r="BF12" s="310"/>
      <c r="BG12" s="310"/>
      <c r="BH12" s="310"/>
      <c r="BI12" s="310"/>
      <c r="BJ12" s="310"/>
      <c r="BK12" s="310"/>
      <c r="BL12" s="310"/>
      <c r="BM12" s="310"/>
      <c r="BN12" s="310"/>
      <c r="BO12" s="310"/>
      <c r="BP12" s="310"/>
      <c r="BQ12" s="310"/>
      <c r="BR12" s="310"/>
    </row>
    <row r="13" spans="1:70" ht="14.45" customHeight="1">
      <c r="A13" s="303"/>
      <c r="B13" s="15"/>
      <c r="C13" s="303"/>
      <c r="D13" s="303"/>
      <c r="E13" s="278" t="s">
        <v>629</v>
      </c>
      <c r="F13" s="1710" t="s">
        <v>1421</v>
      </c>
      <c r="G13" s="1710"/>
      <c r="H13" s="1710"/>
      <c r="I13" s="1710"/>
      <c r="J13" s="1710"/>
      <c r="K13" s="1710"/>
      <c r="L13" s="1710"/>
      <c r="M13" s="1710"/>
      <c r="N13" s="1710"/>
      <c r="O13" s="1710"/>
      <c r="P13" s="1710"/>
      <c r="Q13" s="1710"/>
      <c r="R13" s="1710"/>
      <c r="S13" s="1710"/>
      <c r="T13" s="1710"/>
      <c r="U13" s="1710"/>
      <c r="V13" s="1710"/>
      <c r="W13" s="1710"/>
      <c r="X13" s="1710"/>
      <c r="Y13" s="1710"/>
      <c r="Z13" s="1710"/>
      <c r="AB13" s="303"/>
      <c r="AD13" s="302" t="s">
        <v>491</v>
      </c>
      <c r="AE13" s="4087" t="s">
        <v>835</v>
      </c>
      <c r="AF13" s="4087"/>
      <c r="AG13" s="4087"/>
      <c r="AH13" s="4087"/>
      <c r="AI13" s="4087"/>
      <c r="AJ13" s="4087"/>
      <c r="AK13" s="4087"/>
      <c r="AL13" s="4087"/>
      <c r="AM13" s="4087"/>
      <c r="AN13" s="172"/>
      <c r="AO13" s="201"/>
      <c r="AP13" s="322"/>
      <c r="AQ13" s="322"/>
      <c r="AR13" s="322"/>
      <c r="AS13" s="322"/>
      <c r="AT13" s="322"/>
    </row>
    <row r="14" spans="1:70" ht="14.45" customHeight="1">
      <c r="A14" s="303"/>
      <c r="B14" s="284"/>
      <c r="C14" s="307"/>
      <c r="D14" s="303"/>
      <c r="F14" s="4096"/>
      <c r="G14" s="4096"/>
      <c r="H14" s="4096"/>
      <c r="I14" s="4096"/>
      <c r="J14" s="4096"/>
      <c r="K14" s="4096"/>
      <c r="L14" s="4096"/>
      <c r="M14" s="4096"/>
      <c r="N14" s="4096"/>
      <c r="O14" s="4096"/>
      <c r="P14" s="4096"/>
      <c r="Q14" s="4096"/>
      <c r="R14" s="4096"/>
      <c r="S14" s="4096"/>
      <c r="T14" s="4096"/>
      <c r="U14" s="4096"/>
      <c r="V14" s="4096"/>
      <c r="W14" s="4096"/>
      <c r="X14" s="4096"/>
      <c r="Y14" s="4096"/>
      <c r="Z14" s="4096"/>
      <c r="AA14" s="4096"/>
      <c r="AB14" s="4096"/>
      <c r="AD14" s="26"/>
      <c r="AE14" s="303"/>
      <c r="AF14" s="322"/>
      <c r="AG14" s="322"/>
      <c r="AH14" s="322"/>
      <c r="AI14" s="322"/>
      <c r="AJ14" s="322"/>
      <c r="AK14" s="322"/>
      <c r="AL14" s="322"/>
      <c r="AM14" s="322"/>
      <c r="AN14" s="275"/>
      <c r="AO14" s="201"/>
      <c r="AP14" s="322"/>
      <c r="AQ14" s="322"/>
      <c r="AR14" s="322"/>
      <c r="AS14" s="322"/>
      <c r="AT14" s="322"/>
    </row>
    <row r="15" spans="1:70" ht="14.45" customHeight="1">
      <c r="A15" s="303"/>
      <c r="B15" s="15"/>
      <c r="C15" s="303"/>
      <c r="D15" s="303"/>
      <c r="F15" s="4096"/>
      <c r="G15" s="4096"/>
      <c r="H15" s="4096"/>
      <c r="I15" s="4096"/>
      <c r="J15" s="4096"/>
      <c r="K15" s="4096"/>
      <c r="L15" s="4096"/>
      <c r="M15" s="4096"/>
      <c r="N15" s="4096"/>
      <c r="O15" s="4096"/>
      <c r="P15" s="4096"/>
      <c r="Q15" s="4096"/>
      <c r="R15" s="4096"/>
      <c r="S15" s="4096"/>
      <c r="T15" s="4096"/>
      <c r="U15" s="4096"/>
      <c r="V15" s="4096"/>
      <c r="W15" s="4096"/>
      <c r="X15" s="4096"/>
      <c r="Y15" s="4096"/>
      <c r="Z15" s="4096"/>
      <c r="AA15" s="4096"/>
      <c r="AB15" s="4096"/>
      <c r="AD15" s="297"/>
      <c r="AN15" s="275"/>
      <c r="AO15" s="201"/>
      <c r="AP15" s="322"/>
      <c r="AQ15" s="322"/>
      <c r="AR15" s="322"/>
      <c r="AS15" s="322"/>
      <c r="AT15" s="322"/>
    </row>
    <row r="16" spans="1:70" ht="14.45" customHeight="1">
      <c r="A16" s="759"/>
      <c r="B16" s="15"/>
      <c r="C16" s="303"/>
      <c r="D16" s="303"/>
      <c r="F16" s="4096"/>
      <c r="G16" s="4096"/>
      <c r="H16" s="4096"/>
      <c r="I16" s="4096"/>
      <c r="J16" s="4096"/>
      <c r="K16" s="4096"/>
      <c r="L16" s="4096"/>
      <c r="M16" s="4096"/>
      <c r="N16" s="4096"/>
      <c r="O16" s="4096"/>
      <c r="P16" s="4096"/>
      <c r="Q16" s="4096"/>
      <c r="R16" s="4096"/>
      <c r="S16" s="4096"/>
      <c r="T16" s="4096"/>
      <c r="U16" s="4096"/>
      <c r="V16" s="4096"/>
      <c r="W16" s="4096"/>
      <c r="X16" s="4096"/>
      <c r="Y16" s="4096"/>
      <c r="Z16" s="4096"/>
      <c r="AA16" s="4096"/>
      <c r="AB16" s="4096"/>
      <c r="AD16" s="297"/>
      <c r="AN16" s="324"/>
      <c r="AO16" s="201"/>
      <c r="AP16" s="322"/>
      <c r="AQ16" s="322"/>
      <c r="AR16" s="322"/>
      <c r="AS16" s="322"/>
      <c r="AT16" s="322"/>
    </row>
    <row r="17" spans="1:46" ht="14.45" customHeight="1">
      <c r="A17" s="759"/>
      <c r="B17" s="15"/>
      <c r="C17" s="303"/>
      <c r="D17" s="303"/>
      <c r="AB17" s="303"/>
      <c r="AD17" s="302"/>
      <c r="AN17" s="324"/>
      <c r="AO17" s="201"/>
      <c r="AP17" s="322"/>
      <c r="AQ17" s="322"/>
      <c r="AR17" s="322"/>
      <c r="AS17" s="322"/>
      <c r="AT17" s="322"/>
    </row>
    <row r="18" spans="1:46" ht="14.45" customHeight="1">
      <c r="A18" s="17"/>
      <c r="B18" s="18"/>
      <c r="D18" s="278" t="s">
        <v>480</v>
      </c>
      <c r="E18" s="1710" t="s">
        <v>746</v>
      </c>
      <c r="F18" s="1710"/>
      <c r="G18" s="1710"/>
      <c r="H18" s="1710"/>
      <c r="I18" s="1710"/>
      <c r="J18" s="1710"/>
      <c r="K18" s="1710"/>
      <c r="L18" s="1710"/>
      <c r="M18" s="1710"/>
      <c r="N18" s="1710"/>
      <c r="O18" s="1710"/>
      <c r="P18" s="1710"/>
      <c r="Q18" s="1710"/>
      <c r="R18" s="1710"/>
      <c r="S18" s="1710"/>
      <c r="T18" s="1710"/>
      <c r="U18" s="1710"/>
      <c r="V18" s="1710"/>
      <c r="W18" s="1710"/>
      <c r="X18" s="1710"/>
      <c r="Y18" s="1710"/>
      <c r="Z18" s="1710"/>
      <c r="AB18" s="303"/>
      <c r="AD18" s="297" t="s">
        <v>527</v>
      </c>
      <c r="AE18" s="1871" t="s">
        <v>1422</v>
      </c>
      <c r="AF18" s="1871"/>
      <c r="AG18" s="1871"/>
      <c r="AH18" s="1871"/>
      <c r="AI18" s="1871"/>
      <c r="AJ18" s="1871"/>
      <c r="AK18" s="1871"/>
      <c r="AL18" s="1871"/>
      <c r="AM18" s="1871"/>
      <c r="AN18" s="324"/>
      <c r="AO18" s="18"/>
    </row>
    <row r="19" spans="1:46" ht="14.45" customHeight="1">
      <c r="A19" s="17"/>
      <c r="B19" s="18"/>
      <c r="E19" s="303"/>
      <c r="S19" s="303"/>
      <c r="T19" s="315"/>
      <c r="U19" s="315"/>
      <c r="V19" s="1"/>
      <c r="W19" s="321"/>
      <c r="X19" s="321"/>
      <c r="Y19" s="303"/>
      <c r="Z19" s="303"/>
      <c r="AA19" s="303"/>
      <c r="AB19" s="303"/>
      <c r="AD19" s="12"/>
      <c r="AE19" s="1871"/>
      <c r="AF19" s="1871"/>
      <c r="AG19" s="1871"/>
      <c r="AH19" s="1871"/>
      <c r="AI19" s="1871"/>
      <c r="AJ19" s="1871"/>
      <c r="AK19" s="1871"/>
      <c r="AL19" s="1871"/>
      <c r="AM19" s="1871"/>
      <c r="AN19" s="195"/>
      <c r="AO19" s="18"/>
    </row>
    <row r="20" spans="1:46" ht="14.45" customHeight="1">
      <c r="A20" s="17"/>
      <c r="B20" s="18"/>
      <c r="D20" s="278" t="s">
        <v>482</v>
      </c>
      <c r="E20" s="1710" t="s">
        <v>747</v>
      </c>
      <c r="F20" s="1710"/>
      <c r="G20" s="1710"/>
      <c r="H20" s="1710"/>
      <c r="I20" s="1710"/>
      <c r="J20" s="1710"/>
      <c r="K20" s="1710"/>
      <c r="L20" s="1710"/>
      <c r="M20" s="1710"/>
      <c r="N20" s="1710"/>
      <c r="O20" s="1710"/>
      <c r="P20" s="1710"/>
      <c r="Q20" s="1710"/>
      <c r="R20" s="1710"/>
      <c r="S20" s="1710"/>
      <c r="T20" s="1710"/>
      <c r="U20" s="1710"/>
      <c r="V20" s="1710"/>
      <c r="W20" s="1710"/>
      <c r="X20" s="1710"/>
      <c r="Y20" s="1710"/>
      <c r="Z20" s="1710"/>
      <c r="AA20" s="1710"/>
      <c r="AB20" s="1710"/>
      <c r="AD20" s="12"/>
      <c r="AF20" s="194"/>
      <c r="AG20" s="194"/>
      <c r="AH20" s="194"/>
      <c r="AI20" s="194"/>
      <c r="AJ20" s="194"/>
      <c r="AK20" s="194"/>
      <c r="AL20" s="194"/>
      <c r="AM20" s="194"/>
      <c r="AN20" s="195"/>
      <c r="AO20" s="18"/>
    </row>
    <row r="21" spans="1:46" ht="14.45" customHeight="1">
      <c r="A21" s="17"/>
      <c r="B21" s="18"/>
      <c r="AB21" s="511"/>
      <c r="AD21" s="302" t="s">
        <v>131</v>
      </c>
      <c r="AE21" s="1941" t="s">
        <v>931</v>
      </c>
      <c r="AF21" s="1941"/>
      <c r="AG21" s="1941"/>
      <c r="AH21" s="1941"/>
      <c r="AI21" s="1941"/>
      <c r="AJ21" s="1941"/>
      <c r="AK21" s="1941"/>
      <c r="AL21" s="1941"/>
      <c r="AM21" s="1941"/>
      <c r="AN21" s="17"/>
      <c r="AO21" s="18"/>
    </row>
    <row r="22" spans="1:46" ht="14.45" customHeight="1">
      <c r="A22" s="17"/>
      <c r="B22" s="18"/>
      <c r="AA22" s="303"/>
      <c r="AB22" s="511"/>
      <c r="AD22" s="523"/>
      <c r="AE22" s="303"/>
      <c r="AN22" s="17"/>
      <c r="AO22" s="18"/>
    </row>
    <row r="23" spans="1:46" ht="14.45" customHeight="1">
      <c r="B23" s="18"/>
      <c r="D23" s="278" t="s">
        <v>483</v>
      </c>
      <c r="E23" s="1710" t="s">
        <v>861</v>
      </c>
      <c r="F23" s="1710"/>
      <c r="G23" s="1710"/>
      <c r="H23" s="1710"/>
      <c r="I23" s="1710"/>
      <c r="J23" s="1710"/>
      <c r="K23" s="1710"/>
      <c r="L23" s="1710"/>
      <c r="M23" s="1710"/>
      <c r="N23" s="1710"/>
      <c r="O23" s="1710"/>
      <c r="P23" s="1710"/>
      <c r="Q23" s="1710"/>
      <c r="R23" s="1710"/>
      <c r="S23" s="1710"/>
      <c r="T23" s="1710"/>
      <c r="U23" s="1710"/>
      <c r="V23" s="1710"/>
      <c r="W23" s="1710"/>
      <c r="X23" s="1710"/>
      <c r="Y23" s="1710"/>
      <c r="Z23" s="1710"/>
      <c r="AA23" s="1710"/>
      <c r="AB23" s="1710"/>
      <c r="AD23" s="523"/>
      <c r="AE23" s="303"/>
      <c r="AN23" s="17"/>
      <c r="AO23" s="18"/>
    </row>
    <row r="24" spans="1:46" ht="14.45" customHeight="1">
      <c r="B24" s="18"/>
      <c r="AB24" s="511"/>
      <c r="AD24" s="523"/>
      <c r="AE24" s="303"/>
      <c r="AN24" s="17"/>
      <c r="AO24" s="18"/>
    </row>
    <row r="25" spans="1:46" ht="14.45" customHeight="1">
      <c r="B25" s="18"/>
      <c r="D25" s="278" t="s">
        <v>484</v>
      </c>
      <c r="E25" s="1710" t="s">
        <v>1667</v>
      </c>
      <c r="F25" s="1710"/>
      <c r="G25" s="1710"/>
      <c r="H25" s="1710"/>
      <c r="I25" s="1710"/>
      <c r="J25" s="1710"/>
      <c r="K25" s="1710"/>
      <c r="L25" s="1710"/>
      <c r="M25" s="1710"/>
      <c r="N25" s="1710"/>
      <c r="O25" s="1710"/>
      <c r="P25" s="1710"/>
      <c r="Q25" s="1710"/>
      <c r="R25" s="1710"/>
      <c r="S25" s="1710"/>
      <c r="T25" s="1710"/>
      <c r="U25" s="1710"/>
      <c r="V25" s="1710"/>
      <c r="W25" s="1710"/>
      <c r="X25" s="1710"/>
      <c r="Y25" s="1710"/>
      <c r="Z25" s="1710"/>
      <c r="AA25" s="1710"/>
      <c r="AB25" s="1710"/>
      <c r="AD25" s="523"/>
      <c r="AE25" s="303"/>
      <c r="AN25" s="17"/>
      <c r="AO25" s="18"/>
    </row>
    <row r="26" spans="1:46" ht="14.45" customHeight="1">
      <c r="B26" s="18"/>
      <c r="E26" s="65"/>
      <c r="F26" s="65"/>
      <c r="G26" s="65"/>
      <c r="H26" s="65"/>
      <c r="I26" s="65"/>
      <c r="J26" s="65"/>
      <c r="K26" s="65"/>
      <c r="L26" s="65"/>
      <c r="M26" s="65"/>
      <c r="N26" s="65"/>
      <c r="O26" s="65"/>
      <c r="P26" s="65"/>
      <c r="Q26" s="65"/>
      <c r="R26" s="65"/>
      <c r="S26" s="65"/>
      <c r="T26" s="65"/>
      <c r="U26" s="65"/>
      <c r="V26" s="65"/>
      <c r="W26" s="65"/>
      <c r="X26" s="65"/>
      <c r="Y26" s="65"/>
      <c r="Z26" s="65"/>
      <c r="AB26" s="511"/>
      <c r="AD26" s="523"/>
      <c r="AE26" s="303"/>
      <c r="AN26" s="17"/>
      <c r="AO26" s="18"/>
    </row>
    <row r="27" spans="1:46" ht="14.45" customHeight="1">
      <c r="B27" s="18"/>
      <c r="AB27" s="304"/>
      <c r="AD27" s="523"/>
      <c r="AE27" s="303"/>
      <c r="AN27" s="17"/>
      <c r="AO27" s="18"/>
    </row>
    <row r="28" spans="1:46" ht="14.45" customHeight="1">
      <c r="B28" s="18"/>
      <c r="D28" s="561" t="s">
        <v>749</v>
      </c>
      <c r="E28" s="1872" t="s">
        <v>932</v>
      </c>
      <c r="F28" s="1872"/>
      <c r="G28" s="1872"/>
      <c r="H28" s="1872"/>
      <c r="I28" s="1872"/>
      <c r="J28" s="1872"/>
      <c r="K28" s="1872"/>
      <c r="L28" s="1872"/>
      <c r="M28" s="1872"/>
      <c r="N28" s="1872"/>
      <c r="O28" s="1872"/>
      <c r="P28" s="1872"/>
      <c r="Q28" s="1872"/>
      <c r="R28" s="1872"/>
      <c r="S28" s="1872"/>
      <c r="T28" s="1872"/>
      <c r="U28" s="1872"/>
      <c r="V28" s="1872"/>
      <c r="W28" s="1872"/>
      <c r="X28" s="1872"/>
      <c r="Y28" s="1872"/>
      <c r="Z28" s="1872"/>
      <c r="AA28" s="1872"/>
      <c r="AB28" s="1872"/>
      <c r="AC28" s="16"/>
      <c r="AD28" s="523"/>
      <c r="AE28" s="303"/>
      <c r="AN28" s="17"/>
      <c r="AO28" s="18"/>
    </row>
    <row r="29" spans="1:46" ht="14.45" customHeight="1">
      <c r="B29" s="18"/>
      <c r="E29" s="1872"/>
      <c r="F29" s="1872"/>
      <c r="G29" s="1872"/>
      <c r="H29" s="1872"/>
      <c r="I29" s="1872"/>
      <c r="J29" s="1872"/>
      <c r="K29" s="1872"/>
      <c r="L29" s="1872"/>
      <c r="M29" s="1872"/>
      <c r="N29" s="1872"/>
      <c r="O29" s="1872"/>
      <c r="P29" s="1872"/>
      <c r="Q29" s="1872"/>
      <c r="R29" s="1872"/>
      <c r="S29" s="1872"/>
      <c r="T29" s="1872"/>
      <c r="U29" s="1872"/>
      <c r="V29" s="1872"/>
      <c r="W29" s="1872"/>
      <c r="X29" s="1872"/>
      <c r="Y29" s="1872"/>
      <c r="Z29" s="1872"/>
      <c r="AA29" s="1872"/>
      <c r="AB29" s="1872"/>
      <c r="AD29" s="523"/>
      <c r="AE29" s="303"/>
      <c r="AN29" s="17"/>
      <c r="AO29" s="18"/>
    </row>
    <row r="30" spans="1:46" ht="14.45" customHeight="1">
      <c r="A30" s="303"/>
      <c r="B30" s="15"/>
      <c r="C30" s="303"/>
      <c r="AD30" s="12"/>
      <c r="AN30" s="202"/>
      <c r="AO30" s="18"/>
    </row>
    <row r="31" spans="1:46" ht="14.45" customHeight="1">
      <c r="A31" s="303"/>
      <c r="B31" s="15"/>
      <c r="C31" s="303"/>
      <c r="D31" s="278" t="s">
        <v>933</v>
      </c>
      <c r="E31" s="2087" t="s">
        <v>934</v>
      </c>
      <c r="F31" s="2087"/>
      <c r="G31" s="2087"/>
      <c r="H31" s="2087"/>
      <c r="I31" s="2087"/>
      <c r="J31" s="2087"/>
      <c r="K31" s="2087"/>
      <c r="L31" s="2087"/>
      <c r="M31" s="2087"/>
      <c r="N31" s="2087"/>
      <c r="O31" s="2087"/>
      <c r="P31" s="2087"/>
      <c r="Q31" s="2087"/>
      <c r="R31" s="2087"/>
      <c r="S31" s="2087"/>
      <c r="T31" s="2087"/>
      <c r="U31" s="2087"/>
      <c r="V31" s="2087"/>
      <c r="W31" s="2087"/>
      <c r="X31" s="2087"/>
      <c r="Y31" s="2087"/>
      <c r="Z31" s="2087"/>
      <c r="AD31" s="12"/>
      <c r="AN31" s="202"/>
      <c r="AO31" s="18"/>
    </row>
    <row r="32" spans="1:46" ht="14.1" customHeight="1">
      <c r="A32" s="303"/>
      <c r="B32" s="15"/>
      <c r="AD32" s="12"/>
      <c r="AN32" s="17"/>
      <c r="AO32" s="18"/>
    </row>
    <row r="33" spans="1:41" ht="14.1" customHeight="1">
      <c r="A33" s="303"/>
      <c r="B33" s="15"/>
      <c r="D33" s="278" t="s">
        <v>441</v>
      </c>
      <c r="E33" s="1710" t="s">
        <v>748</v>
      </c>
      <c r="F33" s="1710"/>
      <c r="G33" s="1710"/>
      <c r="H33" s="1710"/>
      <c r="I33" s="1710"/>
      <c r="J33" s="1710"/>
      <c r="K33" s="1710"/>
      <c r="L33" s="1710"/>
      <c r="M33" s="1710"/>
      <c r="N33" s="1710"/>
      <c r="O33" s="1710"/>
      <c r="P33" s="1710"/>
      <c r="Q33" s="1710"/>
      <c r="R33" s="1710"/>
      <c r="S33" s="1710"/>
      <c r="T33" s="1710"/>
      <c r="U33" s="1710"/>
      <c r="V33" s="1710"/>
      <c r="W33" s="1710"/>
      <c r="X33" s="1710"/>
      <c r="Y33" s="1710"/>
      <c r="Z33" s="1710"/>
      <c r="AB33" s="303"/>
      <c r="AC33" s="1079"/>
      <c r="AD33" s="53"/>
      <c r="AE33" s="53"/>
      <c r="AF33" s="53"/>
      <c r="AG33" s="53"/>
      <c r="AH33" s="53"/>
      <c r="AI33" s="53"/>
      <c r="AJ33" s="53"/>
      <c r="AK33" s="53"/>
      <c r="AL33" s="53"/>
      <c r="AM33" s="53"/>
      <c r="AN33" s="17"/>
      <c r="AO33" s="18"/>
    </row>
    <row r="34" spans="1:41" ht="14.1" customHeight="1">
      <c r="A34" s="303"/>
      <c r="B34" s="15"/>
      <c r="D34" s="1709" t="s">
        <v>818</v>
      </c>
      <c r="E34" s="1709"/>
      <c r="F34" s="1744" t="s">
        <v>882</v>
      </c>
      <c r="G34" s="1744"/>
      <c r="H34" s="1744"/>
      <c r="I34" s="1744"/>
      <c r="J34" s="1744"/>
      <c r="K34" s="1744"/>
      <c r="L34" s="1744"/>
      <c r="M34" s="1744"/>
      <c r="N34" s="1744"/>
      <c r="O34" s="1744"/>
      <c r="P34" s="1744"/>
      <c r="Q34" s="1744"/>
      <c r="R34" s="1744"/>
      <c r="S34" s="1744"/>
      <c r="T34" s="1744"/>
      <c r="U34" s="1744"/>
      <c r="V34" s="1744"/>
      <c r="W34" s="1744"/>
      <c r="X34" s="1744"/>
      <c r="Y34" s="1744"/>
      <c r="Z34" s="1744"/>
      <c r="AA34" s="1744"/>
      <c r="AB34" s="1744"/>
      <c r="AC34" s="1744"/>
      <c r="AD34" s="1744"/>
      <c r="AE34" s="1744"/>
      <c r="AF34" s="1744"/>
      <c r="AG34" s="1744"/>
      <c r="AH34" s="1744"/>
      <c r="AI34" s="1744"/>
      <c r="AJ34" s="1744"/>
      <c r="AK34" s="1744"/>
      <c r="AL34" s="1744"/>
      <c r="AM34" s="1744"/>
      <c r="AN34" s="17"/>
      <c r="AO34" s="18"/>
    </row>
    <row r="35" spans="1:41" ht="19.5" customHeight="1">
      <c r="A35" s="303"/>
      <c r="B35" s="15"/>
      <c r="C35" s="2044" t="s">
        <v>287</v>
      </c>
      <c r="D35" s="2045"/>
      <c r="E35" s="2045"/>
      <c r="F35" s="2045"/>
      <c r="G35" s="2045"/>
      <c r="H35" s="2045"/>
      <c r="I35" s="2045"/>
      <c r="J35" s="1761" t="s">
        <v>1271</v>
      </c>
      <c r="K35" s="1896"/>
      <c r="L35" s="1896"/>
      <c r="M35" s="1959" t="s">
        <v>1273</v>
      </c>
      <c r="N35" s="1960"/>
      <c r="O35" s="1960"/>
      <c r="P35" s="1960"/>
      <c r="Q35" s="1960"/>
      <c r="R35" s="1960"/>
      <c r="S35" s="1960"/>
      <c r="T35" s="1960"/>
      <c r="U35" s="1960"/>
      <c r="V35" s="1960"/>
      <c r="W35" s="1960"/>
      <c r="X35" s="1960"/>
      <c r="Y35" s="1960"/>
      <c r="Z35" s="1960"/>
      <c r="AA35" s="1960"/>
      <c r="AB35" s="1960"/>
      <c r="AC35" s="1960"/>
      <c r="AD35" s="1960"/>
      <c r="AE35" s="1960"/>
      <c r="AF35" s="1960"/>
      <c r="AG35" s="1960"/>
      <c r="AH35" s="1960"/>
      <c r="AI35" s="1960"/>
      <c r="AJ35" s="1960"/>
      <c r="AK35" s="1960"/>
      <c r="AL35" s="1960"/>
      <c r="AM35" s="1961"/>
      <c r="AN35" s="202"/>
      <c r="AO35" s="18"/>
    </row>
    <row r="36" spans="1:41" ht="19.5" customHeight="1">
      <c r="A36" s="303"/>
      <c r="B36" s="15"/>
      <c r="C36" s="4086" t="s">
        <v>288</v>
      </c>
      <c r="D36" s="2244"/>
      <c r="E36" s="2244"/>
      <c r="F36" s="2244"/>
      <c r="G36" s="2244"/>
      <c r="H36" s="2244"/>
      <c r="I36" s="2315"/>
      <c r="J36" s="1897"/>
      <c r="K36" s="1728"/>
      <c r="L36" s="1728"/>
      <c r="M36" s="2598"/>
      <c r="N36" s="2156"/>
      <c r="O36" s="2156"/>
      <c r="P36" s="2156"/>
      <c r="Q36" s="2156"/>
      <c r="R36" s="2156"/>
      <c r="S36" s="2156"/>
      <c r="T36" s="2156"/>
      <c r="U36" s="2156"/>
      <c r="V36" s="2156"/>
      <c r="W36" s="2156"/>
      <c r="X36" s="2156"/>
      <c r="Y36" s="2156"/>
      <c r="Z36" s="2156"/>
      <c r="AA36" s="2156"/>
      <c r="AB36" s="2156"/>
      <c r="AC36" s="2156"/>
      <c r="AD36" s="2156"/>
      <c r="AE36" s="2156"/>
      <c r="AF36" s="2156"/>
      <c r="AG36" s="2156"/>
      <c r="AH36" s="2156"/>
      <c r="AI36" s="2156"/>
      <c r="AJ36" s="2156"/>
      <c r="AK36" s="2156"/>
      <c r="AL36" s="2156"/>
      <c r="AM36" s="4099"/>
      <c r="AN36" s="202"/>
      <c r="AO36" s="18"/>
    </row>
    <row r="37" spans="1:41" ht="19.5" customHeight="1">
      <c r="A37" s="303"/>
      <c r="B37" s="15"/>
      <c r="C37" s="1763" t="s">
        <v>1330</v>
      </c>
      <c r="D37" s="1918"/>
      <c r="E37" s="1918"/>
      <c r="F37" s="1918"/>
      <c r="G37" s="1918"/>
      <c r="H37" s="1918"/>
      <c r="I37" s="1764"/>
      <c r="J37" s="1763"/>
      <c r="K37" s="1918"/>
      <c r="L37" s="1918"/>
      <c r="M37" s="4100"/>
      <c r="N37" s="2155"/>
      <c r="O37" s="2155"/>
      <c r="P37" s="2155"/>
      <c r="Q37" s="2155"/>
      <c r="R37" s="2155"/>
      <c r="S37" s="2155"/>
      <c r="T37" s="2155"/>
      <c r="U37" s="2155"/>
      <c r="V37" s="2155"/>
      <c r="W37" s="2155"/>
      <c r="X37" s="2155"/>
      <c r="Y37" s="2155"/>
      <c r="Z37" s="2155"/>
      <c r="AA37" s="2155"/>
      <c r="AB37" s="2155"/>
      <c r="AC37" s="2155"/>
      <c r="AD37" s="2155"/>
      <c r="AE37" s="2155"/>
      <c r="AF37" s="2155"/>
      <c r="AG37" s="2155"/>
      <c r="AH37" s="2155"/>
      <c r="AI37" s="2155"/>
      <c r="AJ37" s="2155"/>
      <c r="AK37" s="2155"/>
      <c r="AL37" s="2155"/>
      <c r="AM37" s="4101"/>
      <c r="AN37" s="202"/>
      <c r="AO37" s="18"/>
    </row>
    <row r="38" spans="1:41" ht="19.5" customHeight="1">
      <c r="A38" s="303"/>
      <c r="B38" s="15"/>
      <c r="C38" s="4088"/>
      <c r="D38" s="4089"/>
      <c r="E38" s="4089"/>
      <c r="F38" s="4089"/>
      <c r="G38" s="4089"/>
      <c r="H38" s="4089"/>
      <c r="I38" s="4090"/>
      <c r="J38" s="4054"/>
      <c r="K38" s="4055"/>
      <c r="L38" s="4055"/>
      <c r="M38" s="473" t="s">
        <v>494</v>
      </c>
      <c r="N38" s="4093"/>
      <c r="O38" s="4050"/>
      <c r="P38" s="4050"/>
      <c r="Q38" s="4050"/>
      <c r="R38" s="4050"/>
      <c r="S38" s="4050"/>
      <c r="T38" s="4050"/>
      <c r="U38" s="4050"/>
      <c r="V38" s="4050"/>
      <c r="W38" s="4050"/>
      <c r="X38" s="4050"/>
      <c r="Y38" s="4050"/>
      <c r="Z38" s="4050"/>
      <c r="AA38" s="4050"/>
      <c r="AB38" s="4050"/>
      <c r="AC38" s="4050"/>
      <c r="AD38" s="4050"/>
      <c r="AE38" s="4050"/>
      <c r="AF38" s="4050"/>
      <c r="AG38" s="4050"/>
      <c r="AH38" s="4050"/>
      <c r="AI38" s="4050"/>
      <c r="AJ38" s="4050"/>
      <c r="AK38" s="4050"/>
      <c r="AL38" s="4050"/>
      <c r="AM38" s="4051"/>
      <c r="AN38" s="202"/>
      <c r="AO38" s="18"/>
    </row>
    <row r="39" spans="1:41" ht="19.5" customHeight="1">
      <c r="A39" s="303"/>
      <c r="B39" s="15"/>
      <c r="C39" s="4063"/>
      <c r="D39" s="4064"/>
      <c r="E39" s="4064"/>
      <c r="F39" s="475" t="s">
        <v>289</v>
      </c>
      <c r="G39" s="4064"/>
      <c r="H39" s="4064"/>
      <c r="I39" s="4065"/>
      <c r="J39" s="4056"/>
      <c r="K39" s="4057"/>
      <c r="L39" s="4057"/>
      <c r="M39" s="474" t="s">
        <v>492</v>
      </c>
      <c r="N39" s="4094"/>
      <c r="O39" s="4052"/>
      <c r="P39" s="4052"/>
      <c r="Q39" s="4052"/>
      <c r="R39" s="4052"/>
      <c r="S39" s="4052"/>
      <c r="T39" s="4052"/>
      <c r="U39" s="4052"/>
      <c r="V39" s="4052"/>
      <c r="W39" s="4052"/>
      <c r="X39" s="4052"/>
      <c r="Y39" s="4052"/>
      <c r="Z39" s="4052"/>
      <c r="AA39" s="4052"/>
      <c r="AB39" s="4052"/>
      <c r="AC39" s="4052"/>
      <c r="AD39" s="4052"/>
      <c r="AE39" s="4052"/>
      <c r="AF39" s="4052"/>
      <c r="AG39" s="4052"/>
      <c r="AH39" s="4052"/>
      <c r="AI39" s="4052"/>
      <c r="AJ39" s="4052"/>
      <c r="AK39" s="4052"/>
      <c r="AL39" s="4052"/>
      <c r="AM39" s="4053"/>
      <c r="AN39" s="202"/>
      <c r="AO39" s="18"/>
    </row>
    <row r="40" spans="1:41" ht="19.5" customHeight="1">
      <c r="A40" s="303"/>
      <c r="B40" s="15"/>
      <c r="C40" s="4066"/>
      <c r="D40" s="4067"/>
      <c r="E40" s="4067"/>
      <c r="F40" s="4067"/>
      <c r="G40" s="4067"/>
      <c r="H40" s="4067"/>
      <c r="I40" s="4068"/>
      <c r="J40" s="4058"/>
      <c r="K40" s="4059"/>
      <c r="L40" s="4059"/>
      <c r="M40" s="476" t="s">
        <v>493</v>
      </c>
      <c r="N40" s="4095"/>
      <c r="O40" s="3182"/>
      <c r="P40" s="3182"/>
      <c r="Q40" s="3182"/>
      <c r="R40" s="3182"/>
      <c r="S40" s="3182"/>
      <c r="T40" s="3182"/>
      <c r="U40" s="3182"/>
      <c r="V40" s="3182"/>
      <c r="W40" s="3182"/>
      <c r="X40" s="3182"/>
      <c r="Y40" s="3182"/>
      <c r="Z40" s="3182"/>
      <c r="AA40" s="3182"/>
      <c r="AB40" s="3182"/>
      <c r="AC40" s="3182"/>
      <c r="AD40" s="3182"/>
      <c r="AE40" s="3182"/>
      <c r="AF40" s="3182"/>
      <c r="AG40" s="3182"/>
      <c r="AH40" s="3182"/>
      <c r="AI40" s="3182"/>
      <c r="AJ40" s="3182"/>
      <c r="AK40" s="3182"/>
      <c r="AL40" s="3182"/>
      <c r="AM40" s="4048"/>
      <c r="AN40" s="202"/>
      <c r="AO40" s="18"/>
    </row>
    <row r="41" spans="1:41" ht="19.5" customHeight="1">
      <c r="A41" s="303"/>
      <c r="B41" s="15"/>
      <c r="C41" s="4088"/>
      <c r="D41" s="4089"/>
      <c r="E41" s="4089"/>
      <c r="F41" s="4089"/>
      <c r="G41" s="4089"/>
      <c r="H41" s="4089"/>
      <c r="I41" s="4090"/>
      <c r="J41" s="4054"/>
      <c r="K41" s="4055"/>
      <c r="L41" s="4055"/>
      <c r="M41" s="473" t="s">
        <v>494</v>
      </c>
      <c r="N41" s="4093"/>
      <c r="O41" s="4050"/>
      <c r="P41" s="4050"/>
      <c r="Q41" s="4050"/>
      <c r="R41" s="4050"/>
      <c r="S41" s="4050"/>
      <c r="T41" s="4050"/>
      <c r="U41" s="4050"/>
      <c r="V41" s="4050"/>
      <c r="W41" s="4050"/>
      <c r="X41" s="4050"/>
      <c r="Y41" s="4050"/>
      <c r="Z41" s="4050"/>
      <c r="AA41" s="4050"/>
      <c r="AB41" s="4050"/>
      <c r="AC41" s="4050"/>
      <c r="AD41" s="4050"/>
      <c r="AE41" s="4050"/>
      <c r="AF41" s="4050"/>
      <c r="AG41" s="4050"/>
      <c r="AH41" s="4050"/>
      <c r="AI41" s="4050"/>
      <c r="AJ41" s="4050"/>
      <c r="AK41" s="4050"/>
      <c r="AL41" s="4050"/>
      <c r="AM41" s="4051"/>
      <c r="AN41" s="202"/>
      <c r="AO41" s="18"/>
    </row>
    <row r="42" spans="1:41" ht="19.5" customHeight="1">
      <c r="A42" s="303"/>
      <c r="B42" s="15"/>
      <c r="C42" s="4063"/>
      <c r="D42" s="4064"/>
      <c r="E42" s="4064"/>
      <c r="F42" s="475" t="s">
        <v>289</v>
      </c>
      <c r="G42" s="4064"/>
      <c r="H42" s="4064"/>
      <c r="I42" s="4065"/>
      <c r="J42" s="4056"/>
      <c r="K42" s="4057"/>
      <c r="L42" s="4057"/>
      <c r="M42" s="474" t="s">
        <v>492</v>
      </c>
      <c r="N42" s="4094"/>
      <c r="O42" s="4052"/>
      <c r="P42" s="4052"/>
      <c r="Q42" s="4052"/>
      <c r="R42" s="4052"/>
      <c r="S42" s="4052"/>
      <c r="T42" s="4052"/>
      <c r="U42" s="4052"/>
      <c r="V42" s="4052"/>
      <c r="W42" s="4052"/>
      <c r="X42" s="4052"/>
      <c r="Y42" s="4052"/>
      <c r="Z42" s="4052"/>
      <c r="AA42" s="4052"/>
      <c r="AB42" s="4052"/>
      <c r="AC42" s="4052"/>
      <c r="AD42" s="4052"/>
      <c r="AE42" s="4052"/>
      <c r="AF42" s="4052"/>
      <c r="AG42" s="4052"/>
      <c r="AH42" s="4052"/>
      <c r="AI42" s="4052"/>
      <c r="AJ42" s="4052"/>
      <c r="AK42" s="4052"/>
      <c r="AL42" s="4052"/>
      <c r="AM42" s="4053"/>
      <c r="AN42" s="202"/>
      <c r="AO42" s="18"/>
    </row>
    <row r="43" spans="1:41" ht="19.5" customHeight="1">
      <c r="A43" s="303"/>
      <c r="B43" s="15"/>
      <c r="C43" s="4066"/>
      <c r="D43" s="4067"/>
      <c r="E43" s="4067"/>
      <c r="F43" s="4067"/>
      <c r="G43" s="4067"/>
      <c r="H43" s="4067"/>
      <c r="I43" s="4068"/>
      <c r="J43" s="4058"/>
      <c r="K43" s="4059"/>
      <c r="L43" s="4059"/>
      <c r="M43" s="476" t="s">
        <v>493</v>
      </c>
      <c r="N43" s="4095"/>
      <c r="O43" s="3182"/>
      <c r="P43" s="3182"/>
      <c r="Q43" s="3182"/>
      <c r="R43" s="3182"/>
      <c r="S43" s="3182"/>
      <c r="T43" s="3182"/>
      <c r="U43" s="3182"/>
      <c r="V43" s="3182"/>
      <c r="W43" s="3182"/>
      <c r="X43" s="3182"/>
      <c r="Y43" s="3182"/>
      <c r="Z43" s="3182"/>
      <c r="AA43" s="3182"/>
      <c r="AB43" s="3182"/>
      <c r="AC43" s="3182"/>
      <c r="AD43" s="3182"/>
      <c r="AE43" s="3182"/>
      <c r="AF43" s="3182"/>
      <c r="AG43" s="3182"/>
      <c r="AH43" s="3182"/>
      <c r="AI43" s="3182"/>
      <c r="AJ43" s="3182"/>
      <c r="AK43" s="3182"/>
      <c r="AL43" s="3182"/>
      <c r="AM43" s="4048"/>
      <c r="AN43" s="202"/>
      <c r="AO43" s="18"/>
    </row>
    <row r="44" spans="1:41" ht="19.5" customHeight="1">
      <c r="A44" s="303"/>
      <c r="B44" s="15"/>
      <c r="C44" s="4088"/>
      <c r="D44" s="4089"/>
      <c r="E44" s="4089"/>
      <c r="F44" s="4089"/>
      <c r="G44" s="4089"/>
      <c r="H44" s="4089"/>
      <c r="I44" s="4090"/>
      <c r="J44" s="4054"/>
      <c r="K44" s="4055"/>
      <c r="L44" s="4055"/>
      <c r="M44" s="473" t="s">
        <v>494</v>
      </c>
      <c r="N44" s="4093"/>
      <c r="O44" s="4050"/>
      <c r="P44" s="4050"/>
      <c r="Q44" s="4050"/>
      <c r="R44" s="4050"/>
      <c r="S44" s="4050"/>
      <c r="T44" s="4050"/>
      <c r="U44" s="4050"/>
      <c r="V44" s="4050"/>
      <c r="W44" s="4050"/>
      <c r="X44" s="4050"/>
      <c r="Y44" s="4050"/>
      <c r="Z44" s="4050"/>
      <c r="AA44" s="4050"/>
      <c r="AB44" s="4050"/>
      <c r="AC44" s="4050"/>
      <c r="AD44" s="4050"/>
      <c r="AE44" s="4050"/>
      <c r="AF44" s="4050"/>
      <c r="AG44" s="4050"/>
      <c r="AH44" s="4050"/>
      <c r="AI44" s="4050"/>
      <c r="AJ44" s="4050"/>
      <c r="AK44" s="4050"/>
      <c r="AL44" s="4050"/>
      <c r="AM44" s="4051"/>
      <c r="AN44" s="202"/>
      <c r="AO44" s="18"/>
    </row>
    <row r="45" spans="1:41" ht="19.5" customHeight="1">
      <c r="A45" s="303"/>
      <c r="B45" s="15"/>
      <c r="C45" s="4063"/>
      <c r="D45" s="4064"/>
      <c r="E45" s="4064"/>
      <c r="F45" s="475" t="s">
        <v>289</v>
      </c>
      <c r="G45" s="4064"/>
      <c r="H45" s="4064"/>
      <c r="I45" s="4065"/>
      <c r="J45" s="4056"/>
      <c r="K45" s="4057"/>
      <c r="L45" s="4057"/>
      <c r="M45" s="474" t="s">
        <v>492</v>
      </c>
      <c r="N45" s="4094"/>
      <c r="O45" s="4052"/>
      <c r="P45" s="4052"/>
      <c r="Q45" s="4052"/>
      <c r="R45" s="4052"/>
      <c r="S45" s="4052"/>
      <c r="T45" s="4052"/>
      <c r="U45" s="4052"/>
      <c r="V45" s="4052"/>
      <c r="W45" s="4052"/>
      <c r="X45" s="4052"/>
      <c r="Y45" s="4052"/>
      <c r="Z45" s="4052"/>
      <c r="AA45" s="4052"/>
      <c r="AB45" s="4052"/>
      <c r="AC45" s="4052"/>
      <c r="AD45" s="4052"/>
      <c r="AE45" s="4052"/>
      <c r="AF45" s="4052"/>
      <c r="AG45" s="4052"/>
      <c r="AH45" s="4052"/>
      <c r="AI45" s="4052"/>
      <c r="AJ45" s="4052"/>
      <c r="AK45" s="4052"/>
      <c r="AL45" s="4052"/>
      <c r="AM45" s="4053"/>
      <c r="AN45" s="202"/>
      <c r="AO45" s="18"/>
    </row>
    <row r="46" spans="1:41" ht="19.5" customHeight="1">
      <c r="A46" s="303"/>
      <c r="B46" s="15"/>
      <c r="C46" s="4066"/>
      <c r="D46" s="4067"/>
      <c r="E46" s="4067"/>
      <c r="F46" s="4067"/>
      <c r="G46" s="4067"/>
      <c r="H46" s="4067"/>
      <c r="I46" s="4068"/>
      <c r="J46" s="4058"/>
      <c r="K46" s="4059"/>
      <c r="L46" s="4059"/>
      <c r="M46" s="476" t="s">
        <v>493</v>
      </c>
      <c r="N46" s="4095"/>
      <c r="O46" s="3182"/>
      <c r="P46" s="3182"/>
      <c r="Q46" s="3182"/>
      <c r="R46" s="3182"/>
      <c r="S46" s="3182"/>
      <c r="T46" s="3182"/>
      <c r="U46" s="3182"/>
      <c r="V46" s="3182"/>
      <c r="W46" s="3182"/>
      <c r="X46" s="3182"/>
      <c r="Y46" s="3182"/>
      <c r="Z46" s="3182"/>
      <c r="AA46" s="3182"/>
      <c r="AB46" s="3182"/>
      <c r="AC46" s="3182"/>
      <c r="AD46" s="3182"/>
      <c r="AE46" s="3182"/>
      <c r="AF46" s="3182"/>
      <c r="AG46" s="3182"/>
      <c r="AH46" s="3182"/>
      <c r="AI46" s="3182"/>
      <c r="AJ46" s="3182"/>
      <c r="AK46" s="3182"/>
      <c r="AL46" s="3182"/>
      <c r="AM46" s="4048"/>
      <c r="AN46" s="202"/>
      <c r="AO46" s="18"/>
    </row>
    <row r="47" spans="1:41" ht="19.5" customHeight="1">
      <c r="A47" s="303"/>
      <c r="B47" s="15"/>
      <c r="C47" s="4088"/>
      <c r="D47" s="4089"/>
      <c r="E47" s="4089"/>
      <c r="F47" s="4089"/>
      <c r="G47" s="4089"/>
      <c r="H47" s="4089"/>
      <c r="I47" s="4090"/>
      <c r="J47" s="4054"/>
      <c r="K47" s="4055"/>
      <c r="L47" s="4055"/>
      <c r="M47" s="473" t="s">
        <v>494</v>
      </c>
      <c r="N47" s="4093"/>
      <c r="O47" s="4050"/>
      <c r="P47" s="4050"/>
      <c r="Q47" s="4050"/>
      <c r="R47" s="4050"/>
      <c r="S47" s="4050"/>
      <c r="T47" s="4050"/>
      <c r="U47" s="4050"/>
      <c r="V47" s="4050"/>
      <c r="W47" s="4050"/>
      <c r="X47" s="4050"/>
      <c r="Y47" s="4050"/>
      <c r="Z47" s="4050"/>
      <c r="AA47" s="4050"/>
      <c r="AB47" s="4050"/>
      <c r="AC47" s="4050"/>
      <c r="AD47" s="4050"/>
      <c r="AE47" s="4050"/>
      <c r="AF47" s="4050"/>
      <c r="AG47" s="4050"/>
      <c r="AH47" s="4050"/>
      <c r="AI47" s="4050"/>
      <c r="AJ47" s="4050"/>
      <c r="AK47" s="4050"/>
      <c r="AL47" s="4050"/>
      <c r="AM47" s="4051"/>
      <c r="AN47" s="202"/>
      <c r="AO47" s="18"/>
    </row>
    <row r="48" spans="1:41" ht="19.5" customHeight="1">
      <c r="A48" s="303"/>
      <c r="B48" s="15"/>
      <c r="C48" s="4063"/>
      <c r="D48" s="4064"/>
      <c r="E48" s="4064"/>
      <c r="F48" s="475" t="s">
        <v>289</v>
      </c>
      <c r="G48" s="4064"/>
      <c r="H48" s="4064"/>
      <c r="I48" s="4065"/>
      <c r="J48" s="4056"/>
      <c r="K48" s="4057"/>
      <c r="L48" s="4057"/>
      <c r="M48" s="474" t="s">
        <v>492</v>
      </c>
      <c r="N48" s="4094"/>
      <c r="O48" s="4052"/>
      <c r="P48" s="4052"/>
      <c r="Q48" s="4052"/>
      <c r="R48" s="4052"/>
      <c r="S48" s="4052"/>
      <c r="T48" s="4052"/>
      <c r="U48" s="4052"/>
      <c r="V48" s="4052"/>
      <c r="W48" s="4052"/>
      <c r="X48" s="4052"/>
      <c r="Y48" s="4052"/>
      <c r="Z48" s="4052"/>
      <c r="AA48" s="4052"/>
      <c r="AB48" s="4052"/>
      <c r="AC48" s="4052"/>
      <c r="AD48" s="4052"/>
      <c r="AE48" s="4052"/>
      <c r="AF48" s="4052"/>
      <c r="AG48" s="4052"/>
      <c r="AH48" s="4052"/>
      <c r="AI48" s="4052"/>
      <c r="AJ48" s="4052"/>
      <c r="AK48" s="4052"/>
      <c r="AL48" s="4052"/>
      <c r="AM48" s="4053"/>
      <c r="AN48" s="202"/>
      <c r="AO48" s="18"/>
    </row>
    <row r="49" spans="1:49" ht="19.5" customHeight="1">
      <c r="A49" s="303"/>
      <c r="B49" s="15"/>
      <c r="C49" s="4066"/>
      <c r="D49" s="4067"/>
      <c r="E49" s="4067"/>
      <c r="F49" s="4067"/>
      <c r="G49" s="4067"/>
      <c r="H49" s="4067"/>
      <c r="I49" s="4068"/>
      <c r="J49" s="4058"/>
      <c r="K49" s="4059"/>
      <c r="L49" s="4059"/>
      <c r="M49" s="476" t="s">
        <v>493</v>
      </c>
      <c r="N49" s="4095"/>
      <c r="O49" s="3182"/>
      <c r="P49" s="3182"/>
      <c r="Q49" s="3182"/>
      <c r="R49" s="3182"/>
      <c r="S49" s="3182"/>
      <c r="T49" s="3182"/>
      <c r="U49" s="3182"/>
      <c r="V49" s="3182"/>
      <c r="W49" s="3182"/>
      <c r="X49" s="3182"/>
      <c r="Y49" s="3182"/>
      <c r="Z49" s="3182"/>
      <c r="AA49" s="3182"/>
      <c r="AB49" s="3182"/>
      <c r="AC49" s="3182"/>
      <c r="AD49" s="3182"/>
      <c r="AE49" s="3182"/>
      <c r="AF49" s="3182"/>
      <c r="AG49" s="3182"/>
      <c r="AH49" s="3182"/>
      <c r="AI49" s="3182"/>
      <c r="AJ49" s="3182"/>
      <c r="AK49" s="3182"/>
      <c r="AL49" s="3182"/>
      <c r="AM49" s="4048"/>
      <c r="AN49" s="202"/>
      <c r="AO49" s="18"/>
    </row>
    <row r="50" spans="1:49" ht="19.5" customHeight="1">
      <c r="A50" s="303"/>
      <c r="B50" s="15"/>
      <c r="C50" s="4088"/>
      <c r="D50" s="4089"/>
      <c r="E50" s="4089"/>
      <c r="F50" s="4089"/>
      <c r="G50" s="4089"/>
      <c r="H50" s="4089"/>
      <c r="I50" s="4090"/>
      <c r="J50" s="4054"/>
      <c r="K50" s="4055"/>
      <c r="L50" s="4055"/>
      <c r="M50" s="473" t="s">
        <v>494</v>
      </c>
      <c r="N50" s="4093"/>
      <c r="O50" s="4050"/>
      <c r="P50" s="4050"/>
      <c r="Q50" s="4050"/>
      <c r="R50" s="4050"/>
      <c r="S50" s="4050"/>
      <c r="T50" s="4050"/>
      <c r="U50" s="4050"/>
      <c r="V50" s="4050"/>
      <c r="W50" s="4050"/>
      <c r="X50" s="4050"/>
      <c r="Y50" s="4050"/>
      <c r="Z50" s="4050"/>
      <c r="AA50" s="4050"/>
      <c r="AB50" s="4050"/>
      <c r="AC50" s="4050"/>
      <c r="AD50" s="4050"/>
      <c r="AE50" s="4050"/>
      <c r="AF50" s="4050"/>
      <c r="AG50" s="4050"/>
      <c r="AH50" s="4050"/>
      <c r="AI50" s="4050"/>
      <c r="AJ50" s="4050"/>
      <c r="AK50" s="4050"/>
      <c r="AL50" s="4050"/>
      <c r="AM50" s="4051"/>
      <c r="AN50" s="202"/>
      <c r="AO50" s="18"/>
    </row>
    <row r="51" spans="1:49" ht="19.5" customHeight="1">
      <c r="A51" s="303"/>
      <c r="B51" s="15"/>
      <c r="C51" s="4063"/>
      <c r="D51" s="4064"/>
      <c r="E51" s="4064"/>
      <c r="F51" s="475" t="s">
        <v>289</v>
      </c>
      <c r="G51" s="4064"/>
      <c r="H51" s="4064"/>
      <c r="I51" s="4065"/>
      <c r="J51" s="4056"/>
      <c r="K51" s="4057"/>
      <c r="L51" s="4057"/>
      <c r="M51" s="474" t="s">
        <v>492</v>
      </c>
      <c r="N51" s="4094"/>
      <c r="O51" s="4052"/>
      <c r="P51" s="4052"/>
      <c r="Q51" s="4052"/>
      <c r="R51" s="4052"/>
      <c r="S51" s="4052"/>
      <c r="T51" s="4052"/>
      <c r="U51" s="4052"/>
      <c r="V51" s="4052"/>
      <c r="W51" s="4052"/>
      <c r="X51" s="4052"/>
      <c r="Y51" s="4052"/>
      <c r="Z51" s="4052"/>
      <c r="AA51" s="4052"/>
      <c r="AB51" s="4052"/>
      <c r="AC51" s="4052"/>
      <c r="AD51" s="4052"/>
      <c r="AE51" s="4052"/>
      <c r="AF51" s="4052"/>
      <c r="AG51" s="4052"/>
      <c r="AH51" s="4052"/>
      <c r="AI51" s="4052"/>
      <c r="AJ51" s="4052"/>
      <c r="AK51" s="4052"/>
      <c r="AL51" s="4052"/>
      <c r="AM51" s="4053"/>
      <c r="AN51" s="759"/>
      <c r="AO51" s="15"/>
      <c r="AP51" s="303"/>
    </row>
    <row r="52" spans="1:49" ht="19.5" customHeight="1">
      <c r="A52" s="303"/>
      <c r="B52" s="15"/>
      <c r="C52" s="4066"/>
      <c r="D52" s="4067"/>
      <c r="E52" s="4067"/>
      <c r="F52" s="4067"/>
      <c r="G52" s="4067"/>
      <c r="H52" s="4067"/>
      <c r="I52" s="4068"/>
      <c r="J52" s="4058"/>
      <c r="K52" s="4059"/>
      <c r="L52" s="4059"/>
      <c r="M52" s="476" t="s">
        <v>493</v>
      </c>
      <c r="N52" s="4095"/>
      <c r="O52" s="3182"/>
      <c r="P52" s="3182"/>
      <c r="Q52" s="3182"/>
      <c r="R52" s="3182"/>
      <c r="S52" s="3182"/>
      <c r="T52" s="3182"/>
      <c r="U52" s="3182"/>
      <c r="V52" s="3182"/>
      <c r="W52" s="3182"/>
      <c r="X52" s="3182"/>
      <c r="Y52" s="3182"/>
      <c r="Z52" s="3182"/>
      <c r="AA52" s="3182"/>
      <c r="AB52" s="3182"/>
      <c r="AC52" s="3182"/>
      <c r="AD52" s="3182"/>
      <c r="AE52" s="3182"/>
      <c r="AF52" s="3182"/>
      <c r="AG52" s="3182"/>
      <c r="AH52" s="3182"/>
      <c r="AI52" s="3182"/>
      <c r="AJ52" s="3182"/>
      <c r="AK52" s="3182"/>
      <c r="AL52" s="3182"/>
      <c r="AM52" s="4048"/>
      <c r="AN52" s="759"/>
      <c r="AO52" s="15"/>
      <c r="AP52" s="303"/>
    </row>
    <row r="53" spans="1:49" ht="19.5" customHeight="1">
      <c r="A53" s="303"/>
      <c r="B53" s="15"/>
      <c r="C53" s="4088"/>
      <c r="D53" s="4089"/>
      <c r="E53" s="4089"/>
      <c r="F53" s="4089"/>
      <c r="G53" s="4089"/>
      <c r="H53" s="4089"/>
      <c r="I53" s="4090"/>
      <c r="J53" s="4054"/>
      <c r="K53" s="4055"/>
      <c r="L53" s="4055"/>
      <c r="M53" s="473" t="s">
        <v>494</v>
      </c>
      <c r="N53" s="4093"/>
      <c r="O53" s="4050"/>
      <c r="P53" s="4050"/>
      <c r="Q53" s="4050"/>
      <c r="R53" s="4050"/>
      <c r="S53" s="4050"/>
      <c r="T53" s="4050"/>
      <c r="U53" s="4050"/>
      <c r="V53" s="4050"/>
      <c r="W53" s="4050"/>
      <c r="X53" s="4050"/>
      <c r="Y53" s="4050"/>
      <c r="Z53" s="4050"/>
      <c r="AA53" s="4050"/>
      <c r="AB53" s="4050"/>
      <c r="AC53" s="4050"/>
      <c r="AD53" s="4050"/>
      <c r="AE53" s="4050"/>
      <c r="AF53" s="4050"/>
      <c r="AG53" s="4050"/>
      <c r="AH53" s="4050"/>
      <c r="AI53" s="4050"/>
      <c r="AJ53" s="4050"/>
      <c r="AK53" s="4050"/>
      <c r="AL53" s="4050"/>
      <c r="AM53" s="4051"/>
      <c r="AN53" s="759"/>
      <c r="AO53" s="15"/>
      <c r="AP53" s="303"/>
    </row>
    <row r="54" spans="1:49" ht="19.5" customHeight="1">
      <c r="A54" s="303"/>
      <c r="B54" s="15"/>
      <c r="C54" s="4063"/>
      <c r="D54" s="4064"/>
      <c r="E54" s="4064"/>
      <c r="F54" s="475" t="s">
        <v>289</v>
      </c>
      <c r="G54" s="4064"/>
      <c r="H54" s="4064"/>
      <c r="I54" s="4065"/>
      <c r="J54" s="4056"/>
      <c r="K54" s="4057"/>
      <c r="L54" s="4057"/>
      <c r="M54" s="474" t="s">
        <v>492</v>
      </c>
      <c r="N54" s="4094"/>
      <c r="O54" s="4052"/>
      <c r="P54" s="4052"/>
      <c r="Q54" s="4052"/>
      <c r="R54" s="4052"/>
      <c r="S54" s="4052"/>
      <c r="T54" s="4052"/>
      <c r="U54" s="4052"/>
      <c r="V54" s="4052"/>
      <c r="W54" s="4052"/>
      <c r="X54" s="4052"/>
      <c r="Y54" s="4052"/>
      <c r="Z54" s="4052"/>
      <c r="AA54" s="4052"/>
      <c r="AB54" s="4052"/>
      <c r="AC54" s="4052"/>
      <c r="AD54" s="4052"/>
      <c r="AE54" s="4052"/>
      <c r="AF54" s="4052"/>
      <c r="AG54" s="4052"/>
      <c r="AH54" s="4052"/>
      <c r="AI54" s="4052"/>
      <c r="AJ54" s="4052"/>
      <c r="AK54" s="4052"/>
      <c r="AL54" s="4052"/>
      <c r="AM54" s="4053"/>
      <c r="AN54" s="202"/>
      <c r="AO54" s="18"/>
    </row>
    <row r="55" spans="1:49" ht="19.5" customHeight="1">
      <c r="A55" s="303"/>
      <c r="B55" s="15"/>
      <c r="C55" s="4066"/>
      <c r="D55" s="4067"/>
      <c r="E55" s="4067"/>
      <c r="F55" s="4067"/>
      <c r="G55" s="4067"/>
      <c r="H55" s="4067"/>
      <c r="I55" s="4068"/>
      <c r="J55" s="4058"/>
      <c r="K55" s="4059"/>
      <c r="L55" s="4059"/>
      <c r="M55" s="476" t="s">
        <v>493</v>
      </c>
      <c r="N55" s="4095"/>
      <c r="O55" s="3182"/>
      <c r="P55" s="3182"/>
      <c r="Q55" s="3182"/>
      <c r="R55" s="3182"/>
      <c r="S55" s="3182"/>
      <c r="T55" s="3182"/>
      <c r="U55" s="3182"/>
      <c r="V55" s="3182"/>
      <c r="W55" s="3182"/>
      <c r="X55" s="3182"/>
      <c r="Y55" s="3182"/>
      <c r="Z55" s="3182"/>
      <c r="AA55" s="3182"/>
      <c r="AB55" s="3182"/>
      <c r="AC55" s="3182"/>
      <c r="AD55" s="3182"/>
      <c r="AE55" s="3182"/>
      <c r="AF55" s="3182"/>
      <c r="AG55" s="3182"/>
      <c r="AH55" s="3182"/>
      <c r="AI55" s="3182"/>
      <c r="AJ55" s="3182"/>
      <c r="AK55" s="3182"/>
      <c r="AL55" s="3182"/>
      <c r="AM55" s="4048"/>
      <c r="AN55" s="202"/>
      <c r="AO55" s="18"/>
    </row>
    <row r="56" spans="1:49" ht="14.1" customHeight="1">
      <c r="A56" s="303"/>
      <c r="B56" s="15"/>
      <c r="C56" s="303"/>
      <c r="D56" s="186" t="s">
        <v>154</v>
      </c>
      <c r="E56" s="3133" t="s">
        <v>688</v>
      </c>
      <c r="F56" s="3133"/>
      <c r="G56" s="3133"/>
      <c r="H56" s="3133"/>
      <c r="I56" s="3133"/>
      <c r="J56" s="4098"/>
      <c r="K56" s="4098"/>
      <c r="L56" s="4098"/>
      <c r="M56" s="4098"/>
      <c r="N56" s="4098"/>
      <c r="O56" s="4098"/>
      <c r="P56" s="4098"/>
      <c r="Q56" s="4098"/>
      <c r="R56" s="4098"/>
      <c r="S56" s="4098"/>
      <c r="T56" s="4098"/>
      <c r="U56" s="4098"/>
      <c r="V56" s="4098"/>
      <c r="W56" s="4098"/>
      <c r="X56" s="4098"/>
      <c r="Y56" s="4098"/>
      <c r="Z56" s="4098"/>
      <c r="AA56" s="4098"/>
      <c r="AB56" s="416"/>
      <c r="AC56" s="203"/>
      <c r="AD56" s="253"/>
      <c r="AE56" s="203"/>
      <c r="AF56" s="203"/>
      <c r="AG56" s="203"/>
      <c r="AH56" s="203"/>
      <c r="AI56" s="203"/>
      <c r="AJ56" s="203"/>
      <c r="AK56" s="203"/>
      <c r="AL56" s="203"/>
      <c r="AM56" s="203"/>
      <c r="AN56" s="202"/>
      <c r="AO56" s="18"/>
    </row>
    <row r="57" spans="1:49" ht="6.95" customHeight="1" thickBot="1">
      <c r="A57" s="303"/>
      <c r="B57" s="22"/>
      <c r="C57" s="23"/>
      <c r="D57" s="228"/>
      <c r="E57" s="23"/>
      <c r="F57" s="23"/>
      <c r="G57" s="23"/>
      <c r="H57" s="23"/>
      <c r="I57" s="23"/>
      <c r="J57" s="23"/>
      <c r="K57" s="23"/>
      <c r="L57" s="23"/>
      <c r="M57" s="23"/>
      <c r="N57" s="23"/>
      <c r="O57" s="23"/>
      <c r="P57" s="23"/>
      <c r="Q57" s="23"/>
      <c r="R57" s="23"/>
      <c r="S57" s="23"/>
      <c r="T57" s="23"/>
      <c r="U57" s="23"/>
      <c r="V57" s="23"/>
      <c r="W57" s="23"/>
      <c r="X57" s="23"/>
      <c r="Y57" s="23"/>
      <c r="Z57" s="23"/>
      <c r="AA57" s="23"/>
      <c r="AB57" s="23"/>
      <c r="AC57" s="1080"/>
      <c r="AD57" s="23"/>
      <c r="AE57" s="23"/>
      <c r="AF57" s="23"/>
      <c r="AG57" s="23"/>
      <c r="AH57" s="23"/>
      <c r="AI57" s="23"/>
      <c r="AJ57" s="23"/>
      <c r="AK57" s="23"/>
      <c r="AL57" s="23"/>
      <c r="AM57" s="23"/>
      <c r="AN57" s="1081"/>
      <c r="AO57" s="15"/>
      <c r="AP57" s="303"/>
      <c r="AQ57" s="303"/>
      <c r="AR57" s="303"/>
      <c r="AS57" s="303"/>
      <c r="AT57" s="303"/>
      <c r="AU57" s="303"/>
      <c r="AV57" s="303"/>
      <c r="AW57" s="35"/>
    </row>
    <row r="59" spans="1:49" ht="14.1" customHeight="1"/>
    <row r="60" spans="1:49" ht="14.1" customHeight="1">
      <c r="J60" s="417"/>
      <c r="K60" s="417"/>
      <c r="L60" s="417"/>
      <c r="M60" s="420"/>
      <c r="N60" s="420"/>
      <c r="O60" s="420"/>
      <c r="P60" s="420"/>
      <c r="Q60" s="420"/>
      <c r="R60" s="420"/>
      <c r="S60" s="30"/>
      <c r="T60" s="30"/>
      <c r="U60" s="30"/>
      <c r="V60" s="30"/>
      <c r="W60" s="30"/>
      <c r="X60" s="30"/>
      <c r="Y60" s="30"/>
      <c r="Z60" s="30"/>
      <c r="AA60" s="30"/>
      <c r="AB60" s="30"/>
      <c r="AC60" s="30"/>
      <c r="AD60" s="30"/>
      <c r="AE60" s="30"/>
      <c r="AF60" s="30"/>
      <c r="AG60" s="30"/>
      <c r="AH60" s="30"/>
      <c r="AI60" s="30"/>
      <c r="AJ60" s="30"/>
      <c r="AK60" s="30"/>
      <c r="AL60" s="30"/>
      <c r="AM60" s="30"/>
    </row>
    <row r="61" spans="1:49" ht="14.1" customHeight="1">
      <c r="F61" s="419"/>
      <c r="G61" s="421"/>
      <c r="H61" s="421"/>
      <c r="I61" s="421"/>
      <c r="J61" s="417"/>
      <c r="K61" s="417"/>
      <c r="L61" s="417"/>
      <c r="M61" s="420"/>
      <c r="N61" s="420"/>
      <c r="O61" s="420"/>
      <c r="P61" s="420"/>
      <c r="Q61" s="420"/>
      <c r="R61" s="420"/>
      <c r="S61" s="30"/>
      <c r="T61" s="30"/>
      <c r="U61" s="30"/>
      <c r="V61" s="30"/>
      <c r="W61" s="30"/>
      <c r="X61" s="30"/>
      <c r="Y61" s="30"/>
      <c r="Z61" s="30"/>
      <c r="AA61" s="30"/>
      <c r="AB61" s="30"/>
      <c r="AC61" s="30"/>
      <c r="AD61" s="30"/>
      <c r="AE61" s="30"/>
      <c r="AF61" s="30"/>
      <c r="AG61" s="30"/>
      <c r="AH61" s="30"/>
      <c r="AI61" s="30"/>
      <c r="AJ61" s="30"/>
      <c r="AK61" s="30"/>
      <c r="AL61" s="30"/>
      <c r="AM61" s="30"/>
    </row>
    <row r="62" spans="1:49" ht="14.1" customHeight="1">
      <c r="J62" s="417"/>
      <c r="K62" s="417"/>
      <c r="L62" s="417"/>
      <c r="M62" s="420"/>
      <c r="N62" s="420"/>
      <c r="O62" s="420"/>
      <c r="P62" s="420"/>
      <c r="Q62" s="420"/>
      <c r="R62" s="420"/>
      <c r="S62" s="30"/>
      <c r="T62" s="30"/>
      <c r="U62" s="30"/>
      <c r="V62" s="30"/>
      <c r="W62" s="30"/>
      <c r="X62" s="30"/>
      <c r="Y62" s="30"/>
      <c r="Z62" s="30"/>
      <c r="AA62" s="30"/>
      <c r="AB62" s="30"/>
      <c r="AC62" s="30"/>
      <c r="AD62" s="30"/>
      <c r="AE62" s="30"/>
      <c r="AF62" s="30"/>
      <c r="AG62" s="30"/>
      <c r="AH62" s="30"/>
      <c r="AI62" s="30"/>
      <c r="AJ62" s="30"/>
      <c r="AK62" s="30"/>
      <c r="AL62" s="30"/>
      <c r="AM62" s="30"/>
    </row>
    <row r="63" spans="1:49" ht="14.1" customHeight="1">
      <c r="F63" s="419"/>
      <c r="G63" s="421"/>
      <c r="H63" s="421"/>
      <c r="I63" s="421"/>
      <c r="J63" s="417"/>
      <c r="K63" s="417"/>
      <c r="L63" s="417"/>
      <c r="M63" s="420"/>
      <c r="N63" s="420"/>
      <c r="O63" s="420"/>
      <c r="P63" s="420"/>
      <c r="Q63" s="420"/>
      <c r="R63" s="420"/>
      <c r="S63" s="30"/>
      <c r="T63" s="30"/>
      <c r="U63" s="30"/>
      <c r="V63" s="30"/>
      <c r="W63" s="30"/>
      <c r="X63" s="30"/>
      <c r="Y63" s="30"/>
      <c r="Z63" s="30"/>
      <c r="AA63" s="30"/>
      <c r="AB63" s="30"/>
      <c r="AC63" s="30"/>
      <c r="AD63" s="30"/>
      <c r="AE63" s="30"/>
      <c r="AF63" s="30"/>
      <c r="AG63" s="30"/>
      <c r="AH63" s="30"/>
      <c r="AI63" s="30"/>
      <c r="AJ63" s="30"/>
      <c r="AK63" s="30"/>
      <c r="AL63" s="30"/>
      <c r="AM63" s="30"/>
    </row>
    <row r="64" spans="1:49" ht="14.1" customHeight="1">
      <c r="J64" s="417"/>
      <c r="K64" s="417"/>
      <c r="L64" s="417"/>
      <c r="M64" s="420"/>
      <c r="N64" s="420"/>
      <c r="O64" s="420"/>
      <c r="P64" s="420"/>
      <c r="Q64" s="420"/>
      <c r="R64" s="420"/>
      <c r="S64" s="30"/>
      <c r="T64" s="30"/>
      <c r="U64" s="30"/>
      <c r="V64" s="30"/>
      <c r="W64" s="30"/>
      <c r="X64" s="30"/>
      <c r="Y64" s="30"/>
      <c r="Z64" s="30"/>
      <c r="AA64" s="30"/>
      <c r="AB64" s="30"/>
      <c r="AC64" s="30"/>
      <c r="AD64" s="30"/>
      <c r="AE64" s="30"/>
      <c r="AF64" s="30"/>
      <c r="AG64" s="30"/>
      <c r="AH64" s="30"/>
      <c r="AI64" s="30"/>
      <c r="AJ64" s="30"/>
      <c r="AK64" s="30"/>
      <c r="AL64" s="30"/>
      <c r="AM64" s="30"/>
    </row>
    <row r="65" spans="6:39" ht="14.1" customHeight="1">
      <c r="F65" s="419"/>
      <c r="G65" s="421"/>
      <c r="H65" s="421"/>
      <c r="I65" s="421"/>
      <c r="J65" s="417"/>
      <c r="K65" s="417"/>
      <c r="L65" s="417"/>
      <c r="M65" s="420"/>
      <c r="N65" s="420"/>
      <c r="O65" s="420"/>
      <c r="P65" s="420"/>
      <c r="Q65" s="420"/>
      <c r="R65" s="420"/>
      <c r="S65" s="30"/>
      <c r="T65" s="30"/>
      <c r="U65" s="30"/>
      <c r="V65" s="30"/>
      <c r="W65" s="30"/>
      <c r="X65" s="30"/>
      <c r="Y65" s="30"/>
      <c r="Z65" s="30"/>
      <c r="AA65" s="30"/>
      <c r="AB65" s="30"/>
      <c r="AC65" s="30"/>
      <c r="AD65" s="30"/>
      <c r="AE65" s="30"/>
      <c r="AF65" s="30"/>
      <c r="AG65" s="30"/>
      <c r="AH65" s="30"/>
      <c r="AI65" s="30"/>
      <c r="AJ65" s="30"/>
      <c r="AK65" s="30"/>
      <c r="AL65" s="30"/>
      <c r="AM65" s="30"/>
    </row>
    <row r="66" spans="6:39" ht="14.1" customHeight="1">
      <c r="J66" s="417"/>
      <c r="K66" s="417"/>
      <c r="L66" s="417"/>
      <c r="M66" s="420"/>
      <c r="N66" s="420"/>
      <c r="O66" s="420"/>
      <c r="P66" s="420"/>
      <c r="Q66" s="420"/>
      <c r="R66" s="420"/>
      <c r="S66" s="30"/>
      <c r="T66" s="30"/>
      <c r="U66" s="30"/>
      <c r="V66" s="30"/>
      <c r="W66" s="30"/>
      <c r="X66" s="30"/>
      <c r="Y66" s="30"/>
      <c r="Z66" s="30"/>
      <c r="AA66" s="30"/>
      <c r="AB66" s="30"/>
      <c r="AC66" s="30"/>
      <c r="AD66" s="30"/>
      <c r="AE66" s="30"/>
      <c r="AF66" s="30"/>
      <c r="AG66" s="30"/>
      <c r="AH66" s="30"/>
      <c r="AI66" s="30"/>
      <c r="AJ66" s="30"/>
      <c r="AK66" s="30"/>
      <c r="AL66" s="30"/>
      <c r="AM66" s="30"/>
    </row>
    <row r="67" spans="6:39">
      <c r="F67" s="419"/>
      <c r="G67" s="421"/>
      <c r="H67" s="421"/>
      <c r="I67" s="421"/>
      <c r="J67" s="417"/>
      <c r="K67" s="417"/>
      <c r="L67" s="417"/>
      <c r="M67" s="420"/>
      <c r="N67" s="420"/>
      <c r="O67" s="420"/>
      <c r="P67" s="420"/>
      <c r="Q67" s="420"/>
      <c r="R67" s="420"/>
      <c r="S67" s="30"/>
      <c r="T67" s="30"/>
      <c r="U67" s="30"/>
      <c r="V67" s="30"/>
      <c r="W67" s="30"/>
      <c r="X67" s="30"/>
      <c r="Y67" s="30"/>
      <c r="Z67" s="30"/>
      <c r="AA67" s="30"/>
      <c r="AB67" s="30"/>
      <c r="AC67" s="30"/>
      <c r="AD67" s="30"/>
      <c r="AE67" s="30"/>
      <c r="AF67" s="30"/>
      <c r="AG67" s="30"/>
      <c r="AH67" s="30"/>
      <c r="AI67" s="30"/>
      <c r="AJ67" s="30"/>
      <c r="AK67" s="30"/>
      <c r="AL67" s="30"/>
      <c r="AM67" s="30"/>
    </row>
    <row r="68" spans="6:39">
      <c r="J68" s="417"/>
      <c r="K68" s="417"/>
      <c r="L68" s="417"/>
      <c r="M68" s="420"/>
      <c r="N68" s="420"/>
      <c r="O68" s="420"/>
      <c r="P68" s="420"/>
      <c r="Q68" s="420"/>
      <c r="R68" s="420"/>
      <c r="S68" s="30"/>
      <c r="T68" s="30"/>
      <c r="U68" s="30"/>
      <c r="V68" s="30"/>
      <c r="W68" s="30"/>
      <c r="X68" s="30"/>
      <c r="Y68" s="30"/>
      <c r="Z68" s="30"/>
      <c r="AA68" s="30"/>
      <c r="AB68" s="30"/>
      <c r="AC68" s="30"/>
      <c r="AD68" s="30"/>
      <c r="AE68" s="30"/>
      <c r="AF68" s="30"/>
      <c r="AG68" s="30"/>
      <c r="AH68" s="30"/>
      <c r="AI68" s="30"/>
      <c r="AJ68" s="30"/>
      <c r="AK68" s="30"/>
      <c r="AL68" s="30"/>
      <c r="AM68" s="30"/>
    </row>
    <row r="69" spans="6:39">
      <c r="F69" s="419"/>
      <c r="G69" s="421"/>
      <c r="H69" s="421"/>
      <c r="I69" s="421"/>
      <c r="J69" s="417"/>
      <c r="K69" s="417"/>
      <c r="L69" s="417"/>
      <c r="M69" s="420"/>
      <c r="N69" s="420"/>
      <c r="O69" s="420"/>
      <c r="P69" s="420"/>
      <c r="Q69" s="420"/>
      <c r="R69" s="420"/>
      <c r="S69" s="30"/>
      <c r="T69" s="30"/>
      <c r="U69" s="30"/>
      <c r="V69" s="30"/>
      <c r="W69" s="30"/>
      <c r="X69" s="30"/>
      <c r="Y69" s="30"/>
      <c r="Z69" s="30"/>
      <c r="AA69" s="30"/>
      <c r="AB69" s="30"/>
      <c r="AC69" s="30"/>
      <c r="AD69" s="30"/>
      <c r="AE69" s="30"/>
      <c r="AF69" s="30"/>
      <c r="AG69" s="30"/>
      <c r="AH69" s="30"/>
      <c r="AI69" s="30"/>
      <c r="AJ69" s="30"/>
      <c r="AK69" s="30"/>
      <c r="AL69" s="30"/>
      <c r="AM69" s="30"/>
    </row>
    <row r="70" spans="6:39">
      <c r="J70" s="417"/>
      <c r="K70" s="417"/>
      <c r="L70" s="417"/>
      <c r="M70" s="420"/>
      <c r="N70" s="420"/>
      <c r="O70" s="420"/>
      <c r="P70" s="420"/>
      <c r="Q70" s="420"/>
      <c r="R70" s="420"/>
      <c r="S70" s="30"/>
      <c r="T70" s="30"/>
      <c r="U70" s="30"/>
      <c r="V70" s="30"/>
      <c r="W70" s="30"/>
      <c r="X70" s="30"/>
      <c r="Y70" s="30"/>
      <c r="Z70" s="30"/>
      <c r="AA70" s="30"/>
      <c r="AB70" s="30"/>
      <c r="AC70" s="30"/>
      <c r="AD70" s="30"/>
      <c r="AE70" s="30"/>
      <c r="AF70" s="30"/>
      <c r="AG70" s="30"/>
      <c r="AH70" s="30"/>
      <c r="AI70" s="30"/>
      <c r="AJ70" s="30"/>
      <c r="AK70" s="30"/>
      <c r="AL70" s="30"/>
      <c r="AM70" s="30"/>
    </row>
    <row r="71" spans="6:39">
      <c r="F71" s="419"/>
      <c r="G71" s="421"/>
      <c r="H71" s="421"/>
      <c r="I71" s="421"/>
      <c r="J71" s="417"/>
      <c r="K71" s="417"/>
      <c r="L71" s="417"/>
      <c r="M71" s="420"/>
      <c r="N71" s="420"/>
      <c r="O71" s="420"/>
      <c r="P71" s="420"/>
      <c r="Q71" s="420"/>
      <c r="R71" s="420"/>
      <c r="S71" s="30"/>
      <c r="T71" s="30"/>
      <c r="U71" s="30"/>
      <c r="V71" s="30"/>
      <c r="W71" s="30"/>
      <c r="X71" s="30"/>
      <c r="Y71" s="30"/>
      <c r="Z71" s="30"/>
      <c r="AA71" s="30"/>
      <c r="AB71" s="30"/>
      <c r="AC71" s="30"/>
      <c r="AD71" s="30"/>
      <c r="AE71" s="30"/>
      <c r="AF71" s="30"/>
      <c r="AG71" s="30"/>
      <c r="AH71" s="30"/>
      <c r="AI71" s="30"/>
      <c r="AJ71" s="30"/>
      <c r="AK71" s="30"/>
      <c r="AL71" s="30"/>
      <c r="AM71" s="30"/>
    </row>
    <row r="72" spans="6:39">
      <c r="J72" s="417"/>
      <c r="K72" s="417"/>
      <c r="L72" s="417"/>
      <c r="M72" s="420"/>
      <c r="N72" s="420"/>
      <c r="O72" s="420"/>
      <c r="P72" s="420"/>
      <c r="Q72" s="420"/>
      <c r="R72" s="420"/>
      <c r="S72" s="30"/>
      <c r="T72" s="30"/>
      <c r="U72" s="30"/>
      <c r="V72" s="30"/>
      <c r="W72" s="30"/>
      <c r="X72" s="30"/>
      <c r="Y72" s="30"/>
      <c r="Z72" s="30"/>
      <c r="AA72" s="30"/>
      <c r="AB72" s="30"/>
      <c r="AC72" s="30"/>
      <c r="AD72" s="30"/>
      <c r="AE72" s="30"/>
      <c r="AF72" s="30"/>
      <c r="AG72" s="30"/>
      <c r="AH72" s="30"/>
      <c r="AI72" s="30"/>
      <c r="AJ72" s="30"/>
      <c r="AK72" s="30"/>
      <c r="AL72" s="30"/>
      <c r="AM72" s="30"/>
    </row>
    <row r="73" spans="6:39">
      <c r="F73" s="419"/>
      <c r="G73" s="421"/>
      <c r="H73" s="421"/>
      <c r="I73" s="421"/>
      <c r="J73" s="417"/>
      <c r="K73" s="417"/>
      <c r="L73" s="417"/>
      <c r="M73" s="420"/>
      <c r="N73" s="420"/>
      <c r="O73" s="420"/>
      <c r="P73" s="420"/>
      <c r="Q73" s="420"/>
      <c r="R73" s="420"/>
      <c r="S73" s="30"/>
      <c r="T73" s="30"/>
      <c r="U73" s="30"/>
      <c r="V73" s="30"/>
      <c r="W73" s="30"/>
      <c r="X73" s="30"/>
      <c r="Y73" s="30"/>
      <c r="Z73" s="30"/>
      <c r="AA73" s="30"/>
      <c r="AB73" s="30"/>
      <c r="AC73" s="30"/>
      <c r="AD73" s="30"/>
      <c r="AE73" s="30"/>
      <c r="AF73" s="30"/>
      <c r="AG73" s="30"/>
      <c r="AH73" s="30"/>
      <c r="AI73" s="30"/>
      <c r="AJ73" s="30"/>
      <c r="AK73" s="30"/>
      <c r="AL73" s="30"/>
      <c r="AM73" s="30"/>
    </row>
    <row r="74" spans="6:39">
      <c r="J74" s="417"/>
      <c r="K74" s="417"/>
      <c r="L74" s="417"/>
      <c r="M74" s="420"/>
      <c r="N74" s="420"/>
      <c r="O74" s="420"/>
      <c r="P74" s="420"/>
      <c r="Q74" s="420"/>
      <c r="R74" s="420"/>
      <c r="S74" s="30"/>
      <c r="T74" s="30"/>
      <c r="U74" s="30"/>
      <c r="V74" s="30"/>
      <c r="W74" s="30"/>
      <c r="X74" s="30"/>
      <c r="Y74" s="30"/>
      <c r="Z74" s="30"/>
      <c r="AA74" s="30"/>
      <c r="AB74" s="30"/>
      <c r="AC74" s="30"/>
      <c r="AD74" s="30"/>
      <c r="AE74" s="30"/>
      <c r="AF74" s="30"/>
      <c r="AG74" s="30"/>
      <c r="AH74" s="30"/>
      <c r="AI74" s="30"/>
      <c r="AJ74" s="30"/>
      <c r="AK74" s="30"/>
      <c r="AL74" s="30"/>
      <c r="AM74" s="30"/>
    </row>
    <row r="75" spans="6:39">
      <c r="F75" s="419"/>
      <c r="G75" s="421"/>
      <c r="H75" s="421"/>
      <c r="I75" s="421"/>
      <c r="J75" s="417"/>
      <c r="K75" s="417"/>
      <c r="L75" s="417"/>
      <c r="M75" s="420"/>
      <c r="N75" s="420"/>
      <c r="O75" s="420"/>
      <c r="P75" s="420"/>
      <c r="Q75" s="420"/>
      <c r="R75" s="420"/>
      <c r="S75" s="30"/>
      <c r="T75" s="30"/>
      <c r="U75" s="30"/>
      <c r="V75" s="30"/>
      <c r="W75" s="30"/>
      <c r="X75" s="30"/>
      <c r="Y75" s="30"/>
      <c r="Z75" s="30"/>
      <c r="AA75" s="30"/>
      <c r="AB75" s="30"/>
      <c r="AC75" s="30"/>
      <c r="AD75" s="30"/>
      <c r="AE75" s="30"/>
      <c r="AF75" s="30"/>
      <c r="AG75" s="30"/>
      <c r="AH75" s="30"/>
      <c r="AI75" s="30"/>
      <c r="AJ75" s="30"/>
      <c r="AK75" s="30"/>
      <c r="AL75" s="30"/>
      <c r="AM75" s="30"/>
    </row>
    <row r="76" spans="6:39">
      <c r="J76" s="417"/>
      <c r="K76" s="417"/>
      <c r="L76" s="417"/>
      <c r="M76" s="420"/>
      <c r="N76" s="420"/>
      <c r="O76" s="420"/>
      <c r="P76" s="420"/>
      <c r="Q76" s="420"/>
      <c r="R76" s="420"/>
      <c r="S76" s="30"/>
      <c r="T76" s="30"/>
      <c r="U76" s="30"/>
      <c r="V76" s="30"/>
      <c r="W76" s="30"/>
      <c r="X76" s="30"/>
      <c r="Y76" s="30"/>
      <c r="Z76" s="30"/>
      <c r="AA76" s="30"/>
      <c r="AB76" s="30"/>
      <c r="AC76" s="30"/>
      <c r="AD76" s="30"/>
      <c r="AE76" s="30"/>
      <c r="AF76" s="30"/>
      <c r="AG76" s="30"/>
      <c r="AH76" s="30"/>
      <c r="AI76" s="30"/>
      <c r="AJ76" s="30"/>
      <c r="AK76" s="30"/>
      <c r="AL76" s="30"/>
      <c r="AM76" s="30"/>
    </row>
    <row r="77" spans="6:39">
      <c r="F77" s="419"/>
      <c r="G77" s="421"/>
      <c r="H77" s="421"/>
      <c r="I77" s="421"/>
      <c r="J77" s="417"/>
      <c r="K77" s="417"/>
      <c r="L77" s="417"/>
      <c r="M77" s="420"/>
      <c r="N77" s="420"/>
      <c r="O77" s="420"/>
      <c r="P77" s="420"/>
      <c r="Q77" s="420"/>
      <c r="R77" s="420"/>
      <c r="S77" s="30"/>
      <c r="T77" s="30"/>
      <c r="U77" s="30"/>
      <c r="V77" s="30"/>
      <c r="W77" s="30"/>
      <c r="X77" s="30"/>
      <c r="Y77" s="30"/>
      <c r="Z77" s="30"/>
      <c r="AA77" s="30"/>
      <c r="AB77" s="30"/>
      <c r="AC77" s="30"/>
      <c r="AD77" s="30"/>
      <c r="AE77" s="30"/>
      <c r="AF77" s="30"/>
      <c r="AG77" s="30"/>
      <c r="AH77" s="30"/>
      <c r="AI77" s="30"/>
      <c r="AJ77" s="30"/>
      <c r="AK77" s="30"/>
      <c r="AL77" s="30"/>
      <c r="AM77" s="30"/>
    </row>
    <row r="78" spans="6:39">
      <c r="J78" s="417"/>
      <c r="K78" s="417"/>
      <c r="L78" s="417"/>
      <c r="M78" s="420"/>
      <c r="N78" s="420"/>
      <c r="O78" s="420"/>
      <c r="P78" s="420"/>
      <c r="Q78" s="420"/>
      <c r="R78" s="420"/>
      <c r="S78" s="30"/>
      <c r="T78" s="30"/>
      <c r="U78" s="30"/>
      <c r="V78" s="30"/>
      <c r="W78" s="30"/>
      <c r="X78" s="30"/>
      <c r="Y78" s="30"/>
      <c r="Z78" s="30"/>
      <c r="AA78" s="30"/>
      <c r="AB78" s="30"/>
      <c r="AC78" s="30"/>
      <c r="AD78" s="30"/>
      <c r="AE78" s="30"/>
      <c r="AF78" s="30"/>
      <c r="AG78" s="30"/>
      <c r="AH78" s="30"/>
      <c r="AI78" s="30"/>
      <c r="AJ78" s="30"/>
      <c r="AK78" s="30"/>
      <c r="AL78" s="30"/>
      <c r="AM78" s="30"/>
    </row>
    <row r="79" spans="6:39">
      <c r="F79" s="419"/>
      <c r="G79" s="421"/>
      <c r="H79" s="421"/>
      <c r="I79" s="421"/>
      <c r="J79" s="417"/>
      <c r="K79" s="417"/>
      <c r="L79" s="417"/>
      <c r="M79" s="420"/>
      <c r="N79" s="420"/>
      <c r="O79" s="420"/>
      <c r="P79" s="420"/>
      <c r="Q79" s="420"/>
      <c r="R79" s="420"/>
      <c r="S79" s="30"/>
      <c r="T79" s="30"/>
      <c r="U79" s="30"/>
      <c r="V79" s="30"/>
      <c r="W79" s="30"/>
      <c r="X79" s="30"/>
      <c r="Y79" s="30"/>
      <c r="Z79" s="30"/>
      <c r="AA79" s="30"/>
      <c r="AB79" s="30"/>
      <c r="AC79" s="30"/>
      <c r="AD79" s="30"/>
      <c r="AE79" s="30"/>
      <c r="AF79" s="30"/>
      <c r="AG79" s="30"/>
      <c r="AH79" s="30"/>
      <c r="AI79" s="30"/>
      <c r="AJ79" s="30"/>
      <c r="AK79" s="30"/>
      <c r="AL79" s="30"/>
      <c r="AM79" s="30"/>
    </row>
    <row r="80" spans="6:39">
      <c r="J80" s="417"/>
      <c r="K80" s="417"/>
      <c r="L80" s="417"/>
      <c r="M80" s="420"/>
      <c r="N80" s="420"/>
      <c r="O80" s="420"/>
      <c r="P80" s="420"/>
      <c r="Q80" s="420"/>
      <c r="R80" s="420"/>
      <c r="S80" s="30"/>
      <c r="T80" s="30"/>
      <c r="U80" s="30"/>
      <c r="V80" s="30"/>
      <c r="W80" s="30"/>
      <c r="X80" s="30"/>
      <c r="Y80" s="30"/>
      <c r="Z80" s="30"/>
      <c r="AA80" s="30"/>
      <c r="AB80" s="30"/>
      <c r="AC80" s="30"/>
      <c r="AD80" s="30"/>
      <c r="AE80" s="30"/>
      <c r="AF80" s="30"/>
      <c r="AG80" s="30"/>
      <c r="AH80" s="30"/>
      <c r="AI80" s="30"/>
      <c r="AJ80" s="30"/>
      <c r="AK80" s="30"/>
      <c r="AL80" s="30"/>
      <c r="AM80" s="30"/>
    </row>
    <row r="81" spans="6:39">
      <c r="F81" s="419"/>
      <c r="G81" s="421"/>
      <c r="H81" s="421"/>
      <c r="I81" s="421"/>
      <c r="J81" s="417"/>
      <c r="K81" s="417"/>
      <c r="L81" s="417"/>
      <c r="M81" s="420"/>
      <c r="N81" s="420"/>
      <c r="O81" s="420"/>
      <c r="P81" s="420"/>
      <c r="Q81" s="420"/>
      <c r="R81" s="420"/>
      <c r="S81" s="30"/>
      <c r="T81" s="30"/>
      <c r="U81" s="30"/>
      <c r="V81" s="30"/>
      <c r="W81" s="30"/>
      <c r="X81" s="30"/>
      <c r="Y81" s="30"/>
      <c r="Z81" s="30"/>
      <c r="AA81" s="30"/>
      <c r="AB81" s="30"/>
      <c r="AC81" s="30"/>
      <c r="AD81" s="30"/>
      <c r="AE81" s="30"/>
      <c r="AF81" s="30"/>
      <c r="AG81" s="30"/>
      <c r="AH81" s="30"/>
      <c r="AI81" s="30"/>
      <c r="AJ81" s="30"/>
      <c r="AK81" s="30"/>
      <c r="AL81" s="30"/>
      <c r="AM81" s="30"/>
    </row>
    <row r="82" spans="6:39">
      <c r="J82" s="417"/>
      <c r="K82" s="417"/>
      <c r="L82" s="417"/>
      <c r="M82" s="420"/>
      <c r="N82" s="420"/>
      <c r="O82" s="420"/>
      <c r="P82" s="420"/>
      <c r="Q82" s="420"/>
      <c r="R82" s="420"/>
      <c r="S82" s="30"/>
      <c r="T82" s="30"/>
      <c r="U82" s="30"/>
      <c r="V82" s="30"/>
      <c r="W82" s="30"/>
      <c r="X82" s="30"/>
      <c r="Y82" s="30"/>
      <c r="Z82" s="30"/>
      <c r="AA82" s="30"/>
      <c r="AB82" s="30"/>
      <c r="AC82" s="30"/>
      <c r="AD82" s="30"/>
      <c r="AE82" s="30"/>
      <c r="AF82" s="30"/>
      <c r="AG82" s="30"/>
      <c r="AH82" s="30"/>
      <c r="AI82" s="30"/>
      <c r="AJ82" s="30"/>
      <c r="AK82" s="30"/>
      <c r="AL82" s="30"/>
      <c r="AM82" s="30"/>
    </row>
    <row r="83" spans="6:39">
      <c r="F83" s="419"/>
      <c r="G83" s="421"/>
      <c r="H83" s="421"/>
      <c r="I83" s="421"/>
      <c r="J83" s="417"/>
      <c r="K83" s="417"/>
      <c r="L83" s="417"/>
      <c r="M83" s="420"/>
      <c r="N83" s="420"/>
      <c r="O83" s="420"/>
      <c r="P83" s="420"/>
      <c r="Q83" s="420"/>
      <c r="R83" s="420"/>
      <c r="S83" s="30"/>
      <c r="T83" s="30"/>
      <c r="U83" s="30"/>
      <c r="V83" s="30"/>
      <c r="W83" s="30"/>
      <c r="X83" s="30"/>
      <c r="Y83" s="30"/>
      <c r="Z83" s="30"/>
      <c r="AA83" s="30"/>
      <c r="AB83" s="30"/>
      <c r="AC83" s="30"/>
      <c r="AD83" s="30"/>
      <c r="AE83" s="30"/>
      <c r="AF83" s="30"/>
      <c r="AG83" s="30"/>
      <c r="AH83" s="30"/>
      <c r="AI83" s="30"/>
      <c r="AJ83" s="30"/>
      <c r="AK83" s="30"/>
      <c r="AL83" s="30"/>
      <c r="AM83" s="30"/>
    </row>
    <row r="84" spans="6:39">
      <c r="J84" s="417"/>
      <c r="K84" s="417"/>
      <c r="L84" s="417"/>
      <c r="M84" s="420"/>
      <c r="N84" s="420"/>
      <c r="O84" s="420"/>
      <c r="P84" s="420"/>
      <c r="Q84" s="420"/>
      <c r="R84" s="420"/>
      <c r="S84" s="30"/>
      <c r="T84" s="30"/>
      <c r="U84" s="30"/>
      <c r="V84" s="30"/>
      <c r="W84" s="30"/>
      <c r="X84" s="30"/>
      <c r="Y84" s="30"/>
      <c r="Z84" s="30"/>
      <c r="AA84" s="30"/>
      <c r="AB84" s="30"/>
      <c r="AC84" s="30"/>
      <c r="AD84" s="30"/>
      <c r="AE84" s="30"/>
      <c r="AF84" s="30"/>
      <c r="AG84" s="30"/>
      <c r="AH84" s="30"/>
      <c r="AI84" s="30"/>
      <c r="AJ84" s="30"/>
      <c r="AK84" s="30"/>
      <c r="AL84" s="30"/>
      <c r="AM84" s="30"/>
    </row>
    <row r="85" spans="6:39">
      <c r="F85" s="419"/>
      <c r="G85" s="421"/>
      <c r="H85" s="421"/>
      <c r="I85" s="421"/>
      <c r="J85" s="417"/>
      <c r="K85" s="417"/>
      <c r="L85" s="417"/>
      <c r="M85" s="420"/>
      <c r="N85" s="420"/>
      <c r="O85" s="420"/>
      <c r="P85" s="420"/>
      <c r="Q85" s="420"/>
      <c r="R85" s="420"/>
      <c r="S85" s="30"/>
      <c r="T85" s="30"/>
      <c r="U85" s="30"/>
      <c r="V85" s="30"/>
      <c r="W85" s="30"/>
      <c r="X85" s="30"/>
      <c r="Y85" s="30"/>
      <c r="Z85" s="30"/>
      <c r="AA85" s="30"/>
      <c r="AB85" s="30"/>
      <c r="AC85" s="30"/>
      <c r="AD85" s="30"/>
      <c r="AE85" s="30"/>
      <c r="AF85" s="30"/>
      <c r="AG85" s="30"/>
      <c r="AH85" s="30"/>
      <c r="AI85" s="30"/>
      <c r="AJ85" s="30"/>
      <c r="AK85" s="30"/>
      <c r="AL85" s="30"/>
      <c r="AM85" s="30"/>
    </row>
    <row r="86" spans="6:39">
      <c r="J86" s="417"/>
      <c r="K86" s="417"/>
      <c r="L86" s="417"/>
      <c r="M86" s="420"/>
      <c r="N86" s="420"/>
      <c r="O86" s="420"/>
      <c r="P86" s="420"/>
      <c r="Q86" s="420"/>
      <c r="R86" s="420"/>
      <c r="S86" s="30"/>
      <c r="T86" s="30"/>
      <c r="U86" s="30"/>
      <c r="V86" s="30"/>
      <c r="W86" s="30"/>
      <c r="X86" s="30"/>
      <c r="Y86" s="30"/>
      <c r="Z86" s="30"/>
      <c r="AA86" s="30"/>
      <c r="AB86" s="30"/>
      <c r="AC86" s="30"/>
      <c r="AD86" s="30"/>
      <c r="AE86" s="30"/>
      <c r="AF86" s="30"/>
      <c r="AG86" s="30"/>
      <c r="AH86" s="30"/>
      <c r="AI86" s="30"/>
      <c r="AJ86" s="30"/>
      <c r="AK86" s="30"/>
      <c r="AL86" s="30"/>
      <c r="AM86" s="30"/>
    </row>
    <row r="87" spans="6:39">
      <c r="F87" s="419"/>
      <c r="G87" s="421"/>
      <c r="H87" s="421"/>
      <c r="I87" s="421"/>
      <c r="J87" s="417"/>
      <c r="K87" s="417"/>
      <c r="L87" s="417"/>
      <c r="M87" s="420"/>
      <c r="N87" s="420"/>
      <c r="O87" s="420"/>
      <c r="P87" s="420"/>
      <c r="Q87" s="420"/>
      <c r="R87" s="420"/>
      <c r="S87" s="30"/>
      <c r="T87" s="30"/>
      <c r="U87" s="30"/>
      <c r="V87" s="30"/>
      <c r="W87" s="30"/>
      <c r="X87" s="30"/>
      <c r="Y87" s="30"/>
      <c r="Z87" s="30"/>
      <c r="AA87" s="30"/>
      <c r="AB87" s="30"/>
      <c r="AC87" s="30"/>
      <c r="AD87" s="30"/>
      <c r="AE87" s="30"/>
      <c r="AF87" s="30"/>
      <c r="AG87" s="30"/>
      <c r="AH87" s="30"/>
      <c r="AI87" s="30"/>
      <c r="AJ87" s="30"/>
      <c r="AK87" s="30"/>
      <c r="AL87" s="30"/>
      <c r="AM87" s="30"/>
    </row>
  </sheetData>
  <sheetProtection algorithmName="SHA-512" hashValue="nUjdVvWT4yqdNvA6JBv5+zGUdnI3E0acMyRFbZ6xQ4n8NMUlVhrtaK3SmhCgWV3vPinZRCZNhgZQLQGlJKJ+jg==" saltValue="YKHcMCkWV6iiB2Kp7CbP9w==" spinCount="100000" sheet="1" objects="1" scenarios="1" formatCells="0" formatColumns="0" formatRows="0" selectLockedCells="1"/>
  <mergeCells count="81">
    <mergeCell ref="E56:AA56"/>
    <mergeCell ref="C36:I36"/>
    <mergeCell ref="AE18:AM19"/>
    <mergeCell ref="AE21:AM21"/>
    <mergeCell ref="E31:Z31"/>
    <mergeCell ref="E33:Z33"/>
    <mergeCell ref="D34:E34"/>
    <mergeCell ref="E18:Z18"/>
    <mergeCell ref="E28:AB29"/>
    <mergeCell ref="E25:AB25"/>
    <mergeCell ref="E23:AB23"/>
    <mergeCell ref="E20:AB20"/>
    <mergeCell ref="C37:I37"/>
    <mergeCell ref="J35:L37"/>
    <mergeCell ref="M35:AM37"/>
    <mergeCell ref="F34:AM34"/>
    <mergeCell ref="A1:AN1"/>
    <mergeCell ref="B3:AC3"/>
    <mergeCell ref="AD3:AN3"/>
    <mergeCell ref="D5:Z5"/>
    <mergeCell ref="D10:Z10"/>
    <mergeCell ref="C35:I35"/>
    <mergeCell ref="AP5:BR5"/>
    <mergeCell ref="AP6:BR6"/>
    <mergeCell ref="AP7:BR11"/>
    <mergeCell ref="F13:Z13"/>
    <mergeCell ref="F14:AB16"/>
    <mergeCell ref="E11:AB11"/>
    <mergeCell ref="E6:AB6"/>
    <mergeCell ref="E7:AB8"/>
    <mergeCell ref="AE5:AM5"/>
    <mergeCell ref="AE6:AM7"/>
    <mergeCell ref="AE13:AM13"/>
    <mergeCell ref="N41:AM41"/>
    <mergeCell ref="N42:AM42"/>
    <mergeCell ref="N43:AM43"/>
    <mergeCell ref="C38:I38"/>
    <mergeCell ref="C39:E39"/>
    <mergeCell ref="G39:I39"/>
    <mergeCell ref="C40:I40"/>
    <mergeCell ref="J38:L40"/>
    <mergeCell ref="N38:AM38"/>
    <mergeCell ref="N39:AM39"/>
    <mergeCell ref="N40:AM40"/>
    <mergeCell ref="C41:I41"/>
    <mergeCell ref="C42:E42"/>
    <mergeCell ref="G42:I42"/>
    <mergeCell ref="C43:I43"/>
    <mergeCell ref="J41:L43"/>
    <mergeCell ref="N47:AM47"/>
    <mergeCell ref="N48:AM48"/>
    <mergeCell ref="N49:AM49"/>
    <mergeCell ref="C44:I44"/>
    <mergeCell ref="C45:E45"/>
    <mergeCell ref="G45:I45"/>
    <mergeCell ref="C46:I46"/>
    <mergeCell ref="J44:L46"/>
    <mergeCell ref="N44:AM44"/>
    <mergeCell ref="N45:AM45"/>
    <mergeCell ref="N46:AM46"/>
    <mergeCell ref="C47:I47"/>
    <mergeCell ref="C48:E48"/>
    <mergeCell ref="G48:I48"/>
    <mergeCell ref="C49:I49"/>
    <mergeCell ref="J47:L49"/>
    <mergeCell ref="N53:AM53"/>
    <mergeCell ref="N54:AM54"/>
    <mergeCell ref="N55:AM55"/>
    <mergeCell ref="C50:I50"/>
    <mergeCell ref="C51:E51"/>
    <mergeCell ref="G51:I51"/>
    <mergeCell ref="C52:I52"/>
    <mergeCell ref="J50:L52"/>
    <mergeCell ref="N50:AM50"/>
    <mergeCell ref="N51:AM51"/>
    <mergeCell ref="N52:AM52"/>
    <mergeCell ref="C53:I53"/>
    <mergeCell ref="C54:E54"/>
    <mergeCell ref="G54:I54"/>
    <mergeCell ref="C55:I55"/>
    <mergeCell ref="J53:L55"/>
  </mergeCells>
  <phoneticPr fontId="4"/>
  <conditionalFormatting sqref="C35:I55">
    <cfRule type="containsBlanks" dxfId="92" priority="6">
      <formula>LEN(TRIM(C35))=0</formula>
    </cfRule>
  </conditionalFormatting>
  <conditionalFormatting sqref="E7">
    <cfRule type="containsBlanks" dxfId="91" priority="1">
      <formula>LEN(TRIM(E7))=0</formula>
    </cfRule>
  </conditionalFormatting>
  <conditionalFormatting sqref="F14">
    <cfRule type="containsBlanks" dxfId="90" priority="9">
      <formula>LEN(TRIM(F14))=0</formula>
    </cfRule>
  </conditionalFormatting>
  <conditionalFormatting sqref="J35:L55">
    <cfRule type="containsBlanks" dxfId="89" priority="2">
      <formula>LEN(TRIM(J35))=0</formula>
    </cfRule>
  </conditionalFormatting>
  <conditionalFormatting sqref="M35:AM55">
    <cfRule type="containsBlanks" dxfId="88" priority="3">
      <formula>LEN(TRIM(M35))=0</formula>
    </cfRule>
  </conditionalFormatting>
  <dataValidations count="1">
    <dataValidation type="list" allowBlank="1" showInputMessage="1" showErrorMessage="1" sqref="J60:L87 J38:L55" xr:uid="{263BCAED-F984-4931-9D1C-CC6C16F998C7}">
      <formula1>"施設長,副施設長,施設長、副施設長"</formula1>
    </dataValidation>
  </dataValidations>
  <printOptions horizontalCentered="1"/>
  <pageMargins left="0.70866141732283472" right="0.31496062992125984" top="0.39370078740157483" bottom="0.39370078740157483" header="0.51181102362204722" footer="0.51181102362204722"/>
  <pageSetup paperSize="9" scale="95"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2769" r:id="rId4" name="Check Box 94">
              <controlPr defaultSize="0" autoFill="0" autoLine="0" autoPict="0">
                <anchor moveWithCells="1">
                  <from>
                    <xdr:col>22</xdr:col>
                    <xdr:colOff>38100</xdr:colOff>
                    <xdr:row>3</xdr:row>
                    <xdr:rowOff>66675</xdr:rowOff>
                  </from>
                  <to>
                    <xdr:col>25</xdr:col>
                    <xdr:colOff>57150</xdr:colOff>
                    <xdr:row>5</xdr:row>
                    <xdr:rowOff>0</xdr:rowOff>
                  </to>
                </anchor>
              </controlPr>
            </control>
          </mc:Choice>
        </mc:AlternateContent>
        <mc:AlternateContent xmlns:mc="http://schemas.openxmlformats.org/markup-compatibility/2006">
          <mc:Choice Requires="x14">
            <control shapeId="672770" r:id="rId5" name="Check Box 95">
              <controlPr defaultSize="0" autoFill="0" autoLine="0" autoPict="0">
                <anchor moveWithCells="1">
                  <from>
                    <xdr:col>25</xdr:col>
                    <xdr:colOff>95250</xdr:colOff>
                    <xdr:row>3</xdr:row>
                    <xdr:rowOff>66675</xdr:rowOff>
                  </from>
                  <to>
                    <xdr:col>28</xdr:col>
                    <xdr:colOff>114300</xdr:colOff>
                    <xdr:row>4</xdr:row>
                    <xdr:rowOff>171450</xdr:rowOff>
                  </to>
                </anchor>
              </controlPr>
            </control>
          </mc:Choice>
        </mc:AlternateContent>
        <mc:AlternateContent xmlns:mc="http://schemas.openxmlformats.org/markup-compatibility/2006">
          <mc:Choice Requires="x14">
            <control shapeId="672771" r:id="rId6" name="Check Box 3">
              <controlPr defaultSize="0" autoFill="0" autoLine="0" autoPict="0">
                <anchor moveWithCells="1">
                  <from>
                    <xdr:col>22</xdr:col>
                    <xdr:colOff>38100</xdr:colOff>
                    <xdr:row>17</xdr:row>
                    <xdr:rowOff>0</xdr:rowOff>
                  </from>
                  <to>
                    <xdr:col>25</xdr:col>
                    <xdr:colOff>57150</xdr:colOff>
                    <xdr:row>18</xdr:row>
                    <xdr:rowOff>19050</xdr:rowOff>
                  </to>
                </anchor>
              </controlPr>
            </control>
          </mc:Choice>
        </mc:AlternateContent>
        <mc:AlternateContent xmlns:mc="http://schemas.openxmlformats.org/markup-compatibility/2006">
          <mc:Choice Requires="x14">
            <control shapeId="672772" r:id="rId7" name="Check Box 4">
              <controlPr defaultSize="0" autoFill="0" autoLine="0" autoPict="0">
                <anchor moveWithCells="1">
                  <from>
                    <xdr:col>25</xdr:col>
                    <xdr:colOff>95250</xdr:colOff>
                    <xdr:row>17</xdr:row>
                    <xdr:rowOff>0</xdr:rowOff>
                  </from>
                  <to>
                    <xdr:col>28</xdr:col>
                    <xdr:colOff>114300</xdr:colOff>
                    <xdr:row>18</xdr:row>
                    <xdr:rowOff>9525</xdr:rowOff>
                  </to>
                </anchor>
              </controlPr>
            </control>
          </mc:Choice>
        </mc:AlternateContent>
        <mc:AlternateContent xmlns:mc="http://schemas.openxmlformats.org/markup-compatibility/2006">
          <mc:Choice Requires="x14">
            <control shapeId="672777" r:id="rId8" name="Check Box 9">
              <controlPr defaultSize="0" autoFill="0" autoLine="0" autoPict="0">
                <anchor moveWithCells="1">
                  <from>
                    <xdr:col>22</xdr:col>
                    <xdr:colOff>38100</xdr:colOff>
                    <xdr:row>10</xdr:row>
                    <xdr:rowOff>0</xdr:rowOff>
                  </from>
                  <to>
                    <xdr:col>25</xdr:col>
                    <xdr:colOff>57150</xdr:colOff>
                    <xdr:row>11</xdr:row>
                    <xdr:rowOff>19050</xdr:rowOff>
                  </to>
                </anchor>
              </controlPr>
            </control>
          </mc:Choice>
        </mc:AlternateContent>
        <mc:AlternateContent xmlns:mc="http://schemas.openxmlformats.org/markup-compatibility/2006">
          <mc:Choice Requires="x14">
            <control shapeId="672778" r:id="rId9" name="Check Box 10">
              <controlPr defaultSize="0" autoFill="0" autoLine="0" autoPict="0">
                <anchor moveWithCells="1">
                  <from>
                    <xdr:col>25</xdr:col>
                    <xdr:colOff>95250</xdr:colOff>
                    <xdr:row>10</xdr:row>
                    <xdr:rowOff>0</xdr:rowOff>
                  </from>
                  <to>
                    <xdr:col>28</xdr:col>
                    <xdr:colOff>114300</xdr:colOff>
                    <xdr:row>11</xdr:row>
                    <xdr:rowOff>9525</xdr:rowOff>
                  </to>
                </anchor>
              </controlPr>
            </control>
          </mc:Choice>
        </mc:AlternateContent>
        <mc:AlternateContent xmlns:mc="http://schemas.openxmlformats.org/markup-compatibility/2006">
          <mc:Choice Requires="x14">
            <control shapeId="672786" r:id="rId10" name="Check Box 18">
              <controlPr defaultSize="0" autoFill="0" autoLine="0" autoPict="0">
                <anchor moveWithCells="1">
                  <from>
                    <xdr:col>22</xdr:col>
                    <xdr:colOff>38100</xdr:colOff>
                    <xdr:row>29</xdr:row>
                    <xdr:rowOff>171450</xdr:rowOff>
                  </from>
                  <to>
                    <xdr:col>25</xdr:col>
                    <xdr:colOff>57150</xdr:colOff>
                    <xdr:row>31</xdr:row>
                    <xdr:rowOff>9525</xdr:rowOff>
                  </to>
                </anchor>
              </controlPr>
            </control>
          </mc:Choice>
        </mc:AlternateContent>
        <mc:AlternateContent xmlns:mc="http://schemas.openxmlformats.org/markup-compatibility/2006">
          <mc:Choice Requires="x14">
            <control shapeId="672787" r:id="rId11" name="Check Box 19">
              <controlPr defaultSize="0" autoFill="0" autoLine="0" autoPict="0">
                <anchor moveWithCells="1">
                  <from>
                    <xdr:col>25</xdr:col>
                    <xdr:colOff>95250</xdr:colOff>
                    <xdr:row>29</xdr:row>
                    <xdr:rowOff>171450</xdr:rowOff>
                  </from>
                  <to>
                    <xdr:col>28</xdr:col>
                    <xdr:colOff>114300</xdr:colOff>
                    <xdr:row>31</xdr:row>
                    <xdr:rowOff>0</xdr:rowOff>
                  </to>
                </anchor>
              </controlPr>
            </control>
          </mc:Choice>
        </mc:AlternateContent>
        <mc:AlternateContent xmlns:mc="http://schemas.openxmlformats.org/markup-compatibility/2006">
          <mc:Choice Requires="x14">
            <control shapeId="672788" r:id="rId12" name="Check Box 20">
              <controlPr defaultSize="0" autoFill="0" autoLine="0" autoPict="0">
                <anchor moveWithCells="1">
                  <from>
                    <xdr:col>22</xdr:col>
                    <xdr:colOff>38100</xdr:colOff>
                    <xdr:row>28</xdr:row>
                    <xdr:rowOff>0</xdr:rowOff>
                  </from>
                  <to>
                    <xdr:col>25</xdr:col>
                    <xdr:colOff>57150</xdr:colOff>
                    <xdr:row>29</xdr:row>
                    <xdr:rowOff>19050</xdr:rowOff>
                  </to>
                </anchor>
              </controlPr>
            </control>
          </mc:Choice>
        </mc:AlternateContent>
        <mc:AlternateContent xmlns:mc="http://schemas.openxmlformats.org/markup-compatibility/2006">
          <mc:Choice Requires="x14">
            <control shapeId="672789" r:id="rId13" name="Check Box 21">
              <controlPr defaultSize="0" autoFill="0" autoLine="0" autoPict="0">
                <anchor moveWithCells="1">
                  <from>
                    <xdr:col>25</xdr:col>
                    <xdr:colOff>95250</xdr:colOff>
                    <xdr:row>28</xdr:row>
                    <xdr:rowOff>0</xdr:rowOff>
                  </from>
                  <to>
                    <xdr:col>28</xdr:col>
                    <xdr:colOff>114300</xdr:colOff>
                    <xdr:row>29</xdr:row>
                    <xdr:rowOff>9525</xdr:rowOff>
                  </to>
                </anchor>
              </controlPr>
            </control>
          </mc:Choice>
        </mc:AlternateContent>
        <mc:AlternateContent xmlns:mc="http://schemas.openxmlformats.org/markup-compatibility/2006">
          <mc:Choice Requires="x14">
            <control shapeId="672790" r:id="rId14" name="Check Box 22">
              <controlPr defaultSize="0" autoFill="0" autoLine="0" autoPict="0">
                <anchor moveWithCells="1">
                  <from>
                    <xdr:col>22</xdr:col>
                    <xdr:colOff>38100</xdr:colOff>
                    <xdr:row>25</xdr:row>
                    <xdr:rowOff>0</xdr:rowOff>
                  </from>
                  <to>
                    <xdr:col>25</xdr:col>
                    <xdr:colOff>57150</xdr:colOff>
                    <xdr:row>26</xdr:row>
                    <xdr:rowOff>19050</xdr:rowOff>
                  </to>
                </anchor>
              </controlPr>
            </control>
          </mc:Choice>
        </mc:AlternateContent>
        <mc:AlternateContent xmlns:mc="http://schemas.openxmlformats.org/markup-compatibility/2006">
          <mc:Choice Requires="x14">
            <control shapeId="672791" r:id="rId15" name="Check Box 23">
              <controlPr defaultSize="0" autoFill="0" autoLine="0" autoPict="0">
                <anchor moveWithCells="1">
                  <from>
                    <xdr:col>25</xdr:col>
                    <xdr:colOff>95250</xdr:colOff>
                    <xdr:row>25</xdr:row>
                    <xdr:rowOff>0</xdr:rowOff>
                  </from>
                  <to>
                    <xdr:col>28</xdr:col>
                    <xdr:colOff>114300</xdr:colOff>
                    <xdr:row>26</xdr:row>
                    <xdr:rowOff>9525</xdr:rowOff>
                  </to>
                </anchor>
              </controlPr>
            </control>
          </mc:Choice>
        </mc:AlternateContent>
        <mc:AlternateContent xmlns:mc="http://schemas.openxmlformats.org/markup-compatibility/2006">
          <mc:Choice Requires="x14">
            <control shapeId="672792" r:id="rId16" name="Check Box 24">
              <controlPr defaultSize="0" autoFill="0" autoLine="0" autoPict="0">
                <anchor moveWithCells="1">
                  <from>
                    <xdr:col>22</xdr:col>
                    <xdr:colOff>38100</xdr:colOff>
                    <xdr:row>22</xdr:row>
                    <xdr:rowOff>0</xdr:rowOff>
                  </from>
                  <to>
                    <xdr:col>25</xdr:col>
                    <xdr:colOff>57150</xdr:colOff>
                    <xdr:row>23</xdr:row>
                    <xdr:rowOff>19050</xdr:rowOff>
                  </to>
                </anchor>
              </controlPr>
            </control>
          </mc:Choice>
        </mc:AlternateContent>
        <mc:AlternateContent xmlns:mc="http://schemas.openxmlformats.org/markup-compatibility/2006">
          <mc:Choice Requires="x14">
            <control shapeId="672793" r:id="rId17" name="Check Box 25">
              <controlPr defaultSize="0" autoFill="0" autoLine="0" autoPict="0">
                <anchor moveWithCells="1">
                  <from>
                    <xdr:col>25</xdr:col>
                    <xdr:colOff>95250</xdr:colOff>
                    <xdr:row>22</xdr:row>
                    <xdr:rowOff>0</xdr:rowOff>
                  </from>
                  <to>
                    <xdr:col>28</xdr:col>
                    <xdr:colOff>114300</xdr:colOff>
                    <xdr:row>23</xdr:row>
                    <xdr:rowOff>9525</xdr:rowOff>
                  </to>
                </anchor>
              </controlPr>
            </control>
          </mc:Choice>
        </mc:AlternateContent>
        <mc:AlternateContent xmlns:mc="http://schemas.openxmlformats.org/markup-compatibility/2006">
          <mc:Choice Requires="x14">
            <control shapeId="672794" r:id="rId18" name="Check Box 26">
              <controlPr defaultSize="0" autoFill="0" autoLine="0" autoPict="0">
                <anchor moveWithCells="1">
                  <from>
                    <xdr:col>22</xdr:col>
                    <xdr:colOff>38100</xdr:colOff>
                    <xdr:row>20</xdr:row>
                    <xdr:rowOff>0</xdr:rowOff>
                  </from>
                  <to>
                    <xdr:col>25</xdr:col>
                    <xdr:colOff>57150</xdr:colOff>
                    <xdr:row>21</xdr:row>
                    <xdr:rowOff>19050</xdr:rowOff>
                  </to>
                </anchor>
              </controlPr>
            </control>
          </mc:Choice>
        </mc:AlternateContent>
        <mc:AlternateContent xmlns:mc="http://schemas.openxmlformats.org/markup-compatibility/2006">
          <mc:Choice Requires="x14">
            <control shapeId="672795" r:id="rId19" name="Check Box 27">
              <controlPr defaultSize="0" autoFill="0" autoLine="0" autoPict="0">
                <anchor moveWithCells="1">
                  <from>
                    <xdr:col>25</xdr:col>
                    <xdr:colOff>95250</xdr:colOff>
                    <xdr:row>20</xdr:row>
                    <xdr:rowOff>0</xdr:rowOff>
                  </from>
                  <to>
                    <xdr:col>28</xdr:col>
                    <xdr:colOff>114300</xdr:colOff>
                    <xdr:row>21</xdr:row>
                    <xdr:rowOff>9525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2D334-B627-4EC3-955D-EDDB8529EC93}">
  <sheetPr codeName="Sheet25">
    <tabColor theme="7" tint="0.59999389629810485"/>
  </sheetPr>
  <dimension ref="A1:AS89"/>
  <sheetViews>
    <sheetView view="pageBreakPreview" zoomScaleNormal="100" zoomScaleSheetLayoutView="100" workbookViewId="0">
      <selection activeCell="O28" sqref="O28:AL28"/>
    </sheetView>
  </sheetViews>
  <sheetFormatPr defaultColWidth="8" defaultRowHeight="12"/>
  <cols>
    <col min="1" max="1" width="1.25" style="13" customWidth="1"/>
    <col min="2" max="24" width="2.375" style="13" customWidth="1"/>
    <col min="25" max="25" width="1.625" style="13" customWidth="1"/>
    <col min="26" max="38" width="2.625" style="13" customWidth="1"/>
    <col min="39" max="39" width="1.625" style="13" customWidth="1"/>
    <col min="40" max="62" width="2.375" style="13" customWidth="1"/>
    <col min="63" max="16384" width="8" style="13"/>
  </cols>
  <sheetData>
    <row r="1" spans="1:45" ht="14.1" customHeight="1">
      <c r="A1" s="1742" t="s">
        <v>1668</v>
      </c>
      <c r="B1" s="4105"/>
      <c r="C1" s="4105"/>
      <c r="D1" s="4105"/>
      <c r="E1" s="4105"/>
      <c r="F1" s="4105"/>
      <c r="G1" s="4105"/>
      <c r="H1" s="4105"/>
      <c r="I1" s="4105"/>
      <c r="J1" s="4105"/>
      <c r="K1" s="4105"/>
      <c r="L1" s="4105"/>
      <c r="M1" s="4105"/>
      <c r="N1" s="4105"/>
      <c r="O1" s="4105"/>
      <c r="P1" s="4105"/>
      <c r="Q1" s="4105"/>
      <c r="R1" s="4105"/>
      <c r="S1" s="4105"/>
      <c r="T1" s="4105"/>
      <c r="U1" s="4105"/>
      <c r="V1" s="4105"/>
      <c r="W1" s="4105"/>
      <c r="X1" s="4105"/>
      <c r="Y1" s="4105"/>
      <c r="Z1" s="4105"/>
      <c r="AA1" s="4105"/>
      <c r="AB1" s="4105"/>
      <c r="AC1" s="4105"/>
      <c r="AD1" s="4105"/>
      <c r="AE1" s="4105"/>
      <c r="AF1" s="4105"/>
      <c r="AG1" s="4105"/>
      <c r="AH1" s="4105"/>
      <c r="AI1" s="4105"/>
      <c r="AJ1" s="4105"/>
      <c r="AK1" s="4105"/>
      <c r="AL1" s="4105"/>
      <c r="AM1" s="4105"/>
      <c r="AO1" s="525"/>
      <c r="AP1" s="525"/>
      <c r="AQ1" s="525"/>
      <c r="AR1" s="525"/>
      <c r="AS1" s="525"/>
    </row>
    <row r="2" spans="1:45" ht="5.0999999999999996" customHeight="1" thickBot="1">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row>
    <row r="3" spans="1:45" ht="14.1" customHeight="1">
      <c r="A3" s="1741" t="s">
        <v>335</v>
      </c>
      <c r="B3" s="1739"/>
      <c r="C3" s="1739"/>
      <c r="D3" s="1739"/>
      <c r="E3" s="1739"/>
      <c r="F3" s="1739"/>
      <c r="G3" s="1739"/>
      <c r="H3" s="1739"/>
      <c r="I3" s="1739"/>
      <c r="J3" s="1739"/>
      <c r="K3" s="1739"/>
      <c r="L3" s="1739"/>
      <c r="M3" s="1739"/>
      <c r="N3" s="1739"/>
      <c r="O3" s="1739"/>
      <c r="P3" s="1739"/>
      <c r="Q3" s="1739"/>
      <c r="R3" s="1739"/>
      <c r="S3" s="1739"/>
      <c r="T3" s="1739"/>
      <c r="U3" s="1739"/>
      <c r="V3" s="1739"/>
      <c r="W3" s="1739"/>
      <c r="X3" s="1739"/>
      <c r="Y3" s="2731"/>
      <c r="Z3" s="1738" t="s">
        <v>122</v>
      </c>
      <c r="AA3" s="1739"/>
      <c r="AB3" s="1739"/>
      <c r="AC3" s="1739"/>
      <c r="AD3" s="1739"/>
      <c r="AE3" s="1739"/>
      <c r="AF3" s="1739"/>
      <c r="AG3" s="1739"/>
      <c r="AH3" s="1739"/>
      <c r="AI3" s="1739"/>
      <c r="AJ3" s="1739"/>
      <c r="AK3" s="1739"/>
      <c r="AL3" s="1739"/>
      <c r="AM3" s="1740"/>
    </row>
    <row r="4" spans="1:45" ht="14.1" customHeight="1">
      <c r="A4" s="15"/>
      <c r="B4" s="2630" t="s">
        <v>1061</v>
      </c>
      <c r="C4" s="2630"/>
      <c r="D4" s="2649" t="s">
        <v>1669</v>
      </c>
      <c r="E4" s="2649"/>
      <c r="F4" s="2649"/>
      <c r="G4" s="2649"/>
      <c r="H4" s="2649"/>
      <c r="I4" s="2649"/>
      <c r="J4" s="2649"/>
      <c r="K4" s="2649"/>
      <c r="L4" s="2649"/>
      <c r="M4" s="2649"/>
      <c r="N4" s="2649"/>
      <c r="O4" s="2649"/>
      <c r="P4" s="2649"/>
      <c r="Q4" s="2649"/>
      <c r="R4" s="2649"/>
      <c r="S4" s="2649"/>
      <c r="T4" s="2649"/>
      <c r="U4" s="2649"/>
      <c r="V4" s="2649"/>
      <c r="W4" s="2649"/>
      <c r="X4" s="2649"/>
      <c r="Y4" s="2649"/>
      <c r="Z4" s="2649"/>
      <c r="AA4" s="2649"/>
      <c r="AB4" s="2649"/>
      <c r="AC4" s="2649"/>
      <c r="AD4" s="2649"/>
      <c r="AE4" s="2649"/>
      <c r="AF4" s="2649"/>
      <c r="AG4" s="2649"/>
      <c r="AH4" s="2649"/>
      <c r="AI4" s="2649"/>
      <c r="AJ4" s="2649"/>
      <c r="AK4" s="2649"/>
      <c r="AL4" s="2649"/>
      <c r="AM4" s="202"/>
    </row>
    <row r="5" spans="1:45" ht="14.1" customHeight="1">
      <c r="A5" s="15"/>
      <c r="B5" s="25"/>
      <c r="C5" s="25"/>
      <c r="D5" s="785" t="s">
        <v>1171</v>
      </c>
      <c r="E5" s="1757" t="s">
        <v>1738</v>
      </c>
      <c r="F5" s="1757"/>
      <c r="G5" s="1757"/>
      <c r="H5" s="1757"/>
      <c r="I5" s="1757"/>
      <c r="J5" s="1757"/>
      <c r="K5" s="1757"/>
      <c r="L5" s="1757"/>
      <c r="M5" s="1757"/>
      <c r="N5" s="1757"/>
      <c r="O5" s="1757"/>
      <c r="P5" s="1757"/>
      <c r="Q5" s="1757"/>
      <c r="R5" s="1757"/>
      <c r="S5" s="1757"/>
      <c r="T5" s="1757"/>
      <c r="U5" s="1757"/>
      <c r="V5" s="1757"/>
      <c r="W5" s="1757"/>
      <c r="X5" s="1757"/>
      <c r="Y5" s="1757"/>
      <c r="Z5" s="1757"/>
      <c r="AA5" s="1757"/>
      <c r="AB5" s="1757"/>
      <c r="AC5" s="1757"/>
      <c r="AD5" s="1757"/>
      <c r="AE5" s="1757"/>
      <c r="AF5" s="1757"/>
      <c r="AG5" s="1757"/>
      <c r="AH5" s="1757"/>
      <c r="AI5" s="1757"/>
      <c r="AJ5" s="1757"/>
      <c r="AK5" s="1757"/>
      <c r="AL5" s="1757"/>
      <c r="AM5" s="202"/>
    </row>
    <row r="6" spans="1:45" ht="12.95" customHeight="1">
      <c r="A6" s="15"/>
      <c r="B6" s="2044" t="s">
        <v>287</v>
      </c>
      <c r="C6" s="2045"/>
      <c r="D6" s="2045"/>
      <c r="E6" s="2045"/>
      <c r="F6" s="2045"/>
      <c r="G6" s="2045"/>
      <c r="H6" s="2045"/>
      <c r="I6" s="1959" t="s">
        <v>1670</v>
      </c>
      <c r="J6" s="1960"/>
      <c r="K6" s="1960"/>
      <c r="L6" s="1960"/>
      <c r="M6" s="1961"/>
      <c r="N6" s="1959" t="s">
        <v>1273</v>
      </c>
      <c r="O6" s="1896"/>
      <c r="P6" s="1896"/>
      <c r="Q6" s="1896"/>
      <c r="R6" s="1896"/>
      <c r="S6" s="1896"/>
      <c r="T6" s="1896"/>
      <c r="U6" s="1896"/>
      <c r="V6" s="1896"/>
      <c r="W6" s="1896"/>
      <c r="X6" s="1896"/>
      <c r="Y6" s="1896"/>
      <c r="Z6" s="1896"/>
      <c r="AA6" s="1896"/>
      <c r="AB6" s="1896"/>
      <c r="AC6" s="1896"/>
      <c r="AD6" s="1896"/>
      <c r="AE6" s="1896"/>
      <c r="AF6" s="1896"/>
      <c r="AG6" s="1896"/>
      <c r="AH6" s="1896"/>
      <c r="AI6" s="1896"/>
      <c r="AJ6" s="1896"/>
      <c r="AK6" s="1896"/>
      <c r="AL6" s="1762"/>
      <c r="AM6" s="202"/>
    </row>
    <row r="7" spans="1:45" ht="12.95" customHeight="1">
      <c r="A7" s="15"/>
      <c r="B7" s="4086" t="s">
        <v>288</v>
      </c>
      <c r="C7" s="2244"/>
      <c r="D7" s="2244"/>
      <c r="E7" s="2244"/>
      <c r="F7" s="2244"/>
      <c r="G7" s="2244"/>
      <c r="H7" s="2315"/>
      <c r="I7" s="2598"/>
      <c r="J7" s="2156"/>
      <c r="K7" s="2156"/>
      <c r="L7" s="2156"/>
      <c r="M7" s="4099"/>
      <c r="N7" s="1897"/>
      <c r="O7" s="1728"/>
      <c r="P7" s="1728"/>
      <c r="Q7" s="1728"/>
      <c r="R7" s="1728"/>
      <c r="S7" s="1728"/>
      <c r="T7" s="1728"/>
      <c r="U7" s="1728"/>
      <c r="V7" s="1728"/>
      <c r="W7" s="1728"/>
      <c r="X7" s="1728"/>
      <c r="Y7" s="1728"/>
      <c r="Z7" s="1728"/>
      <c r="AA7" s="1728"/>
      <c r="AB7" s="1728"/>
      <c r="AC7" s="1728"/>
      <c r="AD7" s="1728"/>
      <c r="AE7" s="1728"/>
      <c r="AF7" s="1728"/>
      <c r="AG7" s="1728"/>
      <c r="AH7" s="1728"/>
      <c r="AI7" s="1728"/>
      <c r="AJ7" s="1728"/>
      <c r="AK7" s="1728"/>
      <c r="AL7" s="1898"/>
      <c r="AM7" s="202"/>
    </row>
    <row r="8" spans="1:45" ht="12.75" customHeight="1">
      <c r="A8" s="15"/>
      <c r="B8" s="1763" t="s">
        <v>1330</v>
      </c>
      <c r="C8" s="1918"/>
      <c r="D8" s="1918"/>
      <c r="E8" s="1918"/>
      <c r="F8" s="1918"/>
      <c r="G8" s="1918"/>
      <c r="H8" s="1764"/>
      <c r="I8" s="4100"/>
      <c r="J8" s="2155"/>
      <c r="K8" s="2155"/>
      <c r="L8" s="2155"/>
      <c r="M8" s="4101"/>
      <c r="N8" s="1763"/>
      <c r="O8" s="1918"/>
      <c r="P8" s="1918"/>
      <c r="Q8" s="1918"/>
      <c r="R8" s="1918"/>
      <c r="S8" s="1918"/>
      <c r="T8" s="1918"/>
      <c r="U8" s="1918"/>
      <c r="V8" s="1918"/>
      <c r="W8" s="1918"/>
      <c r="X8" s="1918"/>
      <c r="Y8" s="1918"/>
      <c r="Z8" s="1918"/>
      <c r="AA8" s="1918"/>
      <c r="AB8" s="1918"/>
      <c r="AC8" s="1918"/>
      <c r="AD8" s="1918"/>
      <c r="AE8" s="1918"/>
      <c r="AF8" s="1918"/>
      <c r="AG8" s="1918"/>
      <c r="AH8" s="1918"/>
      <c r="AI8" s="1918"/>
      <c r="AJ8" s="1918"/>
      <c r="AK8" s="1918"/>
      <c r="AL8" s="1764"/>
      <c r="AM8" s="202"/>
    </row>
    <row r="9" spans="1:45" ht="18" customHeight="1">
      <c r="A9" s="15"/>
      <c r="B9" s="4088"/>
      <c r="C9" s="4089"/>
      <c r="D9" s="4089"/>
      <c r="E9" s="4089"/>
      <c r="F9" s="4089"/>
      <c r="G9" s="4089"/>
      <c r="H9" s="4090"/>
      <c r="I9" s="4054"/>
      <c r="J9" s="4055"/>
      <c r="K9" s="4055"/>
      <c r="L9" s="4055"/>
      <c r="M9" s="4060"/>
      <c r="N9" s="473" t="s">
        <v>494</v>
      </c>
      <c r="O9" s="4093"/>
      <c r="P9" s="4093"/>
      <c r="Q9" s="4093"/>
      <c r="R9" s="4093"/>
      <c r="S9" s="4093"/>
      <c r="T9" s="4093"/>
      <c r="U9" s="4093"/>
      <c r="V9" s="4093"/>
      <c r="W9" s="4093"/>
      <c r="X9" s="4093"/>
      <c r="Y9" s="4093"/>
      <c r="Z9" s="4093"/>
      <c r="AA9" s="4093"/>
      <c r="AB9" s="4093"/>
      <c r="AC9" s="4093"/>
      <c r="AD9" s="4093"/>
      <c r="AE9" s="4093"/>
      <c r="AF9" s="4093"/>
      <c r="AG9" s="4093"/>
      <c r="AH9" s="4093"/>
      <c r="AI9" s="4093"/>
      <c r="AJ9" s="4093"/>
      <c r="AK9" s="4093"/>
      <c r="AL9" s="4103"/>
      <c r="AM9" s="202"/>
    </row>
    <row r="10" spans="1:45" ht="18" customHeight="1">
      <c r="A10" s="15"/>
      <c r="B10" s="4063"/>
      <c r="C10" s="4064"/>
      <c r="D10" s="4064"/>
      <c r="E10" s="475" t="s">
        <v>289</v>
      </c>
      <c r="F10" s="4064"/>
      <c r="G10" s="4064"/>
      <c r="H10" s="4065"/>
      <c r="I10" s="4056"/>
      <c r="J10" s="4057"/>
      <c r="K10" s="4057"/>
      <c r="L10" s="4057"/>
      <c r="M10" s="4061"/>
      <c r="N10" s="474" t="s">
        <v>492</v>
      </c>
      <c r="O10" s="4094"/>
      <c r="P10" s="4052"/>
      <c r="Q10" s="4052"/>
      <c r="R10" s="4052"/>
      <c r="S10" s="4052"/>
      <c r="T10" s="4052"/>
      <c r="U10" s="4052"/>
      <c r="V10" s="4052"/>
      <c r="W10" s="4052"/>
      <c r="X10" s="4052"/>
      <c r="Y10" s="4052"/>
      <c r="Z10" s="4052"/>
      <c r="AA10" s="4052"/>
      <c r="AB10" s="4052"/>
      <c r="AC10" s="4052"/>
      <c r="AD10" s="4052"/>
      <c r="AE10" s="4052"/>
      <c r="AF10" s="4052"/>
      <c r="AG10" s="4052"/>
      <c r="AH10" s="4052"/>
      <c r="AI10" s="4052"/>
      <c r="AJ10" s="4052"/>
      <c r="AK10" s="4052"/>
      <c r="AL10" s="4053"/>
      <c r="AM10" s="202"/>
    </row>
    <row r="11" spans="1:45" ht="18" customHeight="1">
      <c r="A11" s="15"/>
      <c r="B11" s="4066"/>
      <c r="C11" s="4067"/>
      <c r="D11" s="4067"/>
      <c r="E11" s="4067"/>
      <c r="F11" s="4067"/>
      <c r="G11" s="4067"/>
      <c r="H11" s="4068"/>
      <c r="I11" s="4058"/>
      <c r="J11" s="4059"/>
      <c r="K11" s="4059"/>
      <c r="L11" s="4059"/>
      <c r="M11" s="4062"/>
      <c r="N11" s="476" t="s">
        <v>493</v>
      </c>
      <c r="O11" s="4095"/>
      <c r="P11" s="3182"/>
      <c r="Q11" s="3182"/>
      <c r="R11" s="3182"/>
      <c r="S11" s="3182"/>
      <c r="T11" s="3182"/>
      <c r="U11" s="3182"/>
      <c r="V11" s="3182"/>
      <c r="W11" s="3182"/>
      <c r="X11" s="3182"/>
      <c r="Y11" s="3182"/>
      <c r="Z11" s="3182"/>
      <c r="AA11" s="3182"/>
      <c r="AB11" s="3182"/>
      <c r="AC11" s="3182"/>
      <c r="AD11" s="3182"/>
      <c r="AE11" s="3182"/>
      <c r="AF11" s="3182"/>
      <c r="AG11" s="3182"/>
      <c r="AH11" s="3182"/>
      <c r="AI11" s="3182"/>
      <c r="AJ11" s="3182"/>
      <c r="AK11" s="3182"/>
      <c r="AL11" s="4048"/>
      <c r="AM11" s="202"/>
    </row>
    <row r="12" spans="1:45" ht="18" customHeight="1">
      <c r="A12" s="15"/>
      <c r="B12" s="4088"/>
      <c r="C12" s="4089"/>
      <c r="D12" s="4089"/>
      <c r="E12" s="4089"/>
      <c r="F12" s="4089"/>
      <c r="G12" s="4089"/>
      <c r="H12" s="4090"/>
      <c r="I12" s="4054"/>
      <c r="J12" s="4055"/>
      <c r="K12" s="4055"/>
      <c r="L12" s="4055"/>
      <c r="M12" s="4060"/>
      <c r="N12" s="473" t="s">
        <v>494</v>
      </c>
      <c r="O12" s="4093"/>
      <c r="P12" s="4050"/>
      <c r="Q12" s="4050"/>
      <c r="R12" s="4050"/>
      <c r="S12" s="4050"/>
      <c r="T12" s="4050"/>
      <c r="U12" s="4050"/>
      <c r="V12" s="4050"/>
      <c r="W12" s="4050"/>
      <c r="X12" s="4050"/>
      <c r="Y12" s="4050"/>
      <c r="Z12" s="4050"/>
      <c r="AA12" s="4050"/>
      <c r="AB12" s="4050"/>
      <c r="AC12" s="4050"/>
      <c r="AD12" s="4050"/>
      <c r="AE12" s="4050"/>
      <c r="AF12" s="4050"/>
      <c r="AG12" s="4050"/>
      <c r="AH12" s="4050"/>
      <c r="AI12" s="4050"/>
      <c r="AJ12" s="4050"/>
      <c r="AK12" s="4050"/>
      <c r="AL12" s="4051"/>
      <c r="AM12" s="202"/>
    </row>
    <row r="13" spans="1:45" ht="18" customHeight="1">
      <c r="A13" s="15"/>
      <c r="B13" s="4063"/>
      <c r="C13" s="4064"/>
      <c r="D13" s="4064"/>
      <c r="E13" s="475" t="s">
        <v>289</v>
      </c>
      <c r="F13" s="4064"/>
      <c r="G13" s="4064"/>
      <c r="H13" s="4065"/>
      <c r="I13" s="4056"/>
      <c r="J13" s="4057"/>
      <c r="K13" s="4057"/>
      <c r="L13" s="4057"/>
      <c r="M13" s="4061"/>
      <c r="N13" s="474" t="s">
        <v>492</v>
      </c>
      <c r="O13" s="4094"/>
      <c r="P13" s="4052"/>
      <c r="Q13" s="4052"/>
      <c r="R13" s="4052"/>
      <c r="S13" s="4052"/>
      <c r="T13" s="4052"/>
      <c r="U13" s="4052"/>
      <c r="V13" s="4052"/>
      <c r="W13" s="4052"/>
      <c r="X13" s="4052"/>
      <c r="Y13" s="4052"/>
      <c r="Z13" s="4052"/>
      <c r="AA13" s="4052"/>
      <c r="AB13" s="4052"/>
      <c r="AC13" s="4052"/>
      <c r="AD13" s="4052"/>
      <c r="AE13" s="4052"/>
      <c r="AF13" s="4052"/>
      <c r="AG13" s="4052"/>
      <c r="AH13" s="4052"/>
      <c r="AI13" s="4052"/>
      <c r="AJ13" s="4052"/>
      <c r="AK13" s="4052"/>
      <c r="AL13" s="4053"/>
      <c r="AM13" s="202"/>
    </row>
    <row r="14" spans="1:45" ht="18" customHeight="1">
      <c r="A14" s="15"/>
      <c r="B14" s="4066"/>
      <c r="C14" s="4067"/>
      <c r="D14" s="4067"/>
      <c r="E14" s="4067"/>
      <c r="F14" s="4067"/>
      <c r="G14" s="4067"/>
      <c r="H14" s="4068"/>
      <c r="I14" s="4058"/>
      <c r="J14" s="4059"/>
      <c r="K14" s="4059"/>
      <c r="L14" s="4059"/>
      <c r="M14" s="4062"/>
      <c r="N14" s="476" t="s">
        <v>493</v>
      </c>
      <c r="O14" s="4095"/>
      <c r="P14" s="3182"/>
      <c r="Q14" s="3182"/>
      <c r="R14" s="3182"/>
      <c r="S14" s="3182"/>
      <c r="T14" s="3182"/>
      <c r="U14" s="3182"/>
      <c r="V14" s="3182"/>
      <c r="W14" s="3182"/>
      <c r="X14" s="3182"/>
      <c r="Y14" s="3182"/>
      <c r="Z14" s="3182"/>
      <c r="AA14" s="3182"/>
      <c r="AB14" s="3182"/>
      <c r="AC14" s="3182"/>
      <c r="AD14" s="3182"/>
      <c r="AE14" s="3182"/>
      <c r="AF14" s="3182"/>
      <c r="AG14" s="3182"/>
      <c r="AH14" s="3182"/>
      <c r="AI14" s="3182"/>
      <c r="AJ14" s="3182"/>
      <c r="AK14" s="3182"/>
      <c r="AL14" s="4048"/>
      <c r="AM14" s="202"/>
    </row>
    <row r="15" spans="1:45" ht="18" customHeight="1">
      <c r="A15" s="15"/>
      <c r="B15" s="4088"/>
      <c r="C15" s="4089"/>
      <c r="D15" s="4089"/>
      <c r="E15" s="4089"/>
      <c r="F15" s="4089"/>
      <c r="G15" s="4089"/>
      <c r="H15" s="4090"/>
      <c r="I15" s="4054"/>
      <c r="J15" s="4055"/>
      <c r="K15" s="4055"/>
      <c r="L15" s="4055"/>
      <c r="M15" s="4060"/>
      <c r="N15" s="473" t="s">
        <v>494</v>
      </c>
      <c r="O15" s="4093"/>
      <c r="P15" s="4050"/>
      <c r="Q15" s="4050"/>
      <c r="R15" s="4050"/>
      <c r="S15" s="4050"/>
      <c r="T15" s="4050"/>
      <c r="U15" s="4050"/>
      <c r="V15" s="4050"/>
      <c r="W15" s="4050"/>
      <c r="X15" s="4050"/>
      <c r="Y15" s="4050"/>
      <c r="Z15" s="4050"/>
      <c r="AA15" s="4050"/>
      <c r="AB15" s="4050"/>
      <c r="AC15" s="4050"/>
      <c r="AD15" s="4050"/>
      <c r="AE15" s="4050"/>
      <c r="AF15" s="4050"/>
      <c r="AG15" s="4050"/>
      <c r="AH15" s="4050"/>
      <c r="AI15" s="4050"/>
      <c r="AJ15" s="4050"/>
      <c r="AK15" s="4050"/>
      <c r="AL15" s="4051"/>
      <c r="AM15" s="202"/>
    </row>
    <row r="16" spans="1:45" ht="18" customHeight="1">
      <c r="A16" s="15"/>
      <c r="B16" s="4063"/>
      <c r="C16" s="4064"/>
      <c r="D16" s="4064"/>
      <c r="E16" s="475" t="s">
        <v>289</v>
      </c>
      <c r="F16" s="4064"/>
      <c r="G16" s="4064"/>
      <c r="H16" s="4065"/>
      <c r="I16" s="4056"/>
      <c r="J16" s="4057"/>
      <c r="K16" s="4057"/>
      <c r="L16" s="4057"/>
      <c r="M16" s="4061"/>
      <c r="N16" s="474" t="s">
        <v>492</v>
      </c>
      <c r="O16" s="4094"/>
      <c r="P16" s="4052"/>
      <c r="Q16" s="4052"/>
      <c r="R16" s="4052"/>
      <c r="S16" s="4052"/>
      <c r="T16" s="4052"/>
      <c r="U16" s="4052"/>
      <c r="V16" s="4052"/>
      <c r="W16" s="4052"/>
      <c r="X16" s="4052"/>
      <c r="Y16" s="4052"/>
      <c r="Z16" s="4052"/>
      <c r="AA16" s="4052"/>
      <c r="AB16" s="4052"/>
      <c r="AC16" s="4052"/>
      <c r="AD16" s="4052"/>
      <c r="AE16" s="4052"/>
      <c r="AF16" s="4052"/>
      <c r="AG16" s="4052"/>
      <c r="AH16" s="4052"/>
      <c r="AI16" s="4052"/>
      <c r="AJ16" s="4052"/>
      <c r="AK16" s="4052"/>
      <c r="AL16" s="4053"/>
      <c r="AM16" s="202"/>
    </row>
    <row r="17" spans="1:39" ht="18" customHeight="1">
      <c r="A17" s="15"/>
      <c r="B17" s="4066"/>
      <c r="C17" s="4067"/>
      <c r="D17" s="4067"/>
      <c r="E17" s="4067"/>
      <c r="F17" s="4067"/>
      <c r="G17" s="4067"/>
      <c r="H17" s="4068"/>
      <c r="I17" s="4058"/>
      <c r="J17" s="4059"/>
      <c r="K17" s="4059"/>
      <c r="L17" s="4059"/>
      <c r="M17" s="4062"/>
      <c r="N17" s="476" t="s">
        <v>493</v>
      </c>
      <c r="O17" s="4095"/>
      <c r="P17" s="3182"/>
      <c r="Q17" s="3182"/>
      <c r="R17" s="3182"/>
      <c r="S17" s="3182"/>
      <c r="T17" s="3182"/>
      <c r="U17" s="3182"/>
      <c r="V17" s="3182"/>
      <c r="W17" s="3182"/>
      <c r="X17" s="3182"/>
      <c r="Y17" s="3182"/>
      <c r="Z17" s="3182"/>
      <c r="AA17" s="3182"/>
      <c r="AB17" s="3182"/>
      <c r="AC17" s="3182"/>
      <c r="AD17" s="3182"/>
      <c r="AE17" s="3182"/>
      <c r="AF17" s="3182"/>
      <c r="AG17" s="3182"/>
      <c r="AH17" s="3182"/>
      <c r="AI17" s="3182"/>
      <c r="AJ17" s="3182"/>
      <c r="AK17" s="3182"/>
      <c r="AL17" s="4048"/>
      <c r="AM17" s="202"/>
    </row>
    <row r="18" spans="1:39" ht="18" customHeight="1">
      <c r="A18" s="15"/>
      <c r="B18" s="4088"/>
      <c r="C18" s="4089"/>
      <c r="D18" s="4089"/>
      <c r="E18" s="4089"/>
      <c r="F18" s="4089"/>
      <c r="G18" s="4089"/>
      <c r="H18" s="4090"/>
      <c r="I18" s="4054"/>
      <c r="J18" s="4055"/>
      <c r="K18" s="4055"/>
      <c r="L18" s="4055"/>
      <c r="M18" s="4060"/>
      <c r="N18" s="473" t="s">
        <v>494</v>
      </c>
      <c r="O18" s="4093"/>
      <c r="P18" s="4050"/>
      <c r="Q18" s="4050"/>
      <c r="R18" s="4050"/>
      <c r="S18" s="4050"/>
      <c r="T18" s="4050"/>
      <c r="U18" s="4050"/>
      <c r="V18" s="4050"/>
      <c r="W18" s="4050"/>
      <c r="X18" s="4050"/>
      <c r="Y18" s="4050"/>
      <c r="Z18" s="4050"/>
      <c r="AA18" s="4050"/>
      <c r="AB18" s="4050"/>
      <c r="AC18" s="4050"/>
      <c r="AD18" s="4050"/>
      <c r="AE18" s="4050"/>
      <c r="AF18" s="4050"/>
      <c r="AG18" s="4050"/>
      <c r="AH18" s="4050"/>
      <c r="AI18" s="4050"/>
      <c r="AJ18" s="4050"/>
      <c r="AK18" s="4050"/>
      <c r="AL18" s="4051"/>
      <c r="AM18" s="202"/>
    </row>
    <row r="19" spans="1:39" ht="18" customHeight="1">
      <c r="A19" s="15"/>
      <c r="B19" s="4063"/>
      <c r="C19" s="4064"/>
      <c r="D19" s="4064"/>
      <c r="E19" s="475" t="s">
        <v>289</v>
      </c>
      <c r="F19" s="4064"/>
      <c r="G19" s="4064"/>
      <c r="H19" s="4065"/>
      <c r="I19" s="4056"/>
      <c r="J19" s="4057"/>
      <c r="K19" s="4057"/>
      <c r="L19" s="4057"/>
      <c r="M19" s="4061"/>
      <c r="N19" s="474" t="s">
        <v>492</v>
      </c>
      <c r="O19" s="4094"/>
      <c r="P19" s="4052"/>
      <c r="Q19" s="4052"/>
      <c r="R19" s="4052"/>
      <c r="S19" s="4052"/>
      <c r="T19" s="4052"/>
      <c r="U19" s="4052"/>
      <c r="V19" s="4052"/>
      <c r="W19" s="4052"/>
      <c r="X19" s="4052"/>
      <c r="Y19" s="4052"/>
      <c r="Z19" s="4052"/>
      <c r="AA19" s="4052"/>
      <c r="AB19" s="4052"/>
      <c r="AC19" s="4052"/>
      <c r="AD19" s="4052"/>
      <c r="AE19" s="4052"/>
      <c r="AF19" s="4052"/>
      <c r="AG19" s="4052"/>
      <c r="AH19" s="4052"/>
      <c r="AI19" s="4052"/>
      <c r="AJ19" s="4052"/>
      <c r="AK19" s="4052"/>
      <c r="AL19" s="4053"/>
      <c r="AM19" s="202"/>
    </row>
    <row r="20" spans="1:39" ht="18" customHeight="1">
      <c r="A20" s="15"/>
      <c r="B20" s="4066"/>
      <c r="C20" s="4067"/>
      <c r="D20" s="4067"/>
      <c r="E20" s="4067"/>
      <c r="F20" s="4067"/>
      <c r="G20" s="4067"/>
      <c r="H20" s="4068"/>
      <c r="I20" s="4058"/>
      <c r="J20" s="4059"/>
      <c r="K20" s="4059"/>
      <c r="L20" s="4059"/>
      <c r="M20" s="4062"/>
      <c r="N20" s="476" t="s">
        <v>493</v>
      </c>
      <c r="O20" s="4095"/>
      <c r="P20" s="3182"/>
      <c r="Q20" s="3182"/>
      <c r="R20" s="3182"/>
      <c r="S20" s="3182"/>
      <c r="T20" s="3182"/>
      <c r="U20" s="3182"/>
      <c r="V20" s="3182"/>
      <c r="W20" s="3182"/>
      <c r="X20" s="3182"/>
      <c r="Y20" s="3182"/>
      <c r="Z20" s="3182"/>
      <c r="AA20" s="3182"/>
      <c r="AB20" s="3182"/>
      <c r="AC20" s="3182"/>
      <c r="AD20" s="3182"/>
      <c r="AE20" s="3182"/>
      <c r="AF20" s="3182"/>
      <c r="AG20" s="3182"/>
      <c r="AH20" s="3182"/>
      <c r="AI20" s="3182"/>
      <c r="AJ20" s="3182"/>
      <c r="AK20" s="3182"/>
      <c r="AL20" s="4048"/>
      <c r="AM20" s="202"/>
    </row>
    <row r="21" spans="1:39" ht="18" customHeight="1">
      <c r="A21" s="15"/>
      <c r="B21" s="4088"/>
      <c r="C21" s="4089"/>
      <c r="D21" s="4089"/>
      <c r="E21" s="4089"/>
      <c r="F21" s="4089"/>
      <c r="G21" s="4089"/>
      <c r="H21" s="4090"/>
      <c r="I21" s="4054"/>
      <c r="J21" s="4055"/>
      <c r="K21" s="4055"/>
      <c r="L21" s="4055"/>
      <c r="M21" s="4060"/>
      <c r="N21" s="473" t="s">
        <v>494</v>
      </c>
      <c r="O21" s="4093"/>
      <c r="P21" s="4050"/>
      <c r="Q21" s="4050"/>
      <c r="R21" s="4050"/>
      <c r="S21" s="4050"/>
      <c r="T21" s="4050"/>
      <c r="U21" s="4050"/>
      <c r="V21" s="4050"/>
      <c r="W21" s="4050"/>
      <c r="X21" s="4050"/>
      <c r="Y21" s="4050"/>
      <c r="Z21" s="4050"/>
      <c r="AA21" s="4050"/>
      <c r="AB21" s="4050"/>
      <c r="AC21" s="4050"/>
      <c r="AD21" s="4050"/>
      <c r="AE21" s="4050"/>
      <c r="AF21" s="4050"/>
      <c r="AG21" s="4050"/>
      <c r="AH21" s="4050"/>
      <c r="AI21" s="4050"/>
      <c r="AJ21" s="4050"/>
      <c r="AK21" s="4050"/>
      <c r="AL21" s="4051"/>
      <c r="AM21" s="202"/>
    </row>
    <row r="22" spans="1:39" ht="18" customHeight="1">
      <c r="A22" s="15"/>
      <c r="B22" s="4063"/>
      <c r="C22" s="4064"/>
      <c r="D22" s="4064"/>
      <c r="E22" s="475" t="s">
        <v>289</v>
      </c>
      <c r="F22" s="4064"/>
      <c r="G22" s="4064"/>
      <c r="H22" s="4065"/>
      <c r="I22" s="4056"/>
      <c r="J22" s="4057"/>
      <c r="K22" s="4057"/>
      <c r="L22" s="4057"/>
      <c r="M22" s="4061"/>
      <c r="N22" s="474" t="s">
        <v>492</v>
      </c>
      <c r="O22" s="4094"/>
      <c r="P22" s="4052"/>
      <c r="Q22" s="4052"/>
      <c r="R22" s="4052"/>
      <c r="S22" s="4052"/>
      <c r="T22" s="4052"/>
      <c r="U22" s="4052"/>
      <c r="V22" s="4052"/>
      <c r="W22" s="4052"/>
      <c r="X22" s="4052"/>
      <c r="Y22" s="4052"/>
      <c r="Z22" s="4052"/>
      <c r="AA22" s="4052"/>
      <c r="AB22" s="4052"/>
      <c r="AC22" s="4052"/>
      <c r="AD22" s="4052"/>
      <c r="AE22" s="4052"/>
      <c r="AF22" s="4052"/>
      <c r="AG22" s="4052"/>
      <c r="AH22" s="4052"/>
      <c r="AI22" s="4052"/>
      <c r="AJ22" s="4052"/>
      <c r="AK22" s="4052"/>
      <c r="AL22" s="4053"/>
      <c r="AM22" s="202"/>
    </row>
    <row r="23" spans="1:39" ht="18" customHeight="1">
      <c r="A23" s="15"/>
      <c r="B23" s="4066"/>
      <c r="C23" s="4067"/>
      <c r="D23" s="4067"/>
      <c r="E23" s="4067"/>
      <c r="F23" s="4067"/>
      <c r="G23" s="4067"/>
      <c r="H23" s="4068"/>
      <c r="I23" s="4058"/>
      <c r="J23" s="4059"/>
      <c r="K23" s="4059"/>
      <c r="L23" s="4059"/>
      <c r="M23" s="4062"/>
      <c r="N23" s="476" t="s">
        <v>493</v>
      </c>
      <c r="O23" s="4095"/>
      <c r="P23" s="3182"/>
      <c r="Q23" s="3182"/>
      <c r="R23" s="3182"/>
      <c r="S23" s="3182"/>
      <c r="T23" s="3182"/>
      <c r="U23" s="3182"/>
      <c r="V23" s="3182"/>
      <c r="W23" s="3182"/>
      <c r="X23" s="3182"/>
      <c r="Y23" s="3182"/>
      <c r="Z23" s="3182"/>
      <c r="AA23" s="3182"/>
      <c r="AB23" s="3182"/>
      <c r="AC23" s="3182"/>
      <c r="AD23" s="3182"/>
      <c r="AE23" s="3182"/>
      <c r="AF23" s="3182"/>
      <c r="AG23" s="3182"/>
      <c r="AH23" s="3182"/>
      <c r="AI23" s="3182"/>
      <c r="AJ23" s="3182"/>
      <c r="AK23" s="3182"/>
      <c r="AL23" s="4048"/>
      <c r="AM23" s="202"/>
    </row>
    <row r="24" spans="1:39" ht="18" customHeight="1">
      <c r="A24" s="15"/>
      <c r="B24" s="4088"/>
      <c r="C24" s="4089"/>
      <c r="D24" s="4089"/>
      <c r="E24" s="4089"/>
      <c r="F24" s="4089"/>
      <c r="G24" s="4089"/>
      <c r="H24" s="4090"/>
      <c r="I24" s="4054"/>
      <c r="J24" s="4055"/>
      <c r="K24" s="4055"/>
      <c r="L24" s="4055"/>
      <c r="M24" s="4060"/>
      <c r="N24" s="473" t="s">
        <v>494</v>
      </c>
      <c r="O24" s="4093"/>
      <c r="P24" s="4050"/>
      <c r="Q24" s="4050"/>
      <c r="R24" s="4050"/>
      <c r="S24" s="4050"/>
      <c r="T24" s="4050"/>
      <c r="U24" s="4050"/>
      <c r="V24" s="4050"/>
      <c r="W24" s="4050"/>
      <c r="X24" s="4050"/>
      <c r="Y24" s="4050"/>
      <c r="Z24" s="4050"/>
      <c r="AA24" s="4050"/>
      <c r="AB24" s="4050"/>
      <c r="AC24" s="4050"/>
      <c r="AD24" s="4050"/>
      <c r="AE24" s="4050"/>
      <c r="AF24" s="4050"/>
      <c r="AG24" s="4050"/>
      <c r="AH24" s="4050"/>
      <c r="AI24" s="4050"/>
      <c r="AJ24" s="4050"/>
      <c r="AK24" s="4050"/>
      <c r="AL24" s="4051"/>
      <c r="AM24" s="202"/>
    </row>
    <row r="25" spans="1:39" ht="18" customHeight="1">
      <c r="A25" s="15"/>
      <c r="B25" s="4063"/>
      <c r="C25" s="4064"/>
      <c r="D25" s="4064"/>
      <c r="E25" s="475" t="s">
        <v>289</v>
      </c>
      <c r="F25" s="4064"/>
      <c r="G25" s="4064"/>
      <c r="H25" s="4065"/>
      <c r="I25" s="4056"/>
      <c r="J25" s="4057"/>
      <c r="K25" s="4057"/>
      <c r="L25" s="4057"/>
      <c r="M25" s="4061"/>
      <c r="N25" s="474" t="s">
        <v>492</v>
      </c>
      <c r="O25" s="4094"/>
      <c r="P25" s="4052"/>
      <c r="Q25" s="4052"/>
      <c r="R25" s="4052"/>
      <c r="S25" s="4052"/>
      <c r="T25" s="4052"/>
      <c r="U25" s="4052"/>
      <c r="V25" s="4052"/>
      <c r="W25" s="4052"/>
      <c r="X25" s="4052"/>
      <c r="Y25" s="4052"/>
      <c r="Z25" s="4052"/>
      <c r="AA25" s="4052"/>
      <c r="AB25" s="4052"/>
      <c r="AC25" s="4052"/>
      <c r="AD25" s="4052"/>
      <c r="AE25" s="4052"/>
      <c r="AF25" s="4052"/>
      <c r="AG25" s="4052"/>
      <c r="AH25" s="4052"/>
      <c r="AI25" s="4052"/>
      <c r="AJ25" s="4052"/>
      <c r="AK25" s="4052"/>
      <c r="AL25" s="4053"/>
      <c r="AM25" s="202"/>
    </row>
    <row r="26" spans="1:39" ht="18" customHeight="1">
      <c r="A26" s="15"/>
      <c r="B26" s="4066"/>
      <c r="C26" s="4067"/>
      <c r="D26" s="4067"/>
      <c r="E26" s="4067"/>
      <c r="F26" s="4067"/>
      <c r="G26" s="4067"/>
      <c r="H26" s="4068"/>
      <c r="I26" s="4058"/>
      <c r="J26" s="4059"/>
      <c r="K26" s="4059"/>
      <c r="L26" s="4059"/>
      <c r="M26" s="4062"/>
      <c r="N26" s="476" t="s">
        <v>493</v>
      </c>
      <c r="O26" s="4095"/>
      <c r="P26" s="3182"/>
      <c r="Q26" s="3182"/>
      <c r="R26" s="3182"/>
      <c r="S26" s="3182"/>
      <c r="T26" s="3182"/>
      <c r="U26" s="3182"/>
      <c r="V26" s="3182"/>
      <c r="W26" s="3182"/>
      <c r="X26" s="3182"/>
      <c r="Y26" s="3182"/>
      <c r="Z26" s="3182"/>
      <c r="AA26" s="3182"/>
      <c r="AB26" s="3182"/>
      <c r="AC26" s="3182"/>
      <c r="AD26" s="3182"/>
      <c r="AE26" s="3182"/>
      <c r="AF26" s="3182"/>
      <c r="AG26" s="3182"/>
      <c r="AH26" s="3182"/>
      <c r="AI26" s="3182"/>
      <c r="AJ26" s="3182"/>
      <c r="AK26" s="3182"/>
      <c r="AL26" s="4048"/>
      <c r="AM26" s="202"/>
    </row>
    <row r="27" spans="1:39" ht="18" customHeight="1">
      <c r="A27" s="15"/>
      <c r="B27" s="4088"/>
      <c r="C27" s="4089"/>
      <c r="D27" s="4089"/>
      <c r="E27" s="4089"/>
      <c r="F27" s="4089"/>
      <c r="G27" s="4089"/>
      <c r="H27" s="4090"/>
      <c r="I27" s="4054"/>
      <c r="J27" s="4055"/>
      <c r="K27" s="4055"/>
      <c r="L27" s="4055"/>
      <c r="M27" s="4060"/>
      <c r="N27" s="473" t="s">
        <v>494</v>
      </c>
      <c r="O27" s="4093"/>
      <c r="P27" s="4050"/>
      <c r="Q27" s="4050"/>
      <c r="R27" s="4050"/>
      <c r="S27" s="4050"/>
      <c r="T27" s="4050"/>
      <c r="U27" s="4050"/>
      <c r="V27" s="4050"/>
      <c r="W27" s="4050"/>
      <c r="X27" s="4050"/>
      <c r="Y27" s="4050"/>
      <c r="Z27" s="4050"/>
      <c r="AA27" s="4050"/>
      <c r="AB27" s="4050"/>
      <c r="AC27" s="4050"/>
      <c r="AD27" s="4050"/>
      <c r="AE27" s="4050"/>
      <c r="AF27" s="4050"/>
      <c r="AG27" s="4050"/>
      <c r="AH27" s="4050"/>
      <c r="AI27" s="4050"/>
      <c r="AJ27" s="4050"/>
      <c r="AK27" s="4050"/>
      <c r="AL27" s="4051"/>
      <c r="AM27" s="202"/>
    </row>
    <row r="28" spans="1:39" ht="18" customHeight="1">
      <c r="A28" s="15"/>
      <c r="B28" s="4063"/>
      <c r="C28" s="4064"/>
      <c r="D28" s="4064"/>
      <c r="E28" s="475" t="s">
        <v>289</v>
      </c>
      <c r="F28" s="4064"/>
      <c r="G28" s="4064"/>
      <c r="H28" s="4065"/>
      <c r="I28" s="4056"/>
      <c r="J28" s="4057"/>
      <c r="K28" s="4057"/>
      <c r="L28" s="4057"/>
      <c r="M28" s="4061"/>
      <c r="N28" s="474" t="s">
        <v>492</v>
      </c>
      <c r="O28" s="4094"/>
      <c r="P28" s="4052"/>
      <c r="Q28" s="4052"/>
      <c r="R28" s="4052"/>
      <c r="S28" s="4052"/>
      <c r="T28" s="4052"/>
      <c r="U28" s="4052"/>
      <c r="V28" s="4052"/>
      <c r="W28" s="4052"/>
      <c r="X28" s="4052"/>
      <c r="Y28" s="4052"/>
      <c r="Z28" s="4052"/>
      <c r="AA28" s="4052"/>
      <c r="AB28" s="4052"/>
      <c r="AC28" s="4052"/>
      <c r="AD28" s="4052"/>
      <c r="AE28" s="4052"/>
      <c r="AF28" s="4052"/>
      <c r="AG28" s="4052"/>
      <c r="AH28" s="4052"/>
      <c r="AI28" s="4052"/>
      <c r="AJ28" s="4052"/>
      <c r="AK28" s="4052"/>
      <c r="AL28" s="4053"/>
      <c r="AM28" s="202"/>
    </row>
    <row r="29" spans="1:39" ht="18" customHeight="1">
      <c r="A29" s="15"/>
      <c r="B29" s="4066"/>
      <c r="C29" s="4067"/>
      <c r="D29" s="4067"/>
      <c r="E29" s="4067"/>
      <c r="F29" s="4067"/>
      <c r="G29" s="4067"/>
      <c r="H29" s="4068"/>
      <c r="I29" s="4058"/>
      <c r="J29" s="4059"/>
      <c r="K29" s="4059"/>
      <c r="L29" s="4059"/>
      <c r="M29" s="4062"/>
      <c r="N29" s="476" t="s">
        <v>493</v>
      </c>
      <c r="O29" s="4095"/>
      <c r="P29" s="3182"/>
      <c r="Q29" s="3182"/>
      <c r="R29" s="3182"/>
      <c r="S29" s="3182"/>
      <c r="T29" s="3182"/>
      <c r="U29" s="3182"/>
      <c r="V29" s="3182"/>
      <c r="W29" s="3182"/>
      <c r="X29" s="3182"/>
      <c r="Y29" s="3182"/>
      <c r="Z29" s="3182"/>
      <c r="AA29" s="3182"/>
      <c r="AB29" s="3182"/>
      <c r="AC29" s="3182"/>
      <c r="AD29" s="3182"/>
      <c r="AE29" s="3182"/>
      <c r="AF29" s="3182"/>
      <c r="AG29" s="3182"/>
      <c r="AH29" s="3182"/>
      <c r="AI29" s="3182"/>
      <c r="AJ29" s="3182"/>
      <c r="AK29" s="3182"/>
      <c r="AL29" s="4048"/>
      <c r="AM29" s="202"/>
    </row>
    <row r="30" spans="1:39" ht="18" customHeight="1">
      <c r="A30" s="15"/>
      <c r="B30" s="4088"/>
      <c r="C30" s="4089"/>
      <c r="D30" s="4089"/>
      <c r="E30" s="4089"/>
      <c r="F30" s="4089"/>
      <c r="G30" s="4089"/>
      <c r="H30" s="4090"/>
      <c r="I30" s="4054"/>
      <c r="J30" s="4055"/>
      <c r="K30" s="4055"/>
      <c r="L30" s="4055"/>
      <c r="M30" s="4060"/>
      <c r="N30" s="473" t="s">
        <v>494</v>
      </c>
      <c r="O30" s="4093"/>
      <c r="P30" s="4050"/>
      <c r="Q30" s="4050"/>
      <c r="R30" s="4050"/>
      <c r="S30" s="4050"/>
      <c r="T30" s="4050"/>
      <c r="U30" s="4050"/>
      <c r="V30" s="4050"/>
      <c r="W30" s="4050"/>
      <c r="X30" s="4050"/>
      <c r="Y30" s="4050"/>
      <c r="Z30" s="4050"/>
      <c r="AA30" s="4050"/>
      <c r="AB30" s="4050"/>
      <c r="AC30" s="4050"/>
      <c r="AD30" s="4050"/>
      <c r="AE30" s="4050"/>
      <c r="AF30" s="4050"/>
      <c r="AG30" s="4050"/>
      <c r="AH30" s="4050"/>
      <c r="AI30" s="4050"/>
      <c r="AJ30" s="4050"/>
      <c r="AK30" s="4050"/>
      <c r="AL30" s="4051"/>
      <c r="AM30" s="202"/>
    </row>
    <row r="31" spans="1:39" ht="18" customHeight="1">
      <c r="A31" s="15"/>
      <c r="B31" s="4063"/>
      <c r="C31" s="4064"/>
      <c r="D31" s="4064"/>
      <c r="E31" s="475" t="s">
        <v>289</v>
      </c>
      <c r="F31" s="4064"/>
      <c r="G31" s="4064"/>
      <c r="H31" s="4065"/>
      <c r="I31" s="4056"/>
      <c r="J31" s="4057"/>
      <c r="K31" s="4057"/>
      <c r="L31" s="4057"/>
      <c r="M31" s="4061"/>
      <c r="N31" s="474" t="s">
        <v>492</v>
      </c>
      <c r="O31" s="4094"/>
      <c r="P31" s="4052"/>
      <c r="Q31" s="4052"/>
      <c r="R31" s="4052"/>
      <c r="S31" s="4052"/>
      <c r="T31" s="4052"/>
      <c r="U31" s="4052"/>
      <c r="V31" s="4052"/>
      <c r="W31" s="4052"/>
      <c r="X31" s="4052"/>
      <c r="Y31" s="4052"/>
      <c r="Z31" s="4052"/>
      <c r="AA31" s="4052"/>
      <c r="AB31" s="4052"/>
      <c r="AC31" s="4052"/>
      <c r="AD31" s="4052"/>
      <c r="AE31" s="4052"/>
      <c r="AF31" s="4052"/>
      <c r="AG31" s="4052"/>
      <c r="AH31" s="4052"/>
      <c r="AI31" s="4052"/>
      <c r="AJ31" s="4052"/>
      <c r="AK31" s="4052"/>
      <c r="AL31" s="4053"/>
      <c r="AM31" s="202"/>
    </row>
    <row r="32" spans="1:39" ht="18" customHeight="1">
      <c r="A32" s="15"/>
      <c r="B32" s="4066"/>
      <c r="C32" s="4067"/>
      <c r="D32" s="4067"/>
      <c r="E32" s="4067"/>
      <c r="F32" s="4067"/>
      <c r="G32" s="4067"/>
      <c r="H32" s="4068"/>
      <c r="I32" s="4058"/>
      <c r="J32" s="4059"/>
      <c r="K32" s="4059"/>
      <c r="L32" s="4059"/>
      <c r="M32" s="4062"/>
      <c r="N32" s="476" t="s">
        <v>493</v>
      </c>
      <c r="O32" s="4095"/>
      <c r="P32" s="3182"/>
      <c r="Q32" s="3182"/>
      <c r="R32" s="3182"/>
      <c r="S32" s="3182"/>
      <c r="T32" s="3182"/>
      <c r="U32" s="3182"/>
      <c r="V32" s="3182"/>
      <c r="W32" s="3182"/>
      <c r="X32" s="3182"/>
      <c r="Y32" s="3182"/>
      <c r="Z32" s="3182"/>
      <c r="AA32" s="3182"/>
      <c r="AB32" s="3182"/>
      <c r="AC32" s="3182"/>
      <c r="AD32" s="3182"/>
      <c r="AE32" s="3182"/>
      <c r="AF32" s="3182"/>
      <c r="AG32" s="3182"/>
      <c r="AH32" s="3182"/>
      <c r="AI32" s="3182"/>
      <c r="AJ32" s="3182"/>
      <c r="AK32" s="3182"/>
      <c r="AL32" s="4048"/>
      <c r="AM32" s="202"/>
    </row>
    <row r="33" spans="1:39" ht="18" customHeight="1">
      <c r="A33" s="15"/>
      <c r="B33" s="4088"/>
      <c r="C33" s="4089"/>
      <c r="D33" s="4089"/>
      <c r="E33" s="4089"/>
      <c r="F33" s="4089"/>
      <c r="G33" s="4089"/>
      <c r="H33" s="4090"/>
      <c r="I33" s="4054"/>
      <c r="J33" s="4055"/>
      <c r="K33" s="4055"/>
      <c r="L33" s="4055"/>
      <c r="M33" s="4060"/>
      <c r="N33" s="473" t="s">
        <v>494</v>
      </c>
      <c r="O33" s="4093"/>
      <c r="P33" s="4050"/>
      <c r="Q33" s="4050"/>
      <c r="R33" s="4050"/>
      <c r="S33" s="4050"/>
      <c r="T33" s="4050"/>
      <c r="U33" s="4050"/>
      <c r="V33" s="4050"/>
      <c r="W33" s="4050"/>
      <c r="X33" s="4050"/>
      <c r="Y33" s="4050"/>
      <c r="Z33" s="4050"/>
      <c r="AA33" s="4050"/>
      <c r="AB33" s="4050"/>
      <c r="AC33" s="4050"/>
      <c r="AD33" s="4050"/>
      <c r="AE33" s="4050"/>
      <c r="AF33" s="4050"/>
      <c r="AG33" s="4050"/>
      <c r="AH33" s="4050"/>
      <c r="AI33" s="4050"/>
      <c r="AJ33" s="4050"/>
      <c r="AK33" s="4050"/>
      <c r="AL33" s="4051"/>
      <c r="AM33" s="202"/>
    </row>
    <row r="34" spans="1:39" ht="18" customHeight="1">
      <c r="A34" s="15"/>
      <c r="B34" s="4063"/>
      <c r="C34" s="4064"/>
      <c r="D34" s="4064"/>
      <c r="E34" s="475" t="s">
        <v>289</v>
      </c>
      <c r="F34" s="4064"/>
      <c r="G34" s="4064"/>
      <c r="H34" s="4065"/>
      <c r="I34" s="4056"/>
      <c r="J34" s="4057"/>
      <c r="K34" s="4057"/>
      <c r="L34" s="4057"/>
      <c r="M34" s="4061"/>
      <c r="N34" s="474" t="s">
        <v>492</v>
      </c>
      <c r="O34" s="4094"/>
      <c r="P34" s="4052"/>
      <c r="Q34" s="4052"/>
      <c r="R34" s="4052"/>
      <c r="S34" s="4052"/>
      <c r="T34" s="4052"/>
      <c r="U34" s="4052"/>
      <c r="V34" s="4052"/>
      <c r="W34" s="4052"/>
      <c r="X34" s="4052"/>
      <c r="Y34" s="4052"/>
      <c r="Z34" s="4052"/>
      <c r="AA34" s="4052"/>
      <c r="AB34" s="4052"/>
      <c r="AC34" s="4052"/>
      <c r="AD34" s="4052"/>
      <c r="AE34" s="4052"/>
      <c r="AF34" s="4052"/>
      <c r="AG34" s="4052"/>
      <c r="AH34" s="4052"/>
      <c r="AI34" s="4052"/>
      <c r="AJ34" s="4052"/>
      <c r="AK34" s="4052"/>
      <c r="AL34" s="4053"/>
      <c r="AM34" s="202"/>
    </row>
    <row r="35" spans="1:39" ht="18" customHeight="1">
      <c r="A35" s="15"/>
      <c r="B35" s="4066"/>
      <c r="C35" s="4067"/>
      <c r="D35" s="4067"/>
      <c r="E35" s="4067"/>
      <c r="F35" s="4067"/>
      <c r="G35" s="4067"/>
      <c r="H35" s="4068"/>
      <c r="I35" s="4058"/>
      <c r="J35" s="4059"/>
      <c r="K35" s="4059"/>
      <c r="L35" s="4059"/>
      <c r="M35" s="4062"/>
      <c r="N35" s="476" t="s">
        <v>493</v>
      </c>
      <c r="O35" s="4095"/>
      <c r="P35" s="3182"/>
      <c r="Q35" s="3182"/>
      <c r="R35" s="3182"/>
      <c r="S35" s="3182"/>
      <c r="T35" s="3182"/>
      <c r="U35" s="3182"/>
      <c r="V35" s="3182"/>
      <c r="W35" s="3182"/>
      <c r="X35" s="3182"/>
      <c r="Y35" s="3182"/>
      <c r="Z35" s="3182"/>
      <c r="AA35" s="3182"/>
      <c r="AB35" s="3182"/>
      <c r="AC35" s="3182"/>
      <c r="AD35" s="3182"/>
      <c r="AE35" s="3182"/>
      <c r="AF35" s="3182"/>
      <c r="AG35" s="3182"/>
      <c r="AH35" s="3182"/>
      <c r="AI35" s="3182"/>
      <c r="AJ35" s="3182"/>
      <c r="AK35" s="3182"/>
      <c r="AL35" s="4048"/>
      <c r="AM35" s="202"/>
    </row>
    <row r="36" spans="1:39" ht="9.75" customHeight="1">
      <c r="A36" s="15"/>
      <c r="AM36" s="202"/>
    </row>
    <row r="37" spans="1:39" ht="14.1" customHeight="1">
      <c r="A37" s="15"/>
      <c r="B37" s="4104" t="s">
        <v>819</v>
      </c>
      <c r="C37" s="4104"/>
      <c r="D37" s="1757" t="s">
        <v>1671</v>
      </c>
      <c r="E37" s="1757"/>
      <c r="F37" s="1757"/>
      <c r="G37" s="1757"/>
      <c r="H37" s="1757"/>
      <c r="I37" s="1757"/>
      <c r="J37" s="1757"/>
      <c r="K37" s="1757"/>
      <c r="L37" s="1757"/>
      <c r="M37" s="1757"/>
      <c r="N37" s="1757"/>
      <c r="O37" s="1757"/>
      <c r="P37" s="1757"/>
      <c r="Q37" s="1757"/>
      <c r="R37" s="1757"/>
      <c r="S37" s="1757"/>
      <c r="T37" s="1757"/>
      <c r="U37" s="1757"/>
      <c r="V37" s="1757"/>
      <c r="W37" s="1757"/>
      <c r="X37" s="1757"/>
      <c r="Y37" s="1757"/>
      <c r="Z37" s="1757"/>
      <c r="AA37" s="1757"/>
      <c r="AB37" s="1757"/>
      <c r="AC37" s="1757"/>
      <c r="AD37" s="1757"/>
      <c r="AE37" s="1757"/>
      <c r="AF37" s="1757"/>
      <c r="AG37" s="1757"/>
      <c r="AH37" s="1757"/>
      <c r="AI37" s="1757"/>
      <c r="AJ37" s="1757"/>
      <c r="AK37" s="1757"/>
      <c r="AL37" s="1757"/>
      <c r="AM37" s="202"/>
    </row>
    <row r="38" spans="1:39" ht="12.95" customHeight="1">
      <c r="A38" s="15"/>
      <c r="B38" s="2044" t="s">
        <v>287</v>
      </c>
      <c r="C38" s="2045"/>
      <c r="D38" s="2045"/>
      <c r="E38" s="2045"/>
      <c r="F38" s="2045"/>
      <c r="G38" s="2045"/>
      <c r="H38" s="2045"/>
      <c r="I38" s="1959" t="s">
        <v>1272</v>
      </c>
      <c r="J38" s="1960"/>
      <c r="K38" s="1960"/>
      <c r="L38" s="1960"/>
      <c r="M38" s="1961"/>
      <c r="N38" s="1959" t="s">
        <v>1273</v>
      </c>
      <c r="O38" s="1896"/>
      <c r="P38" s="1896"/>
      <c r="Q38" s="1896"/>
      <c r="R38" s="1896"/>
      <c r="S38" s="1896"/>
      <c r="T38" s="1896"/>
      <c r="U38" s="1896"/>
      <c r="V38" s="1896"/>
      <c r="W38" s="1896"/>
      <c r="X38" s="1896"/>
      <c r="Y38" s="1896"/>
      <c r="Z38" s="1896"/>
      <c r="AA38" s="1896"/>
      <c r="AB38" s="1896"/>
      <c r="AC38" s="1896"/>
      <c r="AD38" s="1896"/>
      <c r="AE38" s="1896"/>
      <c r="AF38" s="1896"/>
      <c r="AG38" s="1896"/>
      <c r="AH38" s="1896"/>
      <c r="AI38" s="1896"/>
      <c r="AJ38" s="1896"/>
      <c r="AK38" s="1896"/>
      <c r="AL38" s="1762"/>
      <c r="AM38" s="202"/>
    </row>
    <row r="39" spans="1:39" ht="12.95" customHeight="1">
      <c r="A39" s="15"/>
      <c r="B39" s="4086" t="s">
        <v>288</v>
      </c>
      <c r="C39" s="2244"/>
      <c r="D39" s="2244"/>
      <c r="E39" s="2244"/>
      <c r="F39" s="2244"/>
      <c r="G39" s="2244"/>
      <c r="H39" s="2315"/>
      <c r="I39" s="2598"/>
      <c r="J39" s="2156"/>
      <c r="K39" s="2156"/>
      <c r="L39" s="2156"/>
      <c r="M39" s="4099"/>
      <c r="N39" s="1897"/>
      <c r="O39" s="1728"/>
      <c r="P39" s="1728"/>
      <c r="Q39" s="1728"/>
      <c r="R39" s="1728"/>
      <c r="S39" s="1728"/>
      <c r="T39" s="1728"/>
      <c r="U39" s="1728"/>
      <c r="V39" s="1728"/>
      <c r="W39" s="1728"/>
      <c r="X39" s="1728"/>
      <c r="Y39" s="1728"/>
      <c r="Z39" s="1728"/>
      <c r="AA39" s="1728"/>
      <c r="AB39" s="1728"/>
      <c r="AC39" s="1728"/>
      <c r="AD39" s="1728"/>
      <c r="AE39" s="1728"/>
      <c r="AF39" s="1728"/>
      <c r="AG39" s="1728"/>
      <c r="AH39" s="1728"/>
      <c r="AI39" s="1728"/>
      <c r="AJ39" s="1728"/>
      <c r="AK39" s="1728"/>
      <c r="AL39" s="1898"/>
      <c r="AM39" s="202"/>
    </row>
    <row r="40" spans="1:39" ht="12.95" customHeight="1">
      <c r="A40" s="15"/>
      <c r="B40" s="1763" t="s">
        <v>1330</v>
      </c>
      <c r="C40" s="1918"/>
      <c r="D40" s="1918"/>
      <c r="E40" s="1918"/>
      <c r="F40" s="1918"/>
      <c r="G40" s="1918"/>
      <c r="H40" s="1764"/>
      <c r="I40" s="4100"/>
      <c r="J40" s="2155"/>
      <c r="K40" s="2155"/>
      <c r="L40" s="2155"/>
      <c r="M40" s="4101"/>
      <c r="N40" s="1763"/>
      <c r="O40" s="1918"/>
      <c r="P40" s="1918"/>
      <c r="Q40" s="1918"/>
      <c r="R40" s="1918"/>
      <c r="S40" s="1918"/>
      <c r="T40" s="1918"/>
      <c r="U40" s="1918"/>
      <c r="V40" s="1918"/>
      <c r="W40" s="1918"/>
      <c r="X40" s="1918"/>
      <c r="Y40" s="1918"/>
      <c r="Z40" s="1918"/>
      <c r="AA40" s="1918"/>
      <c r="AB40" s="1918"/>
      <c r="AC40" s="1918"/>
      <c r="AD40" s="1918"/>
      <c r="AE40" s="1918"/>
      <c r="AF40" s="1918"/>
      <c r="AG40" s="1918"/>
      <c r="AH40" s="1918"/>
      <c r="AI40" s="1918"/>
      <c r="AJ40" s="1918"/>
      <c r="AK40" s="1918"/>
      <c r="AL40" s="1764"/>
      <c r="AM40" s="202"/>
    </row>
    <row r="41" spans="1:39" ht="17.45" customHeight="1">
      <c r="A41" s="15"/>
      <c r="B41" s="4088"/>
      <c r="C41" s="4089"/>
      <c r="D41" s="4089"/>
      <c r="E41" s="4089"/>
      <c r="F41" s="4089"/>
      <c r="G41" s="4089"/>
      <c r="H41" s="4090"/>
      <c r="I41" s="4054"/>
      <c r="J41" s="4055"/>
      <c r="K41" s="4055"/>
      <c r="L41" s="4055"/>
      <c r="M41" s="4060"/>
      <c r="N41" s="473" t="s">
        <v>494</v>
      </c>
      <c r="O41" s="4093"/>
      <c r="P41" s="4093"/>
      <c r="Q41" s="4093"/>
      <c r="R41" s="4093"/>
      <c r="S41" s="4093"/>
      <c r="T41" s="4093"/>
      <c r="U41" s="4093"/>
      <c r="V41" s="4093"/>
      <c r="W41" s="4093"/>
      <c r="X41" s="4093"/>
      <c r="Y41" s="4093"/>
      <c r="Z41" s="4093"/>
      <c r="AA41" s="4093"/>
      <c r="AB41" s="4093"/>
      <c r="AC41" s="4093"/>
      <c r="AD41" s="4093"/>
      <c r="AE41" s="4093"/>
      <c r="AF41" s="4093"/>
      <c r="AG41" s="4093"/>
      <c r="AH41" s="4093"/>
      <c r="AI41" s="4093"/>
      <c r="AJ41" s="4093"/>
      <c r="AK41" s="4093"/>
      <c r="AL41" s="4103"/>
      <c r="AM41" s="202"/>
    </row>
    <row r="42" spans="1:39" ht="17.45" customHeight="1">
      <c r="A42" s="15"/>
      <c r="B42" s="4063"/>
      <c r="C42" s="4064"/>
      <c r="D42" s="4064"/>
      <c r="E42" s="475" t="s">
        <v>289</v>
      </c>
      <c r="F42" s="4064"/>
      <c r="G42" s="4064"/>
      <c r="H42" s="4065"/>
      <c r="I42" s="4056"/>
      <c r="J42" s="4057"/>
      <c r="K42" s="4057"/>
      <c r="L42" s="4057"/>
      <c r="M42" s="4061"/>
      <c r="N42" s="474" t="s">
        <v>492</v>
      </c>
      <c r="O42" s="4094"/>
      <c r="P42" s="4052"/>
      <c r="Q42" s="4052"/>
      <c r="R42" s="4052"/>
      <c r="S42" s="4052"/>
      <c r="T42" s="4052"/>
      <c r="U42" s="4052"/>
      <c r="V42" s="4052"/>
      <c r="W42" s="4052"/>
      <c r="X42" s="4052"/>
      <c r="Y42" s="4052"/>
      <c r="Z42" s="4052"/>
      <c r="AA42" s="4052"/>
      <c r="AB42" s="4052"/>
      <c r="AC42" s="4052"/>
      <c r="AD42" s="4052"/>
      <c r="AE42" s="4052"/>
      <c r="AF42" s="4052"/>
      <c r="AG42" s="4052"/>
      <c r="AH42" s="4052"/>
      <c r="AI42" s="4052"/>
      <c r="AJ42" s="4052"/>
      <c r="AK42" s="4052"/>
      <c r="AL42" s="4053"/>
      <c r="AM42" s="202"/>
    </row>
    <row r="43" spans="1:39" ht="17.45" customHeight="1">
      <c r="A43" s="18"/>
      <c r="B43" s="4066"/>
      <c r="C43" s="4067"/>
      <c r="D43" s="4067"/>
      <c r="E43" s="4067"/>
      <c r="F43" s="4067"/>
      <c r="G43" s="4067"/>
      <c r="H43" s="4068"/>
      <c r="I43" s="4058"/>
      <c r="J43" s="4059"/>
      <c r="K43" s="4059"/>
      <c r="L43" s="4059"/>
      <c r="M43" s="4062"/>
      <c r="N43" s="476" t="s">
        <v>493</v>
      </c>
      <c r="O43" s="4095"/>
      <c r="P43" s="3182"/>
      <c r="Q43" s="3182"/>
      <c r="R43" s="3182"/>
      <c r="S43" s="3182"/>
      <c r="T43" s="3182"/>
      <c r="U43" s="3182"/>
      <c r="V43" s="3182"/>
      <c r="W43" s="3182"/>
      <c r="X43" s="3182"/>
      <c r="Y43" s="3182"/>
      <c r="Z43" s="3182"/>
      <c r="AA43" s="3182"/>
      <c r="AB43" s="3182"/>
      <c r="AC43" s="3182"/>
      <c r="AD43" s="3182"/>
      <c r="AE43" s="3182"/>
      <c r="AF43" s="3182"/>
      <c r="AG43" s="3182"/>
      <c r="AH43" s="3182"/>
      <c r="AI43" s="3182"/>
      <c r="AJ43" s="3182"/>
      <c r="AK43" s="3182"/>
      <c r="AL43" s="4048"/>
      <c r="AM43" s="17"/>
    </row>
    <row r="44" spans="1:39" ht="17.45" customHeight="1">
      <c r="A44" s="18"/>
      <c r="B44" s="4088"/>
      <c r="C44" s="4089"/>
      <c r="D44" s="4089"/>
      <c r="E44" s="4089"/>
      <c r="F44" s="4089"/>
      <c r="G44" s="4089"/>
      <c r="H44" s="4090"/>
      <c r="I44" s="4054"/>
      <c r="J44" s="4055"/>
      <c r="K44" s="4055"/>
      <c r="L44" s="4055"/>
      <c r="M44" s="4060"/>
      <c r="N44" s="473" t="s">
        <v>494</v>
      </c>
      <c r="O44" s="4093"/>
      <c r="P44" s="4050"/>
      <c r="Q44" s="4050"/>
      <c r="R44" s="4050"/>
      <c r="S44" s="4050"/>
      <c r="T44" s="4050"/>
      <c r="U44" s="4050"/>
      <c r="V44" s="4050"/>
      <c r="W44" s="4050"/>
      <c r="X44" s="4050"/>
      <c r="Y44" s="4050"/>
      <c r="Z44" s="4050"/>
      <c r="AA44" s="4050"/>
      <c r="AB44" s="4050"/>
      <c r="AC44" s="4050"/>
      <c r="AD44" s="4050"/>
      <c r="AE44" s="4050"/>
      <c r="AF44" s="4050"/>
      <c r="AG44" s="4050"/>
      <c r="AH44" s="4050"/>
      <c r="AI44" s="4050"/>
      <c r="AJ44" s="4050"/>
      <c r="AK44" s="4050"/>
      <c r="AL44" s="4051"/>
      <c r="AM44" s="1078"/>
    </row>
    <row r="45" spans="1:39" ht="17.45" customHeight="1">
      <c r="A45" s="18"/>
      <c r="B45" s="4063"/>
      <c r="C45" s="4064"/>
      <c r="D45" s="4064"/>
      <c r="E45" s="475" t="s">
        <v>289</v>
      </c>
      <c r="F45" s="4064"/>
      <c r="G45" s="4064"/>
      <c r="H45" s="4065"/>
      <c r="I45" s="4056"/>
      <c r="J45" s="4057"/>
      <c r="K45" s="4057"/>
      <c r="L45" s="4057"/>
      <c r="M45" s="4061"/>
      <c r="N45" s="474" t="s">
        <v>492</v>
      </c>
      <c r="O45" s="4094"/>
      <c r="P45" s="4052"/>
      <c r="Q45" s="4052"/>
      <c r="R45" s="4052"/>
      <c r="S45" s="4052"/>
      <c r="T45" s="4052"/>
      <c r="U45" s="4052"/>
      <c r="V45" s="4052"/>
      <c r="W45" s="4052"/>
      <c r="X45" s="4052"/>
      <c r="Y45" s="4052"/>
      <c r="Z45" s="4052"/>
      <c r="AA45" s="4052"/>
      <c r="AB45" s="4052"/>
      <c r="AC45" s="4052"/>
      <c r="AD45" s="4052"/>
      <c r="AE45" s="4052"/>
      <c r="AF45" s="4052"/>
      <c r="AG45" s="4052"/>
      <c r="AH45" s="4052"/>
      <c r="AI45" s="4052"/>
      <c r="AJ45" s="4052"/>
      <c r="AK45" s="4052"/>
      <c r="AL45" s="4053"/>
      <c r="AM45" s="1078"/>
    </row>
    <row r="46" spans="1:39" ht="17.45" customHeight="1">
      <c r="A46" s="18"/>
      <c r="B46" s="4066"/>
      <c r="C46" s="4067"/>
      <c r="D46" s="4067"/>
      <c r="E46" s="4067"/>
      <c r="F46" s="4067"/>
      <c r="G46" s="4067"/>
      <c r="H46" s="4068"/>
      <c r="I46" s="4058"/>
      <c r="J46" s="4059"/>
      <c r="K46" s="4059"/>
      <c r="L46" s="4059"/>
      <c r="M46" s="4062"/>
      <c r="N46" s="476" t="s">
        <v>493</v>
      </c>
      <c r="O46" s="4095"/>
      <c r="P46" s="3182"/>
      <c r="Q46" s="3182"/>
      <c r="R46" s="3182"/>
      <c r="S46" s="3182"/>
      <c r="T46" s="3182"/>
      <c r="U46" s="3182"/>
      <c r="V46" s="3182"/>
      <c r="W46" s="3182"/>
      <c r="X46" s="3182"/>
      <c r="Y46" s="3182"/>
      <c r="Z46" s="3182"/>
      <c r="AA46" s="3182"/>
      <c r="AB46" s="3182"/>
      <c r="AC46" s="3182"/>
      <c r="AD46" s="3182"/>
      <c r="AE46" s="3182"/>
      <c r="AF46" s="3182"/>
      <c r="AG46" s="3182"/>
      <c r="AH46" s="3182"/>
      <c r="AI46" s="3182"/>
      <c r="AJ46" s="3182"/>
      <c r="AK46" s="3182"/>
      <c r="AL46" s="4048"/>
      <c r="AM46" s="425"/>
    </row>
    <row r="47" spans="1:39" ht="17.45" customHeight="1">
      <c r="A47" s="18"/>
      <c r="B47" s="4088"/>
      <c r="C47" s="4089"/>
      <c r="D47" s="4089"/>
      <c r="E47" s="4089"/>
      <c r="F47" s="4089"/>
      <c r="G47" s="4089"/>
      <c r="H47" s="4090"/>
      <c r="I47" s="4054"/>
      <c r="J47" s="4055"/>
      <c r="K47" s="4055"/>
      <c r="L47" s="4055"/>
      <c r="M47" s="4060"/>
      <c r="N47" s="473" t="s">
        <v>494</v>
      </c>
      <c r="O47" s="4093"/>
      <c r="P47" s="4050"/>
      <c r="Q47" s="4050"/>
      <c r="R47" s="4050"/>
      <c r="S47" s="4050"/>
      <c r="T47" s="4050"/>
      <c r="U47" s="4050"/>
      <c r="V47" s="4050"/>
      <c r="W47" s="4050"/>
      <c r="X47" s="4050"/>
      <c r="Y47" s="4050"/>
      <c r="Z47" s="4050"/>
      <c r="AA47" s="4050"/>
      <c r="AB47" s="4050"/>
      <c r="AC47" s="4050"/>
      <c r="AD47" s="4050"/>
      <c r="AE47" s="4050"/>
      <c r="AF47" s="4050"/>
      <c r="AG47" s="4050"/>
      <c r="AH47" s="4050"/>
      <c r="AI47" s="4050"/>
      <c r="AJ47" s="4050"/>
      <c r="AK47" s="4050"/>
      <c r="AL47" s="4051"/>
      <c r="AM47" s="1078"/>
    </row>
    <row r="48" spans="1:39" ht="17.45" customHeight="1">
      <c r="A48" s="18"/>
      <c r="B48" s="4063"/>
      <c r="C48" s="4064"/>
      <c r="D48" s="4064"/>
      <c r="E48" s="475" t="s">
        <v>289</v>
      </c>
      <c r="F48" s="4064"/>
      <c r="G48" s="4064"/>
      <c r="H48" s="4065"/>
      <c r="I48" s="4056"/>
      <c r="J48" s="4057"/>
      <c r="K48" s="4057"/>
      <c r="L48" s="4057"/>
      <c r="M48" s="4061"/>
      <c r="N48" s="474" t="s">
        <v>492</v>
      </c>
      <c r="O48" s="4094"/>
      <c r="P48" s="4052"/>
      <c r="Q48" s="4052"/>
      <c r="R48" s="4052"/>
      <c r="S48" s="4052"/>
      <c r="T48" s="4052"/>
      <c r="U48" s="4052"/>
      <c r="V48" s="4052"/>
      <c r="W48" s="4052"/>
      <c r="X48" s="4052"/>
      <c r="Y48" s="4052"/>
      <c r="Z48" s="4052"/>
      <c r="AA48" s="4052"/>
      <c r="AB48" s="4052"/>
      <c r="AC48" s="4052"/>
      <c r="AD48" s="4052"/>
      <c r="AE48" s="4052"/>
      <c r="AF48" s="4052"/>
      <c r="AG48" s="4052"/>
      <c r="AH48" s="4052"/>
      <c r="AI48" s="4052"/>
      <c r="AJ48" s="4052"/>
      <c r="AK48" s="4052"/>
      <c r="AL48" s="4053"/>
      <c r="AM48" s="1078"/>
    </row>
    <row r="49" spans="1:39" ht="17.45" customHeight="1">
      <c r="A49" s="18"/>
      <c r="B49" s="4066"/>
      <c r="C49" s="4067"/>
      <c r="D49" s="4067"/>
      <c r="E49" s="4067"/>
      <c r="F49" s="4067"/>
      <c r="G49" s="4067"/>
      <c r="H49" s="4068"/>
      <c r="I49" s="4058"/>
      <c r="J49" s="4059"/>
      <c r="K49" s="4059"/>
      <c r="L49" s="4059"/>
      <c r="M49" s="4062"/>
      <c r="N49" s="476" t="s">
        <v>493</v>
      </c>
      <c r="O49" s="4095"/>
      <c r="P49" s="3182"/>
      <c r="Q49" s="3182"/>
      <c r="R49" s="3182"/>
      <c r="S49" s="3182"/>
      <c r="T49" s="3182"/>
      <c r="U49" s="3182"/>
      <c r="V49" s="3182"/>
      <c r="W49" s="3182"/>
      <c r="X49" s="3182"/>
      <c r="Y49" s="3182"/>
      <c r="Z49" s="3182"/>
      <c r="AA49" s="3182"/>
      <c r="AB49" s="3182"/>
      <c r="AC49" s="3182"/>
      <c r="AD49" s="3182"/>
      <c r="AE49" s="3182"/>
      <c r="AF49" s="3182"/>
      <c r="AG49" s="3182"/>
      <c r="AH49" s="3182"/>
      <c r="AI49" s="3182"/>
      <c r="AJ49" s="3182"/>
      <c r="AK49" s="3182"/>
      <c r="AL49" s="4048"/>
      <c r="AM49" s="425"/>
    </row>
    <row r="50" spans="1:39" ht="17.45" customHeight="1">
      <c r="A50" s="18"/>
      <c r="B50" s="4088"/>
      <c r="C50" s="4089"/>
      <c r="D50" s="4089"/>
      <c r="E50" s="4089"/>
      <c r="F50" s="4089"/>
      <c r="G50" s="4089"/>
      <c r="H50" s="4090"/>
      <c r="I50" s="4054"/>
      <c r="J50" s="4055"/>
      <c r="K50" s="4055"/>
      <c r="L50" s="4055"/>
      <c r="M50" s="4060"/>
      <c r="N50" s="473" t="s">
        <v>494</v>
      </c>
      <c r="O50" s="4093"/>
      <c r="P50" s="4050"/>
      <c r="Q50" s="4050"/>
      <c r="R50" s="4050"/>
      <c r="S50" s="4050"/>
      <c r="T50" s="4050"/>
      <c r="U50" s="4050"/>
      <c r="V50" s="4050"/>
      <c r="W50" s="4050"/>
      <c r="X50" s="4050"/>
      <c r="Y50" s="4050"/>
      <c r="Z50" s="4050"/>
      <c r="AA50" s="4050"/>
      <c r="AB50" s="4050"/>
      <c r="AC50" s="4050"/>
      <c r="AD50" s="4050"/>
      <c r="AE50" s="4050"/>
      <c r="AF50" s="4050"/>
      <c r="AG50" s="4050"/>
      <c r="AH50" s="4050"/>
      <c r="AI50" s="4050"/>
      <c r="AJ50" s="4050"/>
      <c r="AK50" s="4050"/>
      <c r="AL50" s="4051"/>
      <c r="AM50" s="425"/>
    </row>
    <row r="51" spans="1:39" ht="17.45" customHeight="1">
      <c r="A51" s="18"/>
      <c r="B51" s="4063"/>
      <c r="C51" s="4064"/>
      <c r="D51" s="4064"/>
      <c r="E51" s="475" t="s">
        <v>289</v>
      </c>
      <c r="F51" s="4064"/>
      <c r="G51" s="4064"/>
      <c r="H51" s="4065"/>
      <c r="I51" s="4056"/>
      <c r="J51" s="4057"/>
      <c r="K51" s="4057"/>
      <c r="L51" s="4057"/>
      <c r="M51" s="4061"/>
      <c r="N51" s="474" t="s">
        <v>492</v>
      </c>
      <c r="O51" s="4094"/>
      <c r="P51" s="4052"/>
      <c r="Q51" s="4052"/>
      <c r="R51" s="4052"/>
      <c r="S51" s="4052"/>
      <c r="T51" s="4052"/>
      <c r="U51" s="4052"/>
      <c r="V51" s="4052"/>
      <c r="W51" s="4052"/>
      <c r="X51" s="4052"/>
      <c r="Y51" s="4052"/>
      <c r="Z51" s="4052"/>
      <c r="AA51" s="4052"/>
      <c r="AB51" s="4052"/>
      <c r="AC51" s="4052"/>
      <c r="AD51" s="4052"/>
      <c r="AE51" s="4052"/>
      <c r="AF51" s="4052"/>
      <c r="AG51" s="4052"/>
      <c r="AH51" s="4052"/>
      <c r="AI51" s="4052"/>
      <c r="AJ51" s="4052"/>
      <c r="AK51" s="4052"/>
      <c r="AL51" s="4053"/>
      <c r="AM51" s="425"/>
    </row>
    <row r="52" spans="1:39" ht="17.45" customHeight="1">
      <c r="A52" s="18"/>
      <c r="B52" s="4066"/>
      <c r="C52" s="4067"/>
      <c r="D52" s="4067"/>
      <c r="E52" s="4067"/>
      <c r="F52" s="4067"/>
      <c r="G52" s="4067"/>
      <c r="H52" s="4068"/>
      <c r="I52" s="4058"/>
      <c r="J52" s="4059"/>
      <c r="K52" s="4059"/>
      <c r="L52" s="4059"/>
      <c r="M52" s="4062"/>
      <c r="N52" s="476" t="s">
        <v>493</v>
      </c>
      <c r="O52" s="4095"/>
      <c r="P52" s="3182"/>
      <c r="Q52" s="3182"/>
      <c r="R52" s="3182"/>
      <c r="S52" s="3182"/>
      <c r="T52" s="3182"/>
      <c r="U52" s="3182"/>
      <c r="V52" s="3182"/>
      <c r="W52" s="3182"/>
      <c r="X52" s="3182"/>
      <c r="Y52" s="3182"/>
      <c r="Z52" s="3182"/>
      <c r="AA52" s="3182"/>
      <c r="AB52" s="3182"/>
      <c r="AC52" s="3182"/>
      <c r="AD52" s="3182"/>
      <c r="AE52" s="3182"/>
      <c r="AF52" s="3182"/>
      <c r="AG52" s="3182"/>
      <c r="AH52" s="3182"/>
      <c r="AI52" s="3182"/>
      <c r="AJ52" s="3182"/>
      <c r="AK52" s="3182"/>
      <c r="AL52" s="4048"/>
      <c r="AM52" s="425"/>
    </row>
    <row r="53" spans="1:39" ht="14.1" customHeight="1" thickBot="1">
      <c r="A53" s="170"/>
      <c r="B53" s="8"/>
      <c r="C53" s="388" t="s">
        <v>154</v>
      </c>
      <c r="D53" s="4092" t="s">
        <v>688</v>
      </c>
      <c r="E53" s="4092"/>
      <c r="F53" s="4092"/>
      <c r="G53" s="4092"/>
      <c r="H53" s="4092"/>
      <c r="I53" s="4102"/>
      <c r="J53" s="4102"/>
      <c r="K53" s="4102"/>
      <c r="L53" s="4102"/>
      <c r="M53" s="4102"/>
      <c r="N53" s="4102"/>
      <c r="O53" s="4102"/>
      <c r="P53" s="4102"/>
      <c r="Q53" s="4102"/>
      <c r="R53" s="4102"/>
      <c r="S53" s="4102"/>
      <c r="T53" s="4102"/>
      <c r="U53" s="4102"/>
      <c r="V53" s="4102"/>
      <c r="W53" s="4102"/>
      <c r="X53" s="4102"/>
      <c r="Y53" s="4102"/>
      <c r="Z53" s="4102"/>
      <c r="AA53" s="426"/>
      <c r="AB53" s="426"/>
      <c r="AC53" s="426"/>
      <c r="AD53" s="426"/>
      <c r="AE53" s="426"/>
      <c r="AF53" s="426"/>
      <c r="AG53" s="426"/>
      <c r="AH53" s="426"/>
      <c r="AI53" s="426"/>
      <c r="AJ53" s="426"/>
      <c r="AK53" s="426"/>
      <c r="AL53" s="426"/>
      <c r="AM53" s="427"/>
    </row>
    <row r="54" spans="1:39" ht="18" customHeight="1">
      <c r="C54" s="424"/>
      <c r="D54" s="424"/>
      <c r="E54" s="424"/>
      <c r="F54" s="423"/>
      <c r="G54" s="424"/>
      <c r="H54" s="424"/>
      <c r="I54" s="424"/>
      <c r="J54" s="30"/>
      <c r="K54" s="30"/>
      <c r="L54" s="30"/>
      <c r="M54" s="30"/>
      <c r="N54" s="30"/>
      <c r="O54" s="30"/>
      <c r="P54" s="30"/>
      <c r="Q54" s="30"/>
      <c r="R54" s="30"/>
      <c r="S54" s="30"/>
      <c r="T54" s="30"/>
      <c r="U54" s="30"/>
      <c r="V54" s="30"/>
      <c r="W54" s="30"/>
      <c r="X54" s="30"/>
      <c r="Y54" s="30"/>
      <c r="Z54" s="422"/>
      <c r="AA54" s="422"/>
      <c r="AB54" s="422"/>
      <c r="AC54" s="422"/>
      <c r="AD54" s="422"/>
      <c r="AE54" s="422"/>
      <c r="AF54" s="422"/>
      <c r="AG54" s="422"/>
      <c r="AH54" s="422"/>
      <c r="AI54" s="422"/>
      <c r="AJ54" s="422"/>
      <c r="AK54" s="422"/>
      <c r="AL54" s="422"/>
      <c r="AM54" s="422"/>
    </row>
    <row r="55" spans="1:39" ht="18" customHeight="1">
      <c r="J55" s="30"/>
      <c r="K55" s="30"/>
      <c r="L55" s="30"/>
      <c r="M55" s="30"/>
      <c r="N55" s="30"/>
      <c r="O55" s="30"/>
      <c r="P55" s="30"/>
      <c r="Q55" s="30"/>
      <c r="R55" s="30"/>
      <c r="S55" s="30"/>
      <c r="T55" s="30"/>
      <c r="U55" s="30"/>
      <c r="V55" s="30"/>
      <c r="W55" s="30"/>
      <c r="X55" s="30"/>
      <c r="Y55" s="30"/>
      <c r="Z55" s="422"/>
      <c r="AA55" s="422"/>
      <c r="AB55" s="422"/>
      <c r="AC55" s="422"/>
      <c r="AD55" s="422"/>
      <c r="AE55" s="422"/>
      <c r="AF55" s="422"/>
      <c r="AG55" s="422"/>
      <c r="AH55" s="422"/>
      <c r="AI55" s="422"/>
      <c r="AJ55" s="422"/>
      <c r="AK55" s="422"/>
      <c r="AL55" s="422"/>
      <c r="AM55" s="422"/>
    </row>
    <row r="56" spans="1:39" ht="18" customHeight="1">
      <c r="F56" s="423"/>
      <c r="G56" s="424"/>
      <c r="H56" s="424"/>
      <c r="I56" s="424"/>
      <c r="J56" s="30"/>
      <c r="K56" s="30"/>
      <c r="L56" s="30"/>
      <c r="M56" s="30"/>
      <c r="N56" s="30"/>
      <c r="O56" s="30"/>
      <c r="P56" s="30"/>
      <c r="Q56" s="30"/>
      <c r="R56" s="30"/>
      <c r="S56" s="30"/>
      <c r="T56" s="30"/>
      <c r="U56" s="30"/>
      <c r="V56" s="30"/>
      <c r="W56" s="30"/>
      <c r="X56" s="30"/>
      <c r="Y56" s="30"/>
      <c r="Z56" s="422"/>
      <c r="AA56" s="422"/>
      <c r="AB56" s="422"/>
      <c r="AC56" s="422"/>
      <c r="AD56" s="422"/>
      <c r="AE56" s="422"/>
      <c r="AF56" s="422"/>
      <c r="AG56" s="422"/>
      <c r="AH56" s="422"/>
      <c r="AI56" s="422"/>
      <c r="AJ56" s="422"/>
      <c r="AK56" s="422"/>
      <c r="AL56" s="422"/>
      <c r="AM56" s="422"/>
    </row>
    <row r="57" spans="1:39" ht="18" customHeight="1">
      <c r="J57" s="30"/>
      <c r="K57" s="30"/>
      <c r="L57" s="30"/>
      <c r="M57" s="30"/>
      <c r="N57" s="30"/>
      <c r="O57" s="30"/>
      <c r="P57" s="30"/>
      <c r="Q57" s="30"/>
      <c r="R57" s="30"/>
      <c r="S57" s="30"/>
      <c r="T57" s="30"/>
      <c r="U57" s="30"/>
      <c r="V57" s="30"/>
      <c r="W57" s="30"/>
      <c r="X57" s="30"/>
      <c r="Y57" s="30"/>
      <c r="Z57" s="422"/>
      <c r="AA57" s="422"/>
      <c r="AB57" s="422"/>
      <c r="AC57" s="422"/>
      <c r="AD57" s="422"/>
      <c r="AE57" s="422"/>
      <c r="AF57" s="422"/>
      <c r="AG57" s="422"/>
      <c r="AH57" s="422"/>
      <c r="AI57" s="422"/>
      <c r="AJ57" s="422"/>
      <c r="AK57" s="422"/>
      <c r="AL57" s="422"/>
      <c r="AM57" s="422"/>
    </row>
    <row r="58" spans="1:39" ht="18" customHeight="1">
      <c r="F58" s="423"/>
      <c r="G58" s="424"/>
      <c r="H58" s="424"/>
      <c r="I58" s="424"/>
      <c r="J58" s="30"/>
      <c r="K58" s="30"/>
      <c r="L58" s="30"/>
      <c r="M58" s="30"/>
      <c r="N58" s="30"/>
      <c r="O58" s="30"/>
      <c r="P58" s="30"/>
      <c r="Q58" s="30"/>
      <c r="R58" s="30"/>
      <c r="S58" s="30"/>
      <c r="T58" s="30"/>
      <c r="U58" s="30"/>
      <c r="V58" s="30"/>
      <c r="W58" s="30"/>
      <c r="X58" s="30"/>
      <c r="Y58" s="30"/>
      <c r="Z58" s="422"/>
      <c r="AA58" s="422"/>
      <c r="AB58" s="422"/>
      <c r="AC58" s="422"/>
      <c r="AD58" s="422"/>
      <c r="AE58" s="422"/>
      <c r="AF58" s="422"/>
      <c r="AG58" s="422"/>
      <c r="AH58" s="422"/>
      <c r="AI58" s="422"/>
      <c r="AJ58" s="422"/>
      <c r="AK58" s="422"/>
      <c r="AL58" s="422"/>
      <c r="AM58" s="422"/>
    </row>
    <row r="59" spans="1:39">
      <c r="J59" s="30"/>
      <c r="K59" s="30"/>
      <c r="L59" s="30"/>
      <c r="M59" s="30"/>
      <c r="N59" s="30"/>
      <c r="O59" s="30"/>
      <c r="P59" s="30"/>
      <c r="Q59" s="30"/>
      <c r="R59" s="30"/>
      <c r="S59" s="30"/>
      <c r="T59" s="30"/>
      <c r="U59" s="30"/>
      <c r="V59" s="30"/>
      <c r="W59" s="30"/>
      <c r="X59" s="30"/>
      <c r="Y59" s="30"/>
      <c r="Z59" s="422"/>
      <c r="AA59" s="422"/>
      <c r="AB59" s="422"/>
      <c r="AC59" s="422"/>
      <c r="AD59" s="422"/>
      <c r="AE59" s="422"/>
      <c r="AF59" s="422"/>
      <c r="AG59" s="422"/>
      <c r="AH59" s="422"/>
      <c r="AI59" s="422"/>
      <c r="AJ59" s="422"/>
      <c r="AK59" s="422"/>
      <c r="AL59" s="422"/>
      <c r="AM59" s="422"/>
    </row>
    <row r="60" spans="1:39">
      <c r="AM60" s="422"/>
    </row>
    <row r="61" spans="1:39">
      <c r="I61" s="2"/>
      <c r="J61" s="2"/>
      <c r="K61" s="2"/>
      <c r="L61" s="2"/>
      <c r="M61" s="2"/>
      <c r="AM61" s="422"/>
    </row>
    <row r="62" spans="1:39">
      <c r="I62" s="2"/>
      <c r="J62" s="2"/>
      <c r="K62" s="2"/>
      <c r="L62" s="2"/>
      <c r="M62" s="2"/>
      <c r="AM62" s="422"/>
    </row>
    <row r="63" spans="1:39">
      <c r="I63" s="2"/>
      <c r="J63" s="2"/>
      <c r="K63" s="2"/>
      <c r="L63" s="2"/>
      <c r="M63" s="2"/>
      <c r="AM63" s="422"/>
    </row>
    <row r="64" spans="1:39">
      <c r="B64" s="418"/>
      <c r="C64" s="418"/>
      <c r="D64" s="418"/>
      <c r="E64" s="418"/>
      <c r="F64" s="418"/>
      <c r="G64" s="418"/>
      <c r="H64" s="418"/>
      <c r="I64" s="422"/>
      <c r="J64" s="422"/>
      <c r="K64" s="422"/>
      <c r="L64" s="422"/>
      <c r="M64" s="422"/>
      <c r="N64" s="30"/>
      <c r="O64" s="455"/>
      <c r="P64" s="455"/>
      <c r="Q64" s="455"/>
      <c r="R64" s="455"/>
      <c r="S64" s="455"/>
      <c r="T64" s="455"/>
      <c r="U64" s="455"/>
      <c r="V64" s="455"/>
      <c r="W64" s="455"/>
      <c r="X64" s="455"/>
      <c r="Y64" s="455"/>
      <c r="Z64" s="455"/>
      <c r="AA64" s="455"/>
      <c r="AB64" s="455"/>
      <c r="AC64" s="455"/>
      <c r="AD64" s="455"/>
      <c r="AE64" s="455"/>
      <c r="AF64" s="455"/>
      <c r="AG64" s="455"/>
      <c r="AH64" s="455"/>
      <c r="AI64" s="455"/>
      <c r="AJ64" s="455"/>
      <c r="AK64" s="455"/>
      <c r="AL64" s="455"/>
      <c r="AM64" s="422"/>
    </row>
    <row r="65" spans="2:39" ht="13.5">
      <c r="B65" s="1082"/>
      <c r="C65" s="1082"/>
      <c r="D65" s="1082"/>
      <c r="E65" s="421"/>
      <c r="F65" s="1082"/>
      <c r="G65" s="1082"/>
      <c r="H65" s="1082"/>
      <c r="I65" s="422"/>
      <c r="J65" s="422"/>
      <c r="K65" s="422"/>
      <c r="L65" s="422"/>
      <c r="M65" s="422"/>
      <c r="N65" s="30"/>
      <c r="O65" s="455"/>
      <c r="P65" s="448"/>
      <c r="Q65" s="448"/>
      <c r="R65" s="448"/>
      <c r="S65" s="448"/>
      <c r="T65" s="448"/>
      <c r="U65" s="448"/>
      <c r="V65" s="448"/>
      <c r="W65" s="448"/>
      <c r="X65" s="448"/>
      <c r="Y65" s="448"/>
      <c r="Z65" s="448"/>
      <c r="AA65" s="448"/>
      <c r="AB65" s="448"/>
      <c r="AC65" s="448"/>
      <c r="AD65" s="448"/>
      <c r="AE65" s="448"/>
      <c r="AF65" s="448"/>
      <c r="AG65" s="448"/>
      <c r="AH65" s="448"/>
      <c r="AI65" s="448"/>
      <c r="AJ65" s="448"/>
      <c r="AK65" s="448"/>
      <c r="AL65" s="448"/>
      <c r="AM65" s="422"/>
    </row>
    <row r="66" spans="2:39" ht="13.5">
      <c r="I66" s="422"/>
      <c r="J66" s="422"/>
      <c r="K66" s="422"/>
      <c r="L66" s="422"/>
      <c r="M66" s="422"/>
      <c r="N66" s="3"/>
      <c r="O66" s="455"/>
      <c r="P66" s="448"/>
      <c r="Q66" s="448"/>
      <c r="R66" s="448"/>
      <c r="S66" s="448"/>
      <c r="T66" s="448"/>
      <c r="U66" s="448"/>
      <c r="V66" s="448"/>
      <c r="W66" s="448"/>
      <c r="X66" s="448"/>
      <c r="Y66" s="448"/>
      <c r="Z66" s="448"/>
      <c r="AA66" s="448"/>
      <c r="AB66" s="448"/>
      <c r="AC66" s="448"/>
      <c r="AD66" s="448"/>
      <c r="AE66" s="448"/>
      <c r="AF66" s="448"/>
      <c r="AG66" s="448"/>
      <c r="AH66" s="448"/>
      <c r="AI66" s="448"/>
      <c r="AJ66" s="448"/>
      <c r="AK66" s="448"/>
      <c r="AL66" s="448"/>
      <c r="AM66" s="422"/>
    </row>
    <row r="67" spans="2:39" ht="13.5">
      <c r="B67" s="418"/>
      <c r="C67" s="418"/>
      <c r="D67" s="418"/>
      <c r="E67" s="418"/>
      <c r="F67" s="418"/>
      <c r="G67" s="418"/>
      <c r="H67" s="418"/>
      <c r="I67" s="422"/>
      <c r="J67" s="422"/>
      <c r="K67" s="422"/>
      <c r="L67" s="422"/>
      <c r="M67" s="422"/>
      <c r="N67" s="30"/>
      <c r="O67" s="455"/>
      <c r="P67" s="448"/>
      <c r="Q67" s="448"/>
      <c r="R67" s="448"/>
      <c r="S67" s="448"/>
      <c r="T67" s="448"/>
      <c r="U67" s="448"/>
      <c r="V67" s="448"/>
      <c r="W67" s="448"/>
      <c r="X67" s="448"/>
      <c r="Y67" s="448"/>
      <c r="Z67" s="448"/>
      <c r="AA67" s="448"/>
      <c r="AB67" s="448"/>
      <c r="AC67" s="448"/>
      <c r="AD67" s="448"/>
      <c r="AE67" s="448"/>
      <c r="AF67" s="448"/>
      <c r="AG67" s="448"/>
      <c r="AH67" s="448"/>
      <c r="AI67" s="448"/>
      <c r="AJ67" s="448"/>
      <c r="AK67" s="448"/>
      <c r="AL67" s="448"/>
      <c r="AM67" s="422"/>
    </row>
    <row r="68" spans="2:39" ht="13.5">
      <c r="B68" s="1082"/>
      <c r="C68" s="1082"/>
      <c r="D68" s="1082"/>
      <c r="E68" s="421"/>
      <c r="F68" s="1082"/>
      <c r="G68" s="1082"/>
      <c r="H68" s="1082"/>
      <c r="I68" s="422"/>
      <c r="J68" s="422"/>
      <c r="K68" s="422"/>
      <c r="L68" s="422"/>
      <c r="M68" s="422"/>
      <c r="N68" s="30"/>
      <c r="O68" s="455"/>
      <c r="P68" s="448"/>
      <c r="Q68" s="448"/>
      <c r="R68" s="448"/>
      <c r="S68" s="448"/>
      <c r="T68" s="448"/>
      <c r="U68" s="448"/>
      <c r="V68" s="448"/>
      <c r="W68" s="448"/>
      <c r="X68" s="448"/>
      <c r="Y68" s="448"/>
      <c r="Z68" s="448"/>
      <c r="AA68" s="448"/>
      <c r="AB68" s="448"/>
      <c r="AC68" s="448"/>
      <c r="AD68" s="448"/>
      <c r="AE68" s="448"/>
      <c r="AF68" s="448"/>
      <c r="AG68" s="448"/>
      <c r="AH68" s="448"/>
      <c r="AI68" s="448"/>
      <c r="AJ68" s="448"/>
      <c r="AK68" s="448"/>
      <c r="AL68" s="448"/>
      <c r="AM68" s="422"/>
    </row>
    <row r="69" spans="2:39" ht="13.5">
      <c r="I69" s="422"/>
      <c r="J69" s="422"/>
      <c r="K69" s="422"/>
      <c r="L69" s="422"/>
      <c r="M69" s="422"/>
      <c r="N69" s="3"/>
      <c r="O69" s="455"/>
      <c r="P69" s="448"/>
      <c r="Q69" s="448"/>
      <c r="R69" s="448"/>
      <c r="S69" s="448"/>
      <c r="T69" s="448"/>
      <c r="U69" s="448"/>
      <c r="V69" s="448"/>
      <c r="W69" s="448"/>
      <c r="X69" s="448"/>
      <c r="Y69" s="448"/>
      <c r="Z69" s="448"/>
      <c r="AA69" s="448"/>
      <c r="AB69" s="448"/>
      <c r="AC69" s="448"/>
      <c r="AD69" s="448"/>
      <c r="AE69" s="448"/>
      <c r="AF69" s="448"/>
      <c r="AG69" s="448"/>
      <c r="AH69" s="448"/>
      <c r="AI69" s="448"/>
      <c r="AJ69" s="448"/>
      <c r="AK69" s="448"/>
      <c r="AL69" s="448"/>
      <c r="AM69" s="422"/>
    </row>
    <row r="70" spans="2:39" ht="13.5">
      <c r="B70" s="418"/>
      <c r="C70" s="418"/>
      <c r="D70" s="418"/>
      <c r="E70" s="418"/>
      <c r="F70" s="418"/>
      <c r="G70" s="418"/>
      <c r="H70" s="418"/>
      <c r="I70" s="422"/>
      <c r="J70" s="422"/>
      <c r="K70" s="422"/>
      <c r="L70" s="422"/>
      <c r="M70" s="422"/>
      <c r="N70" s="30"/>
      <c r="O70" s="455"/>
      <c r="P70" s="448"/>
      <c r="Q70" s="448"/>
      <c r="R70" s="448"/>
      <c r="S70" s="448"/>
      <c r="T70" s="448"/>
      <c r="U70" s="448"/>
      <c r="V70" s="448"/>
      <c r="W70" s="448"/>
      <c r="X70" s="448"/>
      <c r="Y70" s="448"/>
      <c r="Z70" s="448"/>
      <c r="AA70" s="448"/>
      <c r="AB70" s="448"/>
      <c r="AC70" s="448"/>
      <c r="AD70" s="448"/>
      <c r="AE70" s="448"/>
      <c r="AF70" s="448"/>
      <c r="AG70" s="448"/>
      <c r="AH70" s="448"/>
      <c r="AI70" s="448"/>
      <c r="AJ70" s="448"/>
      <c r="AK70" s="448"/>
      <c r="AL70" s="448"/>
      <c r="AM70" s="422"/>
    </row>
    <row r="71" spans="2:39" ht="13.5">
      <c r="B71" s="1082"/>
      <c r="C71" s="1082"/>
      <c r="D71" s="1082"/>
      <c r="E71" s="421"/>
      <c r="F71" s="1082"/>
      <c r="G71" s="1082"/>
      <c r="H71" s="1082"/>
      <c r="I71" s="422"/>
      <c r="J71" s="422"/>
      <c r="K71" s="422"/>
      <c r="L71" s="422"/>
      <c r="M71" s="422"/>
      <c r="N71" s="30"/>
      <c r="O71" s="455"/>
      <c r="P71" s="448"/>
      <c r="Q71" s="448"/>
      <c r="R71" s="448"/>
      <c r="S71" s="448"/>
      <c r="T71" s="448"/>
      <c r="U71" s="448"/>
      <c r="V71" s="448"/>
      <c r="W71" s="448"/>
      <c r="X71" s="448"/>
      <c r="Y71" s="448"/>
      <c r="Z71" s="448"/>
      <c r="AA71" s="448"/>
      <c r="AB71" s="448"/>
      <c r="AC71" s="448"/>
      <c r="AD71" s="448"/>
      <c r="AE71" s="448"/>
      <c r="AF71" s="448"/>
      <c r="AG71" s="448"/>
      <c r="AH71" s="448"/>
      <c r="AI71" s="448"/>
      <c r="AJ71" s="448"/>
      <c r="AK71" s="448"/>
      <c r="AL71" s="448"/>
      <c r="AM71" s="422"/>
    </row>
    <row r="72" spans="2:39" ht="13.5">
      <c r="I72" s="422"/>
      <c r="J72" s="422"/>
      <c r="K72" s="422"/>
      <c r="L72" s="422"/>
      <c r="M72" s="422"/>
      <c r="N72" s="3"/>
      <c r="O72" s="455"/>
      <c r="P72" s="448"/>
      <c r="Q72" s="448"/>
      <c r="R72" s="448"/>
      <c r="S72" s="448"/>
      <c r="T72" s="448"/>
      <c r="U72" s="448"/>
      <c r="V72" s="448"/>
      <c r="W72" s="448"/>
      <c r="X72" s="448"/>
      <c r="Y72" s="448"/>
      <c r="Z72" s="448"/>
      <c r="AA72" s="448"/>
      <c r="AB72" s="448"/>
      <c r="AC72" s="448"/>
      <c r="AD72" s="448"/>
      <c r="AE72" s="448"/>
      <c r="AF72" s="448"/>
      <c r="AG72" s="448"/>
      <c r="AH72" s="448"/>
      <c r="AI72" s="448"/>
      <c r="AJ72" s="448"/>
      <c r="AK72" s="448"/>
      <c r="AL72" s="448"/>
      <c r="AM72" s="422"/>
    </row>
    <row r="75" spans="2:39">
      <c r="J75" s="2"/>
      <c r="K75" s="2"/>
      <c r="L75" s="2"/>
      <c r="M75" s="2"/>
      <c r="N75" s="2"/>
      <c r="O75" s="2"/>
      <c r="P75" s="2"/>
      <c r="Q75" s="2"/>
      <c r="R75" s="2"/>
      <c r="S75" s="2"/>
      <c r="T75" s="2"/>
      <c r="U75" s="2"/>
      <c r="V75" s="2"/>
      <c r="W75" s="2"/>
      <c r="X75" s="2"/>
      <c r="Y75" s="2"/>
      <c r="Z75" s="564"/>
      <c r="AA75" s="564"/>
      <c r="AB75" s="564"/>
      <c r="AC75" s="564"/>
      <c r="AD75" s="564"/>
      <c r="AE75" s="564"/>
      <c r="AF75" s="564"/>
      <c r="AG75" s="564"/>
      <c r="AH75" s="564"/>
      <c r="AI75" s="564"/>
      <c r="AJ75" s="564"/>
      <c r="AK75" s="564"/>
      <c r="AL75" s="564"/>
      <c r="AM75" s="564"/>
    </row>
    <row r="76" spans="2:39">
      <c r="J76" s="2"/>
      <c r="K76" s="2"/>
      <c r="L76" s="2"/>
      <c r="M76" s="2"/>
      <c r="N76" s="2"/>
      <c r="O76" s="2"/>
      <c r="P76" s="2"/>
      <c r="Q76" s="2"/>
      <c r="R76" s="2"/>
      <c r="S76" s="2"/>
      <c r="T76" s="2"/>
      <c r="U76" s="2"/>
      <c r="V76" s="2"/>
      <c r="W76" s="2"/>
      <c r="X76" s="2"/>
      <c r="Y76" s="2"/>
      <c r="Z76" s="564"/>
      <c r="AA76" s="564"/>
      <c r="AB76" s="564"/>
      <c r="AC76" s="564"/>
      <c r="AD76" s="564"/>
      <c r="AE76" s="564"/>
      <c r="AF76" s="564"/>
      <c r="AG76" s="564"/>
      <c r="AH76" s="564"/>
      <c r="AI76" s="564"/>
      <c r="AJ76" s="564"/>
      <c r="AK76" s="564"/>
      <c r="AL76" s="564"/>
      <c r="AM76" s="564"/>
    </row>
    <row r="77" spans="2:39">
      <c r="J77" s="30"/>
      <c r="K77" s="30"/>
      <c r="L77" s="30"/>
      <c r="M77" s="30"/>
      <c r="N77" s="30"/>
      <c r="O77" s="30"/>
      <c r="P77" s="30"/>
      <c r="Q77" s="30"/>
      <c r="R77" s="30"/>
      <c r="S77" s="30"/>
      <c r="T77" s="30"/>
      <c r="U77" s="30"/>
      <c r="V77" s="30"/>
      <c r="W77" s="30"/>
      <c r="X77" s="30"/>
      <c r="Y77" s="30"/>
      <c r="Z77" s="422"/>
      <c r="AA77" s="422"/>
      <c r="AB77" s="422"/>
      <c r="AC77" s="422"/>
      <c r="AD77" s="422"/>
      <c r="AE77" s="422"/>
      <c r="AF77" s="422"/>
      <c r="AG77" s="422"/>
      <c r="AH77" s="422"/>
      <c r="AI77" s="422"/>
      <c r="AJ77" s="422"/>
      <c r="AK77" s="422"/>
      <c r="AL77" s="422"/>
      <c r="AM77" s="422"/>
    </row>
    <row r="78" spans="2:39">
      <c r="C78" s="424"/>
      <c r="D78" s="424"/>
      <c r="E78" s="424"/>
      <c r="F78" s="424"/>
      <c r="G78" s="424"/>
      <c r="H78" s="424"/>
      <c r="I78" s="424"/>
      <c r="J78" s="30"/>
      <c r="K78" s="30"/>
      <c r="L78" s="30"/>
      <c r="M78" s="30"/>
      <c r="N78" s="30"/>
      <c r="O78" s="30"/>
      <c r="P78" s="30"/>
      <c r="Q78" s="30"/>
      <c r="R78" s="30"/>
      <c r="S78" s="30"/>
      <c r="T78" s="30"/>
      <c r="U78" s="30"/>
      <c r="V78" s="30"/>
      <c r="W78" s="30"/>
      <c r="X78" s="30"/>
      <c r="Y78" s="30"/>
      <c r="Z78" s="422"/>
      <c r="AA78" s="422"/>
      <c r="AB78" s="422"/>
      <c r="AC78" s="422"/>
      <c r="AD78" s="422"/>
      <c r="AE78" s="422"/>
      <c r="AF78" s="422"/>
      <c r="AG78" s="422"/>
      <c r="AH78" s="422"/>
      <c r="AI78" s="422"/>
      <c r="AJ78" s="422"/>
      <c r="AK78" s="422"/>
      <c r="AL78" s="422"/>
      <c r="AM78" s="422"/>
    </row>
    <row r="79" spans="2:39">
      <c r="J79" s="30"/>
      <c r="K79" s="30"/>
      <c r="L79" s="30"/>
      <c r="M79" s="30"/>
      <c r="N79" s="30"/>
      <c r="O79" s="30"/>
      <c r="P79" s="30"/>
      <c r="Q79" s="30"/>
      <c r="R79" s="30"/>
      <c r="S79" s="30"/>
      <c r="T79" s="30"/>
      <c r="U79" s="30"/>
      <c r="V79" s="30"/>
      <c r="W79" s="30"/>
      <c r="X79" s="30"/>
      <c r="Y79" s="30"/>
      <c r="Z79" s="422"/>
      <c r="AA79" s="422"/>
      <c r="AB79" s="422"/>
      <c r="AC79" s="422"/>
      <c r="AD79" s="422"/>
      <c r="AE79" s="422"/>
      <c r="AF79" s="422"/>
      <c r="AG79" s="422"/>
      <c r="AH79" s="422"/>
      <c r="AI79" s="422"/>
      <c r="AJ79" s="422"/>
      <c r="AK79" s="422"/>
      <c r="AL79" s="422"/>
      <c r="AM79" s="422"/>
    </row>
    <row r="80" spans="2:39">
      <c r="C80" s="424"/>
      <c r="D80" s="424"/>
      <c r="E80" s="424"/>
      <c r="F80" s="424"/>
      <c r="G80" s="424"/>
      <c r="H80" s="424"/>
      <c r="I80" s="424"/>
      <c r="J80" s="30"/>
      <c r="K80" s="30"/>
      <c r="L80" s="30"/>
      <c r="M80" s="30"/>
      <c r="N80" s="30"/>
      <c r="O80" s="30"/>
      <c r="P80" s="30"/>
      <c r="Q80" s="30"/>
      <c r="R80" s="30"/>
      <c r="S80" s="30"/>
      <c r="T80" s="30"/>
      <c r="U80" s="30"/>
      <c r="V80" s="30"/>
      <c r="W80" s="30"/>
      <c r="X80" s="30"/>
      <c r="Y80" s="30"/>
      <c r="Z80" s="422"/>
      <c r="AA80" s="422"/>
      <c r="AB80" s="422"/>
      <c r="AC80" s="422"/>
      <c r="AD80" s="422"/>
      <c r="AE80" s="422"/>
      <c r="AF80" s="422"/>
      <c r="AG80" s="422"/>
      <c r="AH80" s="422"/>
      <c r="AI80" s="422"/>
      <c r="AJ80" s="422"/>
      <c r="AK80" s="422"/>
      <c r="AL80" s="422"/>
      <c r="AM80" s="422"/>
    </row>
    <row r="81" spans="3:39">
      <c r="J81" s="30"/>
      <c r="K81" s="30"/>
      <c r="L81" s="30"/>
      <c r="M81" s="30"/>
      <c r="N81" s="30"/>
      <c r="O81" s="30"/>
      <c r="P81" s="30"/>
      <c r="Q81" s="30"/>
      <c r="R81" s="30"/>
      <c r="S81" s="30"/>
      <c r="T81" s="30"/>
      <c r="U81" s="30"/>
      <c r="V81" s="30"/>
      <c r="W81" s="30"/>
      <c r="X81" s="30"/>
      <c r="Y81" s="30"/>
      <c r="Z81" s="422"/>
      <c r="AA81" s="422"/>
      <c r="AB81" s="422"/>
      <c r="AC81" s="422"/>
      <c r="AD81" s="422"/>
      <c r="AE81" s="422"/>
      <c r="AF81" s="422"/>
      <c r="AG81" s="422"/>
      <c r="AH81" s="422"/>
      <c r="AI81" s="422"/>
      <c r="AJ81" s="422"/>
      <c r="AK81" s="422"/>
      <c r="AL81" s="422"/>
      <c r="AM81" s="422"/>
    </row>
    <row r="82" spans="3:39">
      <c r="C82" s="424"/>
      <c r="D82" s="424"/>
      <c r="E82" s="424"/>
      <c r="F82" s="424"/>
      <c r="G82" s="424"/>
      <c r="H82" s="424"/>
      <c r="I82" s="424"/>
      <c r="J82" s="30"/>
      <c r="K82" s="30"/>
      <c r="L82" s="30"/>
      <c r="M82" s="30"/>
      <c r="N82" s="30"/>
      <c r="O82" s="30"/>
      <c r="P82" s="30"/>
      <c r="Q82" s="30"/>
      <c r="R82" s="30"/>
      <c r="S82" s="30"/>
      <c r="T82" s="30"/>
      <c r="U82" s="30"/>
      <c r="V82" s="30"/>
      <c r="W82" s="30"/>
      <c r="X82" s="30"/>
      <c r="Y82" s="30"/>
      <c r="Z82" s="422"/>
      <c r="AA82" s="422"/>
      <c r="AB82" s="422"/>
      <c r="AC82" s="422"/>
      <c r="AD82" s="422"/>
      <c r="AE82" s="422"/>
      <c r="AF82" s="422"/>
      <c r="AG82" s="422"/>
      <c r="AH82" s="422"/>
      <c r="AI82" s="422"/>
      <c r="AJ82" s="422"/>
      <c r="AK82" s="422"/>
      <c r="AL82" s="422"/>
      <c r="AM82" s="422"/>
    </row>
    <row r="83" spans="3:39">
      <c r="J83" s="30"/>
      <c r="K83" s="30"/>
      <c r="L83" s="30"/>
      <c r="M83" s="30"/>
      <c r="N83" s="30"/>
      <c r="O83" s="30"/>
      <c r="P83" s="30"/>
      <c r="Q83" s="30"/>
      <c r="R83" s="30"/>
      <c r="S83" s="30"/>
      <c r="T83" s="30"/>
      <c r="U83" s="30"/>
      <c r="V83" s="30"/>
      <c r="W83" s="30"/>
      <c r="X83" s="30"/>
      <c r="Y83" s="30"/>
      <c r="Z83" s="422"/>
      <c r="AA83" s="422"/>
      <c r="AB83" s="422"/>
      <c r="AC83" s="422"/>
      <c r="AD83" s="422"/>
      <c r="AE83" s="422"/>
      <c r="AF83" s="422"/>
      <c r="AG83" s="422"/>
      <c r="AH83" s="422"/>
      <c r="AI83" s="422"/>
      <c r="AJ83" s="422"/>
      <c r="AK83" s="422"/>
      <c r="AL83" s="422"/>
      <c r="AM83" s="422"/>
    </row>
    <row r="84" spans="3:39">
      <c r="C84" s="424"/>
      <c r="D84" s="424"/>
      <c r="E84" s="424"/>
      <c r="F84" s="424"/>
      <c r="G84" s="424"/>
      <c r="H84" s="424"/>
      <c r="I84" s="424"/>
      <c r="J84" s="30"/>
      <c r="K84" s="30"/>
      <c r="L84" s="30"/>
      <c r="M84" s="30"/>
      <c r="N84" s="30"/>
      <c r="O84" s="30"/>
      <c r="P84" s="30"/>
      <c r="Q84" s="30"/>
      <c r="R84" s="30"/>
      <c r="S84" s="30"/>
      <c r="T84" s="30"/>
      <c r="U84" s="30"/>
      <c r="V84" s="30"/>
      <c r="W84" s="30"/>
      <c r="X84" s="30"/>
      <c r="Y84" s="30"/>
      <c r="Z84" s="422"/>
      <c r="AA84" s="422"/>
      <c r="AB84" s="422"/>
      <c r="AC84" s="422"/>
      <c r="AD84" s="422"/>
      <c r="AE84" s="422"/>
      <c r="AF84" s="422"/>
      <c r="AG84" s="422"/>
      <c r="AH84" s="422"/>
      <c r="AI84" s="422"/>
      <c r="AJ84" s="422"/>
      <c r="AK84" s="422"/>
      <c r="AL84" s="422"/>
      <c r="AM84" s="422"/>
    </row>
    <row r="85" spans="3:39">
      <c r="J85" s="30"/>
      <c r="K85" s="30"/>
      <c r="L85" s="30"/>
      <c r="M85" s="30"/>
      <c r="N85" s="30"/>
      <c r="O85" s="30"/>
      <c r="P85" s="30"/>
      <c r="Q85" s="30"/>
      <c r="R85" s="30"/>
      <c r="S85" s="30"/>
      <c r="T85" s="30"/>
      <c r="U85" s="30"/>
      <c r="V85" s="30"/>
      <c r="W85" s="30"/>
      <c r="X85" s="30"/>
      <c r="Y85" s="30"/>
      <c r="Z85" s="422"/>
      <c r="AA85" s="422"/>
      <c r="AB85" s="422"/>
      <c r="AC85" s="422"/>
      <c r="AD85" s="422"/>
      <c r="AE85" s="422"/>
      <c r="AF85" s="422"/>
      <c r="AG85" s="422"/>
      <c r="AH85" s="422"/>
      <c r="AI85" s="422"/>
      <c r="AJ85" s="422"/>
      <c r="AK85" s="422"/>
      <c r="AL85" s="422"/>
      <c r="AM85" s="422"/>
    </row>
    <row r="86" spans="3:39">
      <c r="C86" s="424"/>
      <c r="D86" s="424"/>
      <c r="E86" s="424"/>
      <c r="F86" s="424"/>
      <c r="G86" s="424"/>
      <c r="H86" s="424"/>
      <c r="I86" s="424"/>
      <c r="J86" s="30"/>
      <c r="K86" s="30"/>
      <c r="L86" s="30"/>
      <c r="M86" s="30"/>
      <c r="N86" s="30"/>
      <c r="O86" s="30"/>
      <c r="P86" s="30"/>
      <c r="Q86" s="30"/>
      <c r="R86" s="30"/>
      <c r="S86" s="30"/>
      <c r="T86" s="30"/>
      <c r="U86" s="30"/>
      <c r="V86" s="30"/>
      <c r="W86" s="30"/>
      <c r="X86" s="30"/>
      <c r="Y86" s="30"/>
      <c r="Z86" s="422"/>
      <c r="AA86" s="422"/>
      <c r="AB86" s="422"/>
      <c r="AC86" s="422"/>
      <c r="AD86" s="422"/>
      <c r="AE86" s="422"/>
      <c r="AF86" s="422"/>
      <c r="AG86" s="422"/>
      <c r="AH86" s="422"/>
      <c r="AI86" s="422"/>
      <c r="AJ86" s="422"/>
      <c r="AK86" s="422"/>
      <c r="AL86" s="422"/>
      <c r="AM86" s="422"/>
    </row>
    <row r="87" spans="3:39">
      <c r="J87" s="30"/>
      <c r="K87" s="30"/>
      <c r="L87" s="30"/>
      <c r="M87" s="30"/>
      <c r="N87" s="30"/>
      <c r="O87" s="30"/>
      <c r="P87" s="30"/>
      <c r="Q87" s="30"/>
      <c r="R87" s="30"/>
      <c r="S87" s="30"/>
      <c r="T87" s="30"/>
      <c r="U87" s="30"/>
      <c r="V87" s="30"/>
      <c r="W87" s="30"/>
      <c r="X87" s="30"/>
      <c r="Y87" s="30"/>
      <c r="Z87" s="422"/>
      <c r="AA87" s="422"/>
      <c r="AB87" s="422"/>
      <c r="AC87" s="422"/>
      <c r="AD87" s="422"/>
      <c r="AE87" s="422"/>
      <c r="AF87" s="422"/>
      <c r="AG87" s="422"/>
      <c r="AH87" s="422"/>
      <c r="AI87" s="422"/>
      <c r="AJ87" s="422"/>
      <c r="AK87" s="422"/>
      <c r="AL87" s="422"/>
      <c r="AM87" s="422"/>
    </row>
    <row r="88" spans="3:39">
      <c r="C88" s="424"/>
      <c r="D88" s="424"/>
      <c r="E88" s="424"/>
      <c r="F88" s="424"/>
      <c r="G88" s="424"/>
      <c r="H88" s="424"/>
      <c r="I88" s="424"/>
      <c r="J88" s="30"/>
      <c r="K88" s="30"/>
      <c r="L88" s="30"/>
      <c r="M88" s="30"/>
      <c r="N88" s="30"/>
      <c r="O88" s="30"/>
      <c r="P88" s="30"/>
      <c r="Q88" s="30"/>
      <c r="R88" s="30"/>
      <c r="S88" s="30"/>
      <c r="T88" s="30"/>
      <c r="U88" s="30"/>
      <c r="V88" s="30"/>
      <c r="W88" s="30"/>
      <c r="X88" s="30"/>
      <c r="Y88" s="30"/>
      <c r="Z88" s="422"/>
      <c r="AA88" s="422"/>
      <c r="AB88" s="422"/>
      <c r="AC88" s="422"/>
      <c r="AD88" s="422"/>
      <c r="AE88" s="422"/>
      <c r="AF88" s="422"/>
      <c r="AG88" s="422"/>
      <c r="AH88" s="422"/>
      <c r="AI88" s="422"/>
      <c r="AJ88" s="422"/>
      <c r="AK88" s="422"/>
      <c r="AL88" s="422"/>
      <c r="AM88" s="422"/>
    </row>
    <row r="89" spans="3:39">
      <c r="C89" s="186"/>
      <c r="D89" s="421"/>
      <c r="E89" s="421"/>
      <c r="F89" s="421"/>
      <c r="G89" s="421"/>
      <c r="H89" s="421"/>
      <c r="I89" s="421"/>
      <c r="J89" s="421"/>
      <c r="K89" s="421"/>
      <c r="L89" s="421"/>
      <c r="M89" s="421"/>
      <c r="N89" s="421"/>
      <c r="O89" s="421"/>
      <c r="P89" s="421"/>
      <c r="Q89" s="421"/>
      <c r="R89" s="421"/>
      <c r="S89" s="421"/>
      <c r="T89" s="421"/>
      <c r="U89" s="421"/>
      <c r="V89" s="421"/>
      <c r="W89" s="421"/>
      <c r="X89" s="421"/>
      <c r="Y89" s="421"/>
      <c r="Z89" s="421"/>
    </row>
  </sheetData>
  <sheetProtection algorithmName="SHA-512" hashValue="bcynuAorp5/1tSsxP0/XO6CwUPhTLvbbF76Tt3h69/fiQGygz4E6howzwfQCKQgTiTpDQrUIJMGHA+PkudsDEg==" saltValue="i+yr8NaoMXEQNtg52vfVIw==" spinCount="100000" sheet="1" objects="1" scenarios="1" formatCells="0" formatColumns="0" formatRows="0" insertColumns="0" insertRows="0" selectLockedCells="1"/>
  <mergeCells count="123">
    <mergeCell ref="O10:AL10"/>
    <mergeCell ref="O11:AL11"/>
    <mergeCell ref="O12:AL12"/>
    <mergeCell ref="B15:H15"/>
    <mergeCell ref="I15:M17"/>
    <mergeCell ref="B16:D16"/>
    <mergeCell ref="F16:H16"/>
    <mergeCell ref="B17:H17"/>
    <mergeCell ref="O15:AL15"/>
    <mergeCell ref="O16:AL16"/>
    <mergeCell ref="O17:AL17"/>
    <mergeCell ref="E5:AL5"/>
    <mergeCell ref="A1:AM1"/>
    <mergeCell ref="A3:Y3"/>
    <mergeCell ref="Z3:AM3"/>
    <mergeCell ref="B4:C4"/>
    <mergeCell ref="D4:AL4"/>
    <mergeCell ref="B12:H12"/>
    <mergeCell ref="I12:M14"/>
    <mergeCell ref="B13:D13"/>
    <mergeCell ref="F13:H13"/>
    <mergeCell ref="B14:H14"/>
    <mergeCell ref="B6:H6"/>
    <mergeCell ref="I6:M8"/>
    <mergeCell ref="B7:H7"/>
    <mergeCell ref="B8:H8"/>
    <mergeCell ref="B9:H9"/>
    <mergeCell ref="I9:M11"/>
    <mergeCell ref="B10:D10"/>
    <mergeCell ref="F10:H10"/>
    <mergeCell ref="O13:AL13"/>
    <mergeCell ref="O14:AL14"/>
    <mergeCell ref="N6:AL8"/>
    <mergeCell ref="B11:H11"/>
    <mergeCell ref="O9:AL9"/>
    <mergeCell ref="O25:AL25"/>
    <mergeCell ref="O26:AL26"/>
    <mergeCell ref="B21:H21"/>
    <mergeCell ref="I21:M23"/>
    <mergeCell ref="B22:D22"/>
    <mergeCell ref="F22:H22"/>
    <mergeCell ref="B23:H23"/>
    <mergeCell ref="O23:AL23"/>
    <mergeCell ref="B18:H18"/>
    <mergeCell ref="I18:M20"/>
    <mergeCell ref="B19:D19"/>
    <mergeCell ref="F19:H19"/>
    <mergeCell ref="B20:H20"/>
    <mergeCell ref="O21:AL21"/>
    <mergeCell ref="O22:AL22"/>
    <mergeCell ref="B24:H24"/>
    <mergeCell ref="I24:M26"/>
    <mergeCell ref="B25:D25"/>
    <mergeCell ref="F25:H25"/>
    <mergeCell ref="B26:H26"/>
    <mergeCell ref="O24:AL24"/>
    <mergeCell ref="O18:AL18"/>
    <mergeCell ref="O19:AL19"/>
    <mergeCell ref="O20:AL20"/>
    <mergeCell ref="B33:H33"/>
    <mergeCell ref="I33:M35"/>
    <mergeCell ref="O33:AL33"/>
    <mergeCell ref="B34:D34"/>
    <mergeCell ref="F34:H34"/>
    <mergeCell ref="O34:AL34"/>
    <mergeCell ref="B35:H35"/>
    <mergeCell ref="O35:AL35"/>
    <mergeCell ref="B37:C37"/>
    <mergeCell ref="B30:H30"/>
    <mergeCell ref="I30:M32"/>
    <mergeCell ref="B31:D31"/>
    <mergeCell ref="F31:H31"/>
    <mergeCell ref="O30:AL30"/>
    <mergeCell ref="O31:AL31"/>
    <mergeCell ref="B32:H32"/>
    <mergeCell ref="O32:AL32"/>
    <mergeCell ref="B27:H27"/>
    <mergeCell ref="I27:M29"/>
    <mergeCell ref="B28:D28"/>
    <mergeCell ref="F28:H28"/>
    <mergeCell ref="B29:H29"/>
    <mergeCell ref="O27:AL27"/>
    <mergeCell ref="O28:AL28"/>
    <mergeCell ref="O29:AL29"/>
    <mergeCell ref="O52:AL52"/>
    <mergeCell ref="D37:AL37"/>
    <mergeCell ref="B38:H38"/>
    <mergeCell ref="I38:M40"/>
    <mergeCell ref="B39:H39"/>
    <mergeCell ref="B40:H40"/>
    <mergeCell ref="B41:H41"/>
    <mergeCell ref="I41:M43"/>
    <mergeCell ref="O41:AL41"/>
    <mergeCell ref="B42:D42"/>
    <mergeCell ref="F42:H42"/>
    <mergeCell ref="O42:AL42"/>
    <mergeCell ref="B43:H43"/>
    <mergeCell ref="O43:AL43"/>
    <mergeCell ref="N38:AL40"/>
    <mergeCell ref="D53:Z53"/>
    <mergeCell ref="B44:H44"/>
    <mergeCell ref="I44:M46"/>
    <mergeCell ref="O44:AL44"/>
    <mergeCell ref="B45:D45"/>
    <mergeCell ref="F45:H45"/>
    <mergeCell ref="O45:AL45"/>
    <mergeCell ref="B46:H46"/>
    <mergeCell ref="O46:AL46"/>
    <mergeCell ref="B47:H47"/>
    <mergeCell ref="I47:M49"/>
    <mergeCell ref="O47:AL47"/>
    <mergeCell ref="B48:D48"/>
    <mergeCell ref="F48:H48"/>
    <mergeCell ref="O48:AL48"/>
    <mergeCell ref="B49:H49"/>
    <mergeCell ref="O49:AL49"/>
    <mergeCell ref="B50:H50"/>
    <mergeCell ref="I50:M52"/>
    <mergeCell ref="O50:AL50"/>
    <mergeCell ref="B51:D51"/>
    <mergeCell ref="F51:H51"/>
    <mergeCell ref="O51:AL51"/>
    <mergeCell ref="B52:H52"/>
  </mergeCells>
  <phoneticPr fontId="4"/>
  <conditionalFormatting sqref="B9:I9 B10:H11 B12:I12 B13:H14 B15:I15 B16:H17 B18:I18 B19:H20 B21:I21 B22:H23 B24:I24 B25:H26 B27:I27 B28:H29">
    <cfRule type="containsBlanks" dxfId="87" priority="24">
      <formula>LEN(TRIM(B9))=0</formula>
    </cfRule>
  </conditionalFormatting>
  <conditionalFormatting sqref="B30:I30 B31:H32">
    <cfRule type="containsBlanks" dxfId="86" priority="15">
      <formula>LEN(TRIM(B30))=0</formula>
    </cfRule>
  </conditionalFormatting>
  <conditionalFormatting sqref="B33:I33 B34:H35">
    <cfRule type="containsBlanks" dxfId="85" priority="12">
      <formula>LEN(TRIM(B33))=0</formula>
    </cfRule>
  </conditionalFormatting>
  <conditionalFormatting sqref="B41:I41 B42:H43 B47:I47 B48:H49">
    <cfRule type="containsBlanks" dxfId="84" priority="9">
      <formula>LEN(TRIM(B41))=0</formula>
    </cfRule>
  </conditionalFormatting>
  <conditionalFormatting sqref="B44:I44 B45:H46">
    <cfRule type="containsBlanks" dxfId="83" priority="3">
      <formula>LEN(TRIM(B44))=0</formula>
    </cfRule>
  </conditionalFormatting>
  <conditionalFormatting sqref="B50:I50 B51:H52">
    <cfRule type="containsBlanks" dxfId="82" priority="6">
      <formula>LEN(TRIM(B50))=0</formula>
    </cfRule>
  </conditionalFormatting>
  <conditionalFormatting sqref="B64:I64 B65:H66 B67:I67 B68:H69">
    <cfRule type="containsBlanks" dxfId="81" priority="21">
      <formula>LEN(TRIM(B64))=0</formula>
    </cfRule>
  </conditionalFormatting>
  <conditionalFormatting sqref="B70:I70 B71:H72">
    <cfRule type="containsBlanks" dxfId="80" priority="18">
      <formula>LEN(TRIM(B70))=0</formula>
    </cfRule>
  </conditionalFormatting>
  <conditionalFormatting sqref="N9:AL35">
    <cfRule type="containsBlanks" dxfId="79" priority="10">
      <formula>LEN(TRIM(N9))=0</formula>
    </cfRule>
  </conditionalFormatting>
  <conditionalFormatting sqref="N41:AL52">
    <cfRule type="containsBlanks" dxfId="78" priority="1">
      <formula>LEN(TRIM(N41))=0</formula>
    </cfRule>
  </conditionalFormatting>
  <conditionalFormatting sqref="N64:AL72">
    <cfRule type="containsBlanks" dxfId="77" priority="16">
      <formula>LEN(TRIM(N64))=0</formula>
    </cfRule>
  </conditionalFormatting>
  <printOptions horizontalCentered="1"/>
  <pageMargins left="0.70866141732283472" right="0.31496062992125984" top="0.39370078740157483" bottom="0.39370078740157483" header="0" footer="0"/>
  <pageSetup paperSize="9" scale="99" orientation="portrait"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61A25-0E56-402A-BCAA-9CE1EBBFA93A}">
  <sheetPr>
    <tabColor theme="7" tint="0.59999389629810485"/>
  </sheetPr>
  <dimension ref="A1:AT61"/>
  <sheetViews>
    <sheetView showGridLines="0" view="pageBreakPreview" zoomScaleNormal="100" zoomScaleSheetLayoutView="100" workbookViewId="0">
      <selection activeCell="O8" sqref="O8:P8"/>
    </sheetView>
  </sheetViews>
  <sheetFormatPr defaultColWidth="8" defaultRowHeight="12"/>
  <cols>
    <col min="1" max="1" width="1.375" style="215" customWidth="1"/>
    <col min="2" max="2" width="1.625" style="215" customWidth="1"/>
    <col min="3" max="27" width="2.375" style="215" customWidth="1"/>
    <col min="28" max="28" width="2.625" style="215" customWidth="1"/>
    <col min="29" max="39" width="2.375" style="215" customWidth="1"/>
    <col min="40" max="40" width="2.125" style="215" customWidth="1"/>
    <col min="41" max="70" width="2.375" style="215" customWidth="1"/>
    <col min="71" max="16384" width="8" style="215"/>
  </cols>
  <sheetData>
    <row r="1" spans="1:46" ht="14.1" customHeight="1">
      <c r="A1" s="1742" t="s">
        <v>1672</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P1" s="519"/>
      <c r="AQ1" s="519"/>
      <c r="AR1" s="519"/>
      <c r="AS1" s="519"/>
      <c r="AT1" s="519"/>
    </row>
    <row r="2" spans="1:46" ht="5.0999999999999996" customHeight="1" thickBot="1">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row>
    <row r="3" spans="1:46" ht="14.1" customHeight="1">
      <c r="A3" s="13"/>
      <c r="B3" s="1741" t="s">
        <v>334</v>
      </c>
      <c r="C3" s="1739"/>
      <c r="D3" s="1739"/>
      <c r="E3" s="1739"/>
      <c r="F3" s="1739"/>
      <c r="G3" s="1739"/>
      <c r="H3" s="1739"/>
      <c r="I3" s="1739"/>
      <c r="J3" s="1739"/>
      <c r="K3" s="1739"/>
      <c r="L3" s="1739"/>
      <c r="M3" s="1739"/>
      <c r="N3" s="1739"/>
      <c r="O3" s="1739"/>
      <c r="P3" s="1739"/>
      <c r="Q3" s="1739"/>
      <c r="R3" s="1739"/>
      <c r="S3" s="1739"/>
      <c r="T3" s="1739"/>
      <c r="U3" s="1739"/>
      <c r="V3" s="1739"/>
      <c r="W3" s="1739"/>
      <c r="X3" s="1739"/>
      <c r="Y3" s="1739"/>
      <c r="Z3" s="1739"/>
      <c r="AA3" s="1739"/>
      <c r="AB3" s="1738" t="s">
        <v>122</v>
      </c>
      <c r="AC3" s="1739"/>
      <c r="AD3" s="1739"/>
      <c r="AE3" s="1739"/>
      <c r="AF3" s="1739"/>
      <c r="AG3" s="1739"/>
      <c r="AH3" s="1739"/>
      <c r="AI3" s="1739"/>
      <c r="AJ3" s="1739"/>
      <c r="AK3" s="1739"/>
      <c r="AL3" s="1739"/>
      <c r="AM3" s="1739"/>
      <c r="AN3" s="1740"/>
    </row>
    <row r="4" spans="1:46" ht="6.75" customHeight="1">
      <c r="A4" s="13"/>
      <c r="B4" s="175"/>
      <c r="C4" s="55"/>
      <c r="D4" s="55"/>
      <c r="E4" s="55"/>
      <c r="F4" s="55"/>
      <c r="G4" s="55"/>
      <c r="H4" s="55"/>
      <c r="I4" s="55"/>
      <c r="J4" s="55"/>
      <c r="K4" s="55"/>
      <c r="L4" s="55"/>
      <c r="M4" s="55"/>
      <c r="N4" s="55"/>
      <c r="O4" s="55"/>
      <c r="P4" s="55"/>
      <c r="Q4" s="55"/>
      <c r="R4" s="55"/>
      <c r="S4" s="55"/>
      <c r="T4" s="55"/>
      <c r="U4" s="55"/>
      <c r="V4" s="55"/>
      <c r="W4" s="55"/>
      <c r="X4" s="55"/>
      <c r="Y4" s="55"/>
      <c r="Z4" s="55"/>
      <c r="AA4" s="57"/>
      <c r="AB4" s="1316"/>
      <c r="AC4" s="1317"/>
      <c r="AD4" s="1317"/>
      <c r="AE4" s="1317"/>
      <c r="AF4" s="1317"/>
      <c r="AG4" s="1317"/>
      <c r="AH4" s="1317"/>
      <c r="AI4" s="1317"/>
      <c r="AJ4" s="1317"/>
      <c r="AK4" s="1317"/>
      <c r="AL4" s="1317"/>
      <c r="AM4" s="1317"/>
      <c r="AN4" s="31"/>
    </row>
    <row r="5" spans="1:46" ht="14.1" customHeight="1">
      <c r="A5" s="303"/>
      <c r="B5" s="2006">
        <v>6</v>
      </c>
      <c r="C5" s="2007"/>
      <c r="D5" s="1729" t="s">
        <v>736</v>
      </c>
      <c r="E5" s="1729"/>
      <c r="F5" s="1729"/>
      <c r="G5" s="1729"/>
      <c r="H5" s="1729"/>
      <c r="I5" s="1729"/>
      <c r="J5" s="1729"/>
      <c r="K5" s="1729"/>
      <c r="L5" s="1729"/>
      <c r="M5" s="1729"/>
      <c r="N5" s="1729"/>
      <c r="O5" s="1729"/>
      <c r="P5" s="1729"/>
      <c r="Q5" s="1729"/>
      <c r="R5" s="1729"/>
      <c r="S5" s="1729"/>
      <c r="T5" s="1729"/>
      <c r="U5" s="1729"/>
      <c r="V5" s="1729"/>
      <c r="W5" s="1729"/>
      <c r="X5" s="1729"/>
      <c r="Y5" s="1729"/>
      <c r="Z5" s="1729"/>
      <c r="AA5" s="303"/>
      <c r="AB5" s="205"/>
      <c r="AC5" s="322"/>
      <c r="AD5" s="322"/>
      <c r="AE5" s="322"/>
      <c r="AF5" s="322"/>
      <c r="AG5" s="322"/>
      <c r="AH5" s="322"/>
      <c r="AI5" s="322"/>
      <c r="AJ5" s="322"/>
      <c r="AK5" s="322"/>
      <c r="AL5" s="322"/>
      <c r="AM5" s="322"/>
      <c r="AN5" s="31"/>
    </row>
    <row r="6" spans="1:46" ht="14.1" customHeight="1">
      <c r="A6" s="303"/>
      <c r="B6" s="1708" t="s">
        <v>738</v>
      </c>
      <c r="C6" s="1709"/>
      <c r="D6" s="1710" t="s">
        <v>737</v>
      </c>
      <c r="E6" s="1710"/>
      <c r="F6" s="1710"/>
      <c r="G6" s="1710"/>
      <c r="H6" s="1710"/>
      <c r="I6" s="1710"/>
      <c r="J6" s="1710"/>
      <c r="K6" s="1710"/>
      <c r="L6" s="1710"/>
      <c r="M6" s="1710"/>
      <c r="N6" s="1710"/>
      <c r="O6" s="1710"/>
      <c r="P6" s="1710"/>
      <c r="Q6" s="1710"/>
      <c r="R6" s="1710"/>
      <c r="S6" s="1710"/>
      <c r="T6" s="1710"/>
      <c r="U6" s="1710"/>
      <c r="V6" s="1710"/>
      <c r="W6" s="1710"/>
      <c r="X6" s="1710"/>
      <c r="Y6" s="1710"/>
      <c r="Z6" s="1710"/>
      <c r="AA6" s="814"/>
      <c r="AB6" s="302" t="s">
        <v>131</v>
      </c>
      <c r="AC6" s="1941" t="s">
        <v>1086</v>
      </c>
      <c r="AD6" s="1941"/>
      <c r="AE6" s="1941"/>
      <c r="AF6" s="1941"/>
      <c r="AG6" s="1941"/>
      <c r="AH6" s="1941"/>
      <c r="AI6" s="1941"/>
      <c r="AJ6" s="1941"/>
      <c r="AK6" s="1941"/>
      <c r="AL6" s="1941"/>
      <c r="AM6" s="1941"/>
      <c r="AN6" s="31"/>
    </row>
    <row r="7" spans="1:46" ht="14.1" customHeight="1">
      <c r="A7" s="303"/>
      <c r="B7" s="15"/>
      <c r="C7" s="303"/>
      <c r="D7" s="303"/>
      <c r="E7" s="303"/>
      <c r="F7" s="303"/>
      <c r="G7" s="303"/>
      <c r="H7" s="303"/>
      <c r="I7" s="303"/>
      <c r="J7" s="303"/>
      <c r="K7" s="303"/>
      <c r="L7" s="303"/>
      <c r="M7" s="303"/>
      <c r="N7" s="303"/>
      <c r="O7" s="303"/>
      <c r="P7" s="303"/>
      <c r="Q7" s="303"/>
      <c r="R7" s="303"/>
      <c r="S7" s="13"/>
      <c r="T7" s="3"/>
      <c r="U7" s="3"/>
      <c r="V7" s="3"/>
      <c r="W7" s="3"/>
      <c r="X7" s="3"/>
      <c r="Y7" s="3"/>
      <c r="Z7" s="3"/>
      <c r="AA7" s="814"/>
      <c r="AB7" s="297" t="s">
        <v>154</v>
      </c>
      <c r="AC7" s="1871" t="s">
        <v>1087</v>
      </c>
      <c r="AD7" s="1871"/>
      <c r="AE7" s="1871"/>
      <c r="AF7" s="1871"/>
      <c r="AG7" s="1871"/>
      <c r="AH7" s="1871"/>
      <c r="AI7" s="1871"/>
      <c r="AJ7" s="1871"/>
      <c r="AK7" s="1871"/>
      <c r="AL7" s="1871"/>
      <c r="AM7" s="1871"/>
      <c r="AN7" s="31"/>
    </row>
    <row r="8" spans="1:46" ht="14.1" customHeight="1">
      <c r="A8" s="303"/>
      <c r="B8" s="1708" t="s">
        <v>528</v>
      </c>
      <c r="C8" s="1709"/>
      <c r="D8" s="1710" t="s">
        <v>739</v>
      </c>
      <c r="E8" s="1710"/>
      <c r="F8" s="1710"/>
      <c r="G8" s="1710"/>
      <c r="H8" s="1710"/>
      <c r="I8" s="1710"/>
      <c r="J8" s="1710"/>
      <c r="K8" s="1710"/>
      <c r="L8" s="1710"/>
      <c r="M8" s="1710"/>
      <c r="N8" s="1710"/>
      <c r="O8" s="1715"/>
      <c r="P8" s="1715"/>
      <c r="Q8" s="1715"/>
      <c r="R8" s="1715"/>
      <c r="S8" s="536" t="s">
        <v>102</v>
      </c>
      <c r="T8" s="1715"/>
      <c r="U8" s="1715"/>
      <c r="V8" s="25" t="s">
        <v>86</v>
      </c>
      <c r="W8" s="1715"/>
      <c r="X8" s="1715"/>
      <c r="Y8" s="25" t="s">
        <v>45</v>
      </c>
      <c r="Z8" s="1318"/>
      <c r="AA8" s="1318"/>
      <c r="AB8" s="10"/>
      <c r="AC8" s="1871"/>
      <c r="AD8" s="1871"/>
      <c r="AE8" s="1871"/>
      <c r="AF8" s="1871"/>
      <c r="AG8" s="1871"/>
      <c r="AH8" s="1871"/>
      <c r="AI8" s="1871"/>
      <c r="AJ8" s="1871"/>
      <c r="AK8" s="1871"/>
      <c r="AL8" s="1871"/>
      <c r="AM8" s="1871"/>
      <c r="AN8" s="31"/>
    </row>
    <row r="9" spans="1:46" ht="14.1" customHeight="1">
      <c r="A9" s="303"/>
      <c r="B9" s="15"/>
      <c r="C9" s="303"/>
      <c r="D9" s="278" t="s">
        <v>489</v>
      </c>
      <c r="E9" s="1710" t="s">
        <v>740</v>
      </c>
      <c r="F9" s="1710"/>
      <c r="G9" s="1710"/>
      <c r="H9" s="1710"/>
      <c r="I9" s="1710"/>
      <c r="J9" s="1710"/>
      <c r="K9" s="1710"/>
      <c r="L9" s="1710"/>
      <c r="M9" s="1710"/>
      <c r="N9" s="1710"/>
      <c r="O9" s="1710"/>
      <c r="P9" s="1710"/>
      <c r="Q9" s="1710"/>
      <c r="R9" s="1710"/>
      <c r="S9" s="1710"/>
      <c r="T9" s="1710"/>
      <c r="U9" s="1710"/>
      <c r="V9" s="1710"/>
      <c r="W9" s="1710"/>
      <c r="X9" s="1710"/>
      <c r="Y9" s="1710"/>
      <c r="Z9" s="1710"/>
      <c r="AA9" s="303"/>
      <c r="AB9" s="21"/>
      <c r="AC9" s="1871"/>
      <c r="AD9" s="1871"/>
      <c r="AE9" s="1871"/>
      <c r="AF9" s="1871"/>
      <c r="AG9" s="1871"/>
      <c r="AH9" s="1871"/>
      <c r="AI9" s="1871"/>
      <c r="AJ9" s="1871"/>
      <c r="AK9" s="1871"/>
      <c r="AL9" s="1871"/>
      <c r="AM9" s="1871"/>
      <c r="AN9" s="172"/>
    </row>
    <row r="10" spans="1:46" ht="14.1" customHeight="1">
      <c r="A10" s="303"/>
      <c r="B10" s="15"/>
      <c r="C10" s="303"/>
      <c r="D10" s="303"/>
      <c r="E10" s="3121" t="s">
        <v>1786</v>
      </c>
      <c r="F10" s="3121"/>
      <c r="G10" s="3121"/>
      <c r="H10" s="3121"/>
      <c r="I10" s="3121"/>
      <c r="J10" s="3121"/>
      <c r="K10" s="3121"/>
      <c r="L10" s="3121"/>
      <c r="M10" s="3121"/>
      <c r="N10" s="3121"/>
      <c r="O10" s="3121"/>
      <c r="P10" s="3121"/>
      <c r="Q10" s="3121"/>
      <c r="R10" s="3121"/>
      <c r="S10" s="3121"/>
      <c r="T10" s="3121"/>
      <c r="U10" s="3121"/>
      <c r="V10" s="3121"/>
      <c r="W10" s="3121"/>
      <c r="X10" s="3121"/>
      <c r="Y10" s="3121"/>
      <c r="Z10" s="3121"/>
      <c r="AA10" s="303"/>
      <c r="AB10" s="21"/>
      <c r="AC10" s="4"/>
      <c r="AD10" s="322"/>
      <c r="AE10" s="4"/>
      <c r="AF10" s="4"/>
      <c r="AG10" s="4"/>
      <c r="AH10" s="4"/>
      <c r="AI10" s="4"/>
      <c r="AJ10" s="4"/>
      <c r="AK10" s="4"/>
      <c r="AL10" s="4"/>
      <c r="AM10" s="4"/>
      <c r="AN10" s="31"/>
    </row>
    <row r="11" spans="1:46" ht="14.1" customHeight="1">
      <c r="A11" s="303"/>
      <c r="B11" s="15"/>
      <c r="C11" s="303"/>
      <c r="D11" s="303"/>
      <c r="E11" s="3121"/>
      <c r="F11" s="3121"/>
      <c r="G11" s="3121"/>
      <c r="H11" s="3121"/>
      <c r="I11" s="3121"/>
      <c r="J11" s="3121"/>
      <c r="K11" s="3121"/>
      <c r="L11" s="3121"/>
      <c r="M11" s="3121"/>
      <c r="N11" s="3121"/>
      <c r="O11" s="3121"/>
      <c r="P11" s="3121"/>
      <c r="Q11" s="3121"/>
      <c r="R11" s="3121"/>
      <c r="S11" s="3121"/>
      <c r="T11" s="3121"/>
      <c r="U11" s="3121"/>
      <c r="V11" s="3121"/>
      <c r="W11" s="3121"/>
      <c r="X11" s="3121"/>
      <c r="Y11" s="3121"/>
      <c r="Z11" s="3121"/>
      <c r="AA11" s="303"/>
      <c r="AB11" s="21"/>
      <c r="AC11" s="322"/>
      <c r="AD11" s="322"/>
      <c r="AE11" s="322"/>
      <c r="AF11" s="322"/>
      <c r="AG11" s="322"/>
      <c r="AH11" s="322"/>
      <c r="AI11" s="322"/>
      <c r="AJ11" s="322"/>
      <c r="AK11" s="322"/>
      <c r="AL11" s="322"/>
      <c r="AM11" s="322"/>
      <c r="AN11" s="31"/>
    </row>
    <row r="12" spans="1:46" ht="14.1" customHeight="1">
      <c r="A12" s="303"/>
      <c r="B12" s="15"/>
      <c r="C12" s="303"/>
      <c r="D12" s="303"/>
      <c r="E12" s="3121"/>
      <c r="F12" s="3121"/>
      <c r="G12" s="3121"/>
      <c r="H12" s="3121"/>
      <c r="I12" s="3121"/>
      <c r="J12" s="3121"/>
      <c r="K12" s="3121"/>
      <c r="L12" s="3121"/>
      <c r="M12" s="3121"/>
      <c r="N12" s="3121"/>
      <c r="O12" s="3121"/>
      <c r="P12" s="3121"/>
      <c r="Q12" s="3121"/>
      <c r="R12" s="3121"/>
      <c r="S12" s="3121"/>
      <c r="T12" s="3121"/>
      <c r="U12" s="3121"/>
      <c r="V12" s="3121"/>
      <c r="W12" s="3121"/>
      <c r="X12" s="3121"/>
      <c r="Y12" s="3121"/>
      <c r="Z12" s="3121"/>
      <c r="AA12" s="303"/>
      <c r="AB12" s="21"/>
      <c r="AC12" s="322"/>
      <c r="AD12" s="322"/>
      <c r="AE12" s="322"/>
      <c r="AF12" s="322"/>
      <c r="AG12" s="322"/>
      <c r="AH12" s="322"/>
      <c r="AI12" s="322"/>
      <c r="AJ12" s="322"/>
      <c r="AK12" s="322"/>
      <c r="AL12" s="4"/>
      <c r="AM12" s="30"/>
      <c r="AN12" s="31"/>
    </row>
    <row r="13" spans="1:46" ht="14.1" customHeight="1">
      <c r="A13" s="303"/>
      <c r="B13" s="15"/>
      <c r="C13" s="303"/>
      <c r="D13" s="303"/>
      <c r="E13" s="2"/>
      <c r="F13" s="2"/>
      <c r="G13" s="2"/>
      <c r="H13" s="2"/>
      <c r="I13" s="2"/>
      <c r="J13" s="2"/>
      <c r="K13" s="2"/>
      <c r="L13" s="2"/>
      <c r="M13" s="2"/>
      <c r="N13" s="2"/>
      <c r="O13" s="2"/>
      <c r="P13" s="2"/>
      <c r="Q13" s="2"/>
      <c r="R13" s="2"/>
      <c r="S13" s="2"/>
      <c r="T13" s="2"/>
      <c r="U13" s="2"/>
      <c r="V13" s="2"/>
      <c r="W13" s="2"/>
      <c r="X13" s="2"/>
      <c r="Y13" s="2"/>
      <c r="Z13" s="2"/>
      <c r="AA13" s="303"/>
      <c r="AB13" s="21"/>
      <c r="AC13" s="322"/>
      <c r="AD13" s="322"/>
      <c r="AE13" s="322"/>
      <c r="AF13" s="322"/>
      <c r="AG13" s="322"/>
      <c r="AH13" s="322"/>
      <c r="AI13" s="322"/>
      <c r="AJ13" s="322"/>
      <c r="AK13" s="322"/>
      <c r="AL13" s="4"/>
      <c r="AM13" s="30"/>
      <c r="AN13" s="31"/>
    </row>
    <row r="14" spans="1:46" ht="14.1" customHeight="1">
      <c r="A14" s="303"/>
      <c r="B14" s="1708" t="s">
        <v>742</v>
      </c>
      <c r="C14" s="1709"/>
      <c r="D14" s="1710" t="s">
        <v>741</v>
      </c>
      <c r="E14" s="1710"/>
      <c r="F14" s="1710"/>
      <c r="G14" s="1710"/>
      <c r="H14" s="1710"/>
      <c r="I14" s="1710"/>
      <c r="J14" s="1710"/>
      <c r="K14" s="1710"/>
      <c r="L14" s="1710"/>
      <c r="M14" s="1710"/>
      <c r="N14" s="1710"/>
      <c r="O14" s="1715"/>
      <c r="P14" s="1715"/>
      <c r="Q14" s="1715"/>
      <c r="R14" s="1715"/>
      <c r="S14" s="536" t="s">
        <v>102</v>
      </c>
      <c r="T14" s="1715"/>
      <c r="U14" s="1715"/>
      <c r="V14" s="25" t="s">
        <v>86</v>
      </c>
      <c r="W14" s="1715"/>
      <c r="X14" s="1715"/>
      <c r="Y14" s="25" t="s">
        <v>45</v>
      </c>
      <c r="Z14" s="4"/>
      <c r="AA14" s="4"/>
      <c r="AB14" s="11"/>
      <c r="AC14" s="4"/>
      <c r="AD14" s="322"/>
      <c r="AE14" s="4"/>
      <c r="AF14" s="4"/>
      <c r="AG14" s="4"/>
      <c r="AH14" s="4"/>
      <c r="AI14" s="4"/>
      <c r="AJ14" s="4"/>
      <c r="AK14" s="4"/>
      <c r="AL14" s="4"/>
      <c r="AM14" s="4"/>
      <c r="AN14" s="49"/>
    </row>
    <row r="15" spans="1:46" ht="14.1" customHeight="1">
      <c r="A15" s="303"/>
      <c r="B15" s="15"/>
      <c r="C15" s="303"/>
      <c r="D15" s="303" t="s">
        <v>489</v>
      </c>
      <c r="E15" s="1710" t="s">
        <v>740</v>
      </c>
      <c r="F15" s="1710"/>
      <c r="G15" s="1710"/>
      <c r="H15" s="1710"/>
      <c r="I15" s="1710"/>
      <c r="J15" s="1710"/>
      <c r="K15" s="1710"/>
      <c r="L15" s="1710"/>
      <c r="M15" s="1710"/>
      <c r="N15" s="1710"/>
      <c r="O15" s="1710"/>
      <c r="P15" s="1710"/>
      <c r="Q15" s="1710"/>
      <c r="R15" s="1710"/>
      <c r="S15" s="1710"/>
      <c r="T15" s="1710"/>
      <c r="U15" s="1710"/>
      <c r="V15" s="1710"/>
      <c r="W15" s="1710"/>
      <c r="X15" s="1710"/>
      <c r="Y15" s="1710"/>
      <c r="Z15" s="1710"/>
      <c r="AA15" s="4"/>
      <c r="AB15" s="11"/>
      <c r="AC15" s="322"/>
      <c r="AD15" s="322"/>
      <c r="AE15" s="4"/>
      <c r="AF15" s="4"/>
      <c r="AG15" s="4"/>
      <c r="AH15" s="4"/>
      <c r="AI15" s="4"/>
      <c r="AJ15" s="4"/>
      <c r="AK15" s="4"/>
      <c r="AL15" s="4"/>
      <c r="AM15" s="4"/>
      <c r="AN15" s="31"/>
    </row>
    <row r="16" spans="1:46" ht="14.1" customHeight="1">
      <c r="A16" s="303"/>
      <c r="B16" s="15"/>
      <c r="C16" s="303"/>
      <c r="D16" s="303"/>
      <c r="E16" s="3121"/>
      <c r="F16" s="3121"/>
      <c r="G16" s="3121"/>
      <c r="H16" s="3121"/>
      <c r="I16" s="3121"/>
      <c r="J16" s="3121"/>
      <c r="K16" s="3121"/>
      <c r="L16" s="3121"/>
      <c r="M16" s="3121"/>
      <c r="N16" s="3121"/>
      <c r="O16" s="3121"/>
      <c r="P16" s="3121"/>
      <c r="Q16" s="3121"/>
      <c r="R16" s="3121"/>
      <c r="S16" s="3121"/>
      <c r="T16" s="3121"/>
      <c r="U16" s="3121"/>
      <c r="V16" s="3121"/>
      <c r="W16" s="3121"/>
      <c r="X16" s="3121"/>
      <c r="Y16" s="3121"/>
      <c r="Z16" s="3121"/>
      <c r="AA16" s="303"/>
      <c r="AB16" s="21"/>
      <c r="AC16" s="4"/>
      <c r="AD16" s="322"/>
      <c r="AE16" s="4"/>
      <c r="AF16" s="4"/>
      <c r="AG16" s="4"/>
      <c r="AH16" s="4"/>
      <c r="AI16" s="4"/>
      <c r="AJ16" s="4"/>
      <c r="AK16" s="4"/>
      <c r="AL16" s="4"/>
      <c r="AM16" s="4"/>
      <c r="AN16" s="31"/>
    </row>
    <row r="17" spans="1:40" ht="14.1" customHeight="1">
      <c r="A17" s="303"/>
      <c r="B17" s="15"/>
      <c r="C17" s="303"/>
      <c r="D17" s="13"/>
      <c r="E17" s="3121"/>
      <c r="F17" s="3121"/>
      <c r="G17" s="3121"/>
      <c r="H17" s="3121"/>
      <c r="I17" s="3121"/>
      <c r="J17" s="3121"/>
      <c r="K17" s="3121"/>
      <c r="L17" s="3121"/>
      <c r="M17" s="3121"/>
      <c r="N17" s="3121"/>
      <c r="O17" s="3121"/>
      <c r="P17" s="3121"/>
      <c r="Q17" s="3121"/>
      <c r="R17" s="3121"/>
      <c r="S17" s="3121"/>
      <c r="T17" s="3121"/>
      <c r="U17" s="3121"/>
      <c r="V17" s="3121"/>
      <c r="W17" s="3121"/>
      <c r="X17" s="3121"/>
      <c r="Y17" s="3121"/>
      <c r="Z17" s="3121"/>
      <c r="AA17" s="303"/>
      <c r="AB17" s="21"/>
      <c r="AC17" s="322"/>
      <c r="AD17" s="322"/>
      <c r="AE17" s="322"/>
      <c r="AF17" s="322"/>
      <c r="AG17" s="322"/>
      <c r="AH17" s="322"/>
      <c r="AI17" s="322"/>
      <c r="AJ17" s="322"/>
      <c r="AK17" s="322"/>
      <c r="AL17" s="4"/>
      <c r="AM17" s="30"/>
      <c r="AN17" s="31"/>
    </row>
    <row r="18" spans="1:40" ht="14.1" customHeight="1">
      <c r="A18" s="303"/>
      <c r="B18" s="15"/>
      <c r="C18" s="303"/>
      <c r="D18" s="303"/>
      <c r="E18" s="3121"/>
      <c r="F18" s="3121"/>
      <c r="G18" s="3121"/>
      <c r="H18" s="3121"/>
      <c r="I18" s="3121"/>
      <c r="J18" s="3121"/>
      <c r="K18" s="3121"/>
      <c r="L18" s="3121"/>
      <c r="M18" s="3121"/>
      <c r="N18" s="3121"/>
      <c r="O18" s="3121"/>
      <c r="P18" s="3121"/>
      <c r="Q18" s="3121"/>
      <c r="R18" s="3121"/>
      <c r="S18" s="3121"/>
      <c r="T18" s="3121"/>
      <c r="U18" s="3121"/>
      <c r="V18" s="3121"/>
      <c r="W18" s="3121"/>
      <c r="X18" s="3121"/>
      <c r="Y18" s="3121"/>
      <c r="Z18" s="3121"/>
      <c r="AA18" s="36"/>
      <c r="AB18" s="11"/>
      <c r="AC18" s="322"/>
      <c r="AD18" s="322"/>
      <c r="AE18" s="322"/>
      <c r="AF18" s="322"/>
      <c r="AG18" s="322"/>
      <c r="AH18" s="322"/>
      <c r="AI18" s="322"/>
      <c r="AJ18" s="322"/>
      <c r="AK18" s="322"/>
      <c r="AL18" s="322"/>
      <c r="AM18" s="322"/>
      <c r="AN18" s="31"/>
    </row>
    <row r="19" spans="1:40" ht="14.1" customHeight="1">
      <c r="A19" s="303"/>
      <c r="B19" s="15"/>
      <c r="C19" s="303"/>
      <c r="D19" s="303"/>
      <c r="E19" s="535"/>
      <c r="F19" s="535"/>
      <c r="G19" s="535"/>
      <c r="H19" s="535"/>
      <c r="I19" s="535"/>
      <c r="J19" s="535"/>
      <c r="K19" s="535"/>
      <c r="L19" s="535"/>
      <c r="M19" s="535"/>
      <c r="N19" s="535"/>
      <c r="O19" s="535"/>
      <c r="P19" s="535"/>
      <c r="Q19" s="535"/>
      <c r="R19" s="535"/>
      <c r="S19" s="535"/>
      <c r="T19" s="535"/>
      <c r="U19" s="535"/>
      <c r="V19" s="535"/>
      <c r="W19" s="535"/>
      <c r="X19" s="535"/>
      <c r="Y19" s="535"/>
      <c r="Z19" s="535"/>
      <c r="AA19" s="36"/>
      <c r="AB19" s="11"/>
      <c r="AC19" s="322"/>
      <c r="AD19" s="322"/>
      <c r="AE19" s="322"/>
      <c r="AF19" s="322"/>
      <c r="AG19" s="322"/>
      <c r="AH19" s="322"/>
      <c r="AI19" s="322"/>
      <c r="AJ19" s="322"/>
      <c r="AK19" s="322"/>
      <c r="AL19" s="322"/>
      <c r="AM19" s="322"/>
      <c r="AN19" s="31"/>
    </row>
    <row r="20" spans="1:40" ht="14.1" customHeight="1">
      <c r="A20" s="303"/>
      <c r="B20" s="15"/>
      <c r="C20" s="1720" t="s">
        <v>935</v>
      </c>
      <c r="D20" s="1720"/>
      <c r="E20" s="1720"/>
      <c r="F20" s="1720"/>
      <c r="G20" s="1720"/>
      <c r="H20" s="1720"/>
      <c r="I20" s="1720"/>
      <c r="J20" s="1720"/>
      <c r="K20" s="1720"/>
      <c r="L20" s="1720"/>
      <c r="M20" s="1720"/>
      <c r="N20" s="1720"/>
      <c r="O20" s="1720"/>
      <c r="P20" s="1715" t="s">
        <v>146</v>
      </c>
      <c r="Q20" s="1715"/>
      <c r="R20" s="1715"/>
      <c r="S20" s="1715"/>
      <c r="T20" s="25" t="s">
        <v>23</v>
      </c>
      <c r="U20" s="1715"/>
      <c r="V20" s="1715"/>
      <c r="W20" s="1319" t="s">
        <v>416</v>
      </c>
      <c r="X20" s="1715"/>
      <c r="Y20" s="1715"/>
      <c r="Z20" s="1319" t="s">
        <v>129</v>
      </c>
      <c r="AA20" s="13" t="s">
        <v>144</v>
      </c>
      <c r="AB20" s="11"/>
      <c r="AC20" s="322"/>
      <c r="AD20" s="322"/>
      <c r="AE20" s="322"/>
      <c r="AF20" s="322"/>
      <c r="AG20" s="322"/>
      <c r="AH20" s="322"/>
      <c r="AI20" s="322"/>
      <c r="AJ20" s="322"/>
      <c r="AK20" s="322"/>
      <c r="AL20" s="322"/>
      <c r="AM20" s="322"/>
      <c r="AN20" s="31"/>
    </row>
    <row r="21" spans="1:40" ht="14.1" customHeight="1">
      <c r="A21" s="303"/>
      <c r="B21" s="15"/>
      <c r="C21" s="303"/>
      <c r="D21" s="303"/>
      <c r="E21" s="303"/>
      <c r="F21" s="303"/>
      <c r="G21" s="303"/>
      <c r="H21" s="303"/>
      <c r="I21" s="303"/>
      <c r="J21" s="303"/>
      <c r="K21" s="303"/>
      <c r="L21" s="303"/>
      <c r="M21" s="303"/>
      <c r="N21" s="303"/>
      <c r="O21" s="303"/>
      <c r="P21" s="303"/>
      <c r="Q21" s="303"/>
      <c r="R21" s="303"/>
      <c r="S21" s="303"/>
      <c r="T21" s="303"/>
      <c r="U21" s="13"/>
      <c r="V21" s="13"/>
      <c r="W21" s="13"/>
      <c r="X21" s="13"/>
      <c r="Y21" s="13"/>
      <c r="Z21" s="13"/>
      <c r="AA21" s="36"/>
      <c r="AB21" s="11"/>
      <c r="AC21" s="4"/>
      <c r="AD21" s="322"/>
      <c r="AE21" s="322"/>
      <c r="AF21" s="322"/>
      <c r="AG21" s="322"/>
      <c r="AH21" s="322"/>
      <c r="AI21" s="322"/>
      <c r="AJ21" s="322"/>
      <c r="AK21" s="322"/>
      <c r="AL21" s="322"/>
      <c r="AM21" s="322"/>
      <c r="AN21" s="31"/>
    </row>
    <row r="22" spans="1:40" ht="14.1" customHeight="1">
      <c r="A22" s="303"/>
      <c r="B22" s="1708" t="s">
        <v>743</v>
      </c>
      <c r="C22" s="1743"/>
      <c r="D22" s="1710" t="s">
        <v>1062</v>
      </c>
      <c r="E22" s="1710"/>
      <c r="F22" s="1710"/>
      <c r="G22" s="1710"/>
      <c r="H22" s="1710"/>
      <c r="I22" s="1710"/>
      <c r="J22" s="1710"/>
      <c r="K22" s="1710"/>
      <c r="L22" s="1710"/>
      <c r="M22" s="1710"/>
      <c r="N22" s="1710"/>
      <c r="O22" s="1710"/>
      <c r="P22" s="1710"/>
      <c r="Q22" s="1710"/>
      <c r="R22" s="1710"/>
      <c r="S22" s="1710"/>
      <c r="T22" s="1710"/>
      <c r="U22" s="1710"/>
      <c r="V22" s="1710"/>
      <c r="W22" s="1710"/>
      <c r="X22" s="1710"/>
      <c r="Y22" s="1710"/>
      <c r="Z22" s="1710"/>
      <c r="AA22" s="814"/>
      <c r="AB22" s="391" t="s">
        <v>131</v>
      </c>
      <c r="AC22" s="1941" t="s">
        <v>1297</v>
      </c>
      <c r="AD22" s="1941"/>
      <c r="AE22" s="1941"/>
      <c r="AF22" s="1941"/>
      <c r="AG22" s="1941"/>
      <c r="AH22" s="1941"/>
      <c r="AI22" s="1941"/>
      <c r="AJ22" s="1941"/>
      <c r="AK22" s="1941"/>
      <c r="AL22" s="1941"/>
      <c r="AM22" s="1941"/>
      <c r="AN22" s="31"/>
    </row>
    <row r="23" spans="1:40" ht="14.1" customHeight="1">
      <c r="A23" s="303"/>
      <c r="B23" s="15"/>
      <c r="C23" s="303"/>
      <c r="D23" s="13"/>
      <c r="E23" s="13"/>
      <c r="F23" s="13"/>
      <c r="G23" s="13"/>
      <c r="H23" s="13"/>
      <c r="I23" s="13"/>
      <c r="J23" s="13"/>
      <c r="K23" s="13"/>
      <c r="L23" s="13"/>
      <c r="M23" s="13"/>
      <c r="N23" s="13"/>
      <c r="O23" s="13"/>
      <c r="P23" s="13"/>
      <c r="Q23" s="13"/>
      <c r="R23" s="13"/>
      <c r="S23" s="13"/>
      <c r="T23" s="13"/>
      <c r="U23" s="13"/>
      <c r="V23" s="13"/>
      <c r="W23" s="13"/>
      <c r="X23" s="13"/>
      <c r="Y23" s="13"/>
      <c r="Z23" s="13"/>
      <c r="AA23" s="814"/>
      <c r="AB23" s="391" t="s">
        <v>131</v>
      </c>
      <c r="AC23" s="1941" t="s">
        <v>1298</v>
      </c>
      <c r="AD23" s="1941"/>
      <c r="AE23" s="1941"/>
      <c r="AF23" s="1941"/>
      <c r="AG23" s="1941"/>
      <c r="AH23" s="1941"/>
      <c r="AI23" s="1941"/>
      <c r="AJ23" s="1941"/>
      <c r="AK23" s="1941"/>
      <c r="AL23" s="1941"/>
      <c r="AM23" s="1941"/>
      <c r="AN23" s="31"/>
    </row>
    <row r="24" spans="1:40" ht="14.1" customHeight="1">
      <c r="A24" s="303"/>
      <c r="B24" s="15"/>
      <c r="C24" s="303"/>
      <c r="D24" s="278" t="s">
        <v>38</v>
      </c>
      <c r="E24" s="1710" t="s">
        <v>548</v>
      </c>
      <c r="F24" s="1710"/>
      <c r="G24" s="1710"/>
      <c r="H24" s="1710"/>
      <c r="I24" s="1710"/>
      <c r="J24" s="315" t="s">
        <v>549</v>
      </c>
      <c r="K24" s="321"/>
      <c r="L24" s="1981" t="s">
        <v>550</v>
      </c>
      <c r="M24" s="1981"/>
      <c r="N24" s="1981"/>
      <c r="O24" s="1981"/>
      <c r="P24" s="315" t="s">
        <v>17</v>
      </c>
      <c r="Q24" s="321"/>
      <c r="R24" s="1981" t="s">
        <v>551</v>
      </c>
      <c r="S24" s="1981"/>
      <c r="T24" s="1981"/>
      <c r="U24" s="1981"/>
      <c r="V24" s="1320" t="s">
        <v>19</v>
      </c>
      <c r="W24" s="13"/>
      <c r="X24" s="1318"/>
      <c r="Y24" s="1318"/>
      <c r="Z24" s="1318"/>
      <c r="AA24" s="814"/>
      <c r="AB24" s="21"/>
      <c r="AC24" s="322"/>
      <c r="AD24" s="4"/>
      <c r="AE24" s="322"/>
      <c r="AF24" s="322"/>
      <c r="AG24" s="322"/>
      <c r="AH24" s="322"/>
      <c r="AI24" s="322"/>
      <c r="AJ24" s="322"/>
      <c r="AK24" s="322"/>
      <c r="AL24" s="322"/>
      <c r="AM24" s="322"/>
      <c r="AN24" s="31"/>
    </row>
    <row r="25" spans="1:40" ht="8.25" customHeight="1">
      <c r="A25" s="303"/>
      <c r="B25" s="15"/>
      <c r="C25" s="303"/>
      <c r="D25" s="13"/>
      <c r="E25" s="564"/>
      <c r="F25" s="564"/>
      <c r="G25" s="564"/>
      <c r="H25" s="448"/>
      <c r="I25" s="448"/>
      <c r="J25" s="448"/>
      <c r="K25" s="558"/>
      <c r="L25" s="13"/>
      <c r="M25" s="564"/>
      <c r="N25" s="564"/>
      <c r="O25" s="564"/>
      <c r="P25" s="53"/>
      <c r="Q25" s="13"/>
      <c r="R25" s="564"/>
      <c r="S25" s="564"/>
      <c r="T25" s="53"/>
      <c r="U25" s="13"/>
      <c r="V25" s="564"/>
      <c r="W25" s="564"/>
      <c r="X25" s="564"/>
      <c r="Y25" s="564"/>
      <c r="Z25" s="53"/>
      <c r="AA25" s="814"/>
      <c r="AB25" s="21"/>
      <c r="AC25" s="322"/>
      <c r="AD25" s="4"/>
      <c r="AE25" s="322"/>
      <c r="AF25" s="322"/>
      <c r="AG25" s="322"/>
      <c r="AH25" s="322"/>
      <c r="AI25" s="322"/>
      <c r="AJ25" s="322"/>
      <c r="AK25" s="322"/>
      <c r="AL25" s="322"/>
      <c r="AM25" s="322"/>
      <c r="AN25" s="31"/>
    </row>
    <row r="26" spans="1:40" ht="14.1" customHeight="1">
      <c r="A26" s="303"/>
      <c r="B26" s="15"/>
      <c r="C26" s="303"/>
      <c r="D26" s="278" t="s">
        <v>35</v>
      </c>
      <c r="E26" s="1710" t="s">
        <v>732</v>
      </c>
      <c r="F26" s="1710"/>
      <c r="G26" s="1710"/>
      <c r="H26" s="1710"/>
      <c r="I26" s="1710"/>
      <c r="J26" s="1710"/>
      <c r="K26" s="1710"/>
      <c r="L26" s="1710"/>
      <c r="M26" s="1710"/>
      <c r="N26" s="1710"/>
      <c r="O26" s="1710"/>
      <c r="P26" s="1710"/>
      <c r="Q26" s="1710"/>
      <c r="R26" s="1710"/>
      <c r="S26" s="1710"/>
      <c r="T26" s="1710"/>
      <c r="U26" s="1710"/>
      <c r="V26" s="1710"/>
      <c r="W26" s="1710"/>
      <c r="X26" s="1710"/>
      <c r="Y26" s="1710"/>
      <c r="Z26" s="1710"/>
      <c r="AA26" s="814"/>
      <c r="AB26" s="302" t="s">
        <v>527</v>
      </c>
      <c r="AC26" s="1941" t="s">
        <v>362</v>
      </c>
      <c r="AD26" s="1941"/>
      <c r="AE26" s="1941"/>
      <c r="AF26" s="1941"/>
      <c r="AG26" s="1941"/>
      <c r="AH26" s="1941"/>
      <c r="AI26" s="1941"/>
      <c r="AJ26" s="1941"/>
      <c r="AK26" s="1941"/>
      <c r="AL26" s="1941"/>
      <c r="AM26" s="1941"/>
      <c r="AN26" s="31"/>
    </row>
    <row r="27" spans="1:40" ht="14.1" customHeight="1">
      <c r="A27" s="303"/>
      <c r="B27" s="15"/>
      <c r="C27" s="303"/>
      <c r="D27" s="278"/>
      <c r="E27" s="13"/>
      <c r="F27" s="13"/>
      <c r="G27" s="13"/>
      <c r="H27" s="13"/>
      <c r="I27" s="13"/>
      <c r="J27" s="13"/>
      <c r="K27" s="13"/>
      <c r="L27" s="13"/>
      <c r="M27" s="13"/>
      <c r="N27" s="13"/>
      <c r="O27" s="13"/>
      <c r="P27" s="13"/>
      <c r="Q27" s="13"/>
      <c r="R27" s="13"/>
      <c r="S27" s="13"/>
      <c r="T27" s="13"/>
      <c r="U27" s="13"/>
      <c r="V27" s="13"/>
      <c r="W27" s="13"/>
      <c r="X27" s="13"/>
      <c r="Y27" s="13"/>
      <c r="Z27" s="13"/>
      <c r="AA27" s="814"/>
      <c r="AB27" s="21"/>
      <c r="AC27" s="322"/>
      <c r="AD27" s="4"/>
      <c r="AE27" s="322"/>
      <c r="AF27" s="322"/>
      <c r="AG27" s="322"/>
      <c r="AH27" s="322"/>
      <c r="AI27" s="322"/>
      <c r="AJ27" s="322"/>
      <c r="AK27" s="322"/>
      <c r="AL27" s="322"/>
      <c r="AM27" s="322"/>
      <c r="AN27" s="31"/>
    </row>
    <row r="28" spans="1:40" ht="14.1" customHeight="1">
      <c r="A28" s="303"/>
      <c r="B28" s="1708" t="s">
        <v>515</v>
      </c>
      <c r="C28" s="1743"/>
      <c r="D28" s="1710" t="s">
        <v>733</v>
      </c>
      <c r="E28" s="1710"/>
      <c r="F28" s="1710"/>
      <c r="G28" s="1710"/>
      <c r="H28" s="1710"/>
      <c r="I28" s="1710"/>
      <c r="J28" s="1710"/>
      <c r="K28" s="1710"/>
      <c r="L28" s="1710"/>
      <c r="M28" s="1710"/>
      <c r="N28" s="1710"/>
      <c r="O28" s="1710"/>
      <c r="P28" s="1710"/>
      <c r="Q28" s="1710"/>
      <c r="R28" s="1710"/>
      <c r="S28" s="1710"/>
      <c r="T28" s="1710"/>
      <c r="U28" s="1710"/>
      <c r="V28" s="1710"/>
      <c r="W28" s="1710"/>
      <c r="X28" s="1710"/>
      <c r="Y28" s="1710"/>
      <c r="Z28" s="1710"/>
      <c r="AA28" s="814"/>
      <c r="AB28" s="21"/>
      <c r="AC28" s="322"/>
      <c r="AD28" s="4"/>
      <c r="AE28" s="322"/>
      <c r="AF28" s="322"/>
      <c r="AG28" s="322"/>
      <c r="AH28" s="322"/>
      <c r="AI28" s="322"/>
      <c r="AJ28" s="322"/>
      <c r="AK28" s="322"/>
      <c r="AL28" s="322"/>
      <c r="AM28" s="322"/>
      <c r="AN28" s="31"/>
    </row>
    <row r="29" spans="1:40" ht="14.1" customHeight="1">
      <c r="A29" s="303"/>
      <c r="B29" s="15"/>
      <c r="C29" s="303"/>
      <c r="D29" s="278"/>
      <c r="E29" s="13"/>
      <c r="F29" s="13"/>
      <c r="G29" s="13"/>
      <c r="H29" s="13"/>
      <c r="I29" s="13"/>
      <c r="J29" s="13"/>
      <c r="K29" s="13"/>
      <c r="L29" s="13"/>
      <c r="M29" s="13"/>
      <c r="N29" s="13"/>
      <c r="O29" s="13"/>
      <c r="P29" s="13"/>
      <c r="Q29" s="13"/>
      <c r="R29" s="13"/>
      <c r="S29" s="13"/>
      <c r="T29" s="13"/>
      <c r="U29" s="13"/>
      <c r="V29" s="13"/>
      <c r="W29" s="13"/>
      <c r="X29" s="13"/>
      <c r="Y29" s="13"/>
      <c r="Z29" s="13"/>
      <c r="AA29" s="814"/>
      <c r="AB29" s="21"/>
      <c r="AC29" s="322"/>
      <c r="AD29" s="4"/>
      <c r="AE29" s="322"/>
      <c r="AF29" s="322"/>
      <c r="AG29" s="322"/>
      <c r="AH29" s="322"/>
      <c r="AI29" s="322"/>
      <c r="AJ29" s="322"/>
      <c r="AK29" s="322"/>
      <c r="AL29" s="322"/>
      <c r="AM29" s="322"/>
      <c r="AN29" s="31"/>
    </row>
    <row r="30" spans="1:40" ht="14.1" customHeight="1">
      <c r="A30" s="303"/>
      <c r="B30" s="405"/>
      <c r="C30" s="13"/>
      <c r="D30" s="13"/>
      <c r="E30" s="13"/>
      <c r="F30" s="13"/>
      <c r="G30" s="13"/>
      <c r="H30" s="13"/>
      <c r="I30" s="13"/>
      <c r="J30" s="13"/>
      <c r="K30" s="13"/>
      <c r="L30" s="13"/>
      <c r="M30" s="13"/>
      <c r="N30" s="13"/>
      <c r="O30" s="13"/>
      <c r="P30" s="13"/>
      <c r="Q30" s="13"/>
      <c r="R30" s="13"/>
      <c r="S30" s="13"/>
      <c r="T30" s="13"/>
      <c r="U30" s="13"/>
      <c r="V30" s="13"/>
      <c r="W30" s="13"/>
      <c r="X30" s="13"/>
      <c r="Y30" s="13"/>
      <c r="Z30" s="13"/>
      <c r="AA30" s="814"/>
      <c r="AB30" s="21"/>
      <c r="AC30" s="322"/>
      <c r="AD30" s="4"/>
      <c r="AE30" s="322"/>
      <c r="AF30" s="322"/>
      <c r="AG30" s="322"/>
      <c r="AH30" s="322"/>
      <c r="AI30" s="322"/>
      <c r="AJ30" s="322"/>
      <c r="AK30" s="322"/>
      <c r="AL30" s="322"/>
      <c r="AM30" s="322"/>
      <c r="AN30" s="31"/>
    </row>
    <row r="31" spans="1:40" ht="14.1" customHeight="1">
      <c r="A31" s="303"/>
      <c r="B31" s="1708" t="s">
        <v>632</v>
      </c>
      <c r="C31" s="1709"/>
      <c r="D31" s="1710" t="s">
        <v>734</v>
      </c>
      <c r="E31" s="1710"/>
      <c r="F31" s="1710"/>
      <c r="G31" s="1710"/>
      <c r="H31" s="1710"/>
      <c r="I31" s="1710"/>
      <c r="J31" s="1710"/>
      <c r="K31" s="1710"/>
      <c r="L31" s="1710"/>
      <c r="M31" s="1710"/>
      <c r="N31" s="1710"/>
      <c r="O31" s="1710"/>
      <c r="P31" s="1710"/>
      <c r="Q31" s="1710"/>
      <c r="R31" s="1710"/>
      <c r="S31" s="1710"/>
      <c r="T31" s="1710"/>
      <c r="U31" s="1710"/>
      <c r="V31" s="1710"/>
      <c r="W31" s="1710"/>
      <c r="X31" s="1710"/>
      <c r="Y31" s="1710"/>
      <c r="Z31" s="1710"/>
      <c r="AA31" s="814"/>
      <c r="AB31" s="21"/>
      <c r="AC31" s="322"/>
      <c r="AD31" s="4"/>
      <c r="AE31" s="322"/>
      <c r="AF31" s="322"/>
      <c r="AG31" s="322"/>
      <c r="AH31" s="322"/>
      <c r="AI31" s="322"/>
      <c r="AJ31" s="322"/>
      <c r="AK31" s="322"/>
      <c r="AL31" s="322"/>
      <c r="AM31" s="322"/>
      <c r="AN31" s="31"/>
    </row>
    <row r="32" spans="1:40" ht="14.1" customHeight="1">
      <c r="A32" s="303"/>
      <c r="B32" s="405"/>
      <c r="C32" s="1083"/>
      <c r="D32" s="13"/>
      <c r="E32" s="13"/>
      <c r="F32" s="13"/>
      <c r="G32" s="13"/>
      <c r="H32" s="13"/>
      <c r="I32" s="13"/>
      <c r="J32" s="13"/>
      <c r="K32" s="13"/>
      <c r="L32" s="13"/>
      <c r="M32" s="13"/>
      <c r="N32" s="13"/>
      <c r="O32" s="13"/>
      <c r="P32" s="13"/>
      <c r="Q32" s="13"/>
      <c r="R32" s="13"/>
      <c r="S32" s="13"/>
      <c r="T32" s="13"/>
      <c r="U32" s="13"/>
      <c r="V32" s="13"/>
      <c r="W32" s="13"/>
      <c r="X32" s="13"/>
      <c r="Y32" s="13"/>
      <c r="Z32" s="13"/>
      <c r="AA32" s="814"/>
      <c r="AB32" s="21"/>
      <c r="AC32" s="322"/>
      <c r="AD32" s="322"/>
      <c r="AE32" s="322"/>
      <c r="AF32" s="322"/>
      <c r="AG32" s="4"/>
      <c r="AH32" s="322"/>
      <c r="AI32" s="322"/>
      <c r="AJ32" s="322"/>
      <c r="AK32" s="322"/>
      <c r="AL32" s="322"/>
      <c r="AM32" s="322"/>
      <c r="AN32" s="172"/>
    </row>
    <row r="33" spans="1:40" ht="14.1" customHeight="1">
      <c r="A33" s="303"/>
      <c r="B33" s="15"/>
      <c r="C33" s="303"/>
      <c r="D33" s="278"/>
      <c r="E33" s="13"/>
      <c r="F33" s="13"/>
      <c r="G33" s="13"/>
      <c r="H33" s="13"/>
      <c r="I33" s="13"/>
      <c r="J33" s="13"/>
      <c r="K33" s="13"/>
      <c r="L33" s="13"/>
      <c r="M33" s="13"/>
      <c r="N33" s="13"/>
      <c r="O33" s="13"/>
      <c r="P33" s="13"/>
      <c r="Q33" s="13"/>
      <c r="R33" s="13"/>
      <c r="S33" s="13"/>
      <c r="T33" s="13"/>
      <c r="U33" s="13"/>
      <c r="V33" s="13"/>
      <c r="W33" s="13"/>
      <c r="X33" s="13"/>
      <c r="Y33" s="13"/>
      <c r="Z33" s="13"/>
      <c r="AA33" s="814"/>
      <c r="AB33" s="21"/>
      <c r="AC33" s="322"/>
      <c r="AD33" s="322"/>
      <c r="AE33" s="322"/>
      <c r="AF33" s="322"/>
      <c r="AG33" s="322"/>
      <c r="AH33" s="322"/>
      <c r="AI33" s="322"/>
      <c r="AJ33" s="322"/>
      <c r="AK33" s="322"/>
      <c r="AL33" s="322"/>
      <c r="AM33" s="322"/>
      <c r="AN33" s="31"/>
    </row>
    <row r="34" spans="1:40" ht="14.1" customHeight="1">
      <c r="A34" s="303"/>
      <c r="B34" s="1708" t="s">
        <v>744</v>
      </c>
      <c r="C34" s="1709"/>
      <c r="D34" s="1710" t="s">
        <v>735</v>
      </c>
      <c r="E34" s="1710"/>
      <c r="F34" s="1710"/>
      <c r="G34" s="1710"/>
      <c r="H34" s="1710"/>
      <c r="I34" s="1710"/>
      <c r="J34" s="1710"/>
      <c r="K34" s="1710"/>
      <c r="L34" s="1710"/>
      <c r="M34" s="1710"/>
      <c r="N34" s="1710"/>
      <c r="O34" s="1710"/>
      <c r="P34" s="1710"/>
      <c r="Q34" s="1710"/>
      <c r="R34" s="1710"/>
      <c r="S34" s="1710"/>
      <c r="T34" s="1710"/>
      <c r="U34" s="1710"/>
      <c r="V34" s="1710"/>
      <c r="W34" s="1710"/>
      <c r="X34" s="1710"/>
      <c r="Y34" s="1710"/>
      <c r="Z34" s="1710"/>
      <c r="AA34" s="814"/>
      <c r="AB34" s="21"/>
      <c r="AC34" s="322"/>
      <c r="AD34" s="322"/>
      <c r="AE34" s="322"/>
      <c r="AF34" s="322"/>
      <c r="AG34" s="322"/>
      <c r="AH34" s="322"/>
      <c r="AI34" s="322"/>
      <c r="AJ34" s="322"/>
      <c r="AK34" s="322"/>
      <c r="AL34" s="322"/>
      <c r="AM34" s="322"/>
      <c r="AN34" s="31"/>
    </row>
    <row r="35" spans="1:40" ht="14.1" customHeight="1">
      <c r="A35" s="303"/>
      <c r="B35" s="1232"/>
      <c r="C35" s="278"/>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21"/>
      <c r="AC35" s="322"/>
      <c r="AD35" s="322"/>
      <c r="AE35" s="322"/>
      <c r="AF35" s="322"/>
      <c r="AG35" s="322"/>
      <c r="AH35" s="322"/>
      <c r="AI35" s="322"/>
      <c r="AJ35" s="322"/>
      <c r="AK35" s="322"/>
      <c r="AL35" s="322"/>
      <c r="AM35" s="322"/>
      <c r="AN35" s="31"/>
    </row>
    <row r="36" spans="1:40" ht="14.1" customHeight="1">
      <c r="A36" s="303"/>
      <c r="B36" s="405"/>
      <c r="C36" s="13"/>
      <c r="D36" s="13"/>
      <c r="E36" s="13"/>
      <c r="F36" s="13"/>
      <c r="G36" s="13"/>
      <c r="H36" s="13"/>
      <c r="I36" s="13"/>
      <c r="J36" s="13"/>
      <c r="K36" s="13"/>
      <c r="L36" s="13"/>
      <c r="M36" s="13"/>
      <c r="N36" s="13"/>
      <c r="O36" s="13"/>
      <c r="P36" s="13"/>
      <c r="Q36" s="13"/>
      <c r="R36" s="13"/>
      <c r="S36" s="13"/>
      <c r="T36" s="13"/>
      <c r="U36" s="13"/>
      <c r="V36" s="13"/>
      <c r="W36" s="13"/>
      <c r="X36" s="13"/>
      <c r="Y36" s="13"/>
      <c r="Z36" s="13"/>
      <c r="AA36" s="303"/>
      <c r="AB36" s="21"/>
      <c r="AC36" s="322"/>
      <c r="AD36" s="322"/>
      <c r="AE36" s="322"/>
      <c r="AF36" s="322"/>
      <c r="AG36" s="322"/>
      <c r="AH36" s="322"/>
      <c r="AI36" s="322"/>
      <c r="AJ36" s="322"/>
      <c r="AK36" s="322"/>
      <c r="AL36" s="322"/>
      <c r="AM36" s="322"/>
      <c r="AN36" s="49"/>
    </row>
    <row r="37" spans="1:40" ht="14.1" customHeight="1">
      <c r="A37" s="303"/>
      <c r="B37" s="15"/>
      <c r="C37" s="303"/>
      <c r="D37" s="1710" t="s">
        <v>363</v>
      </c>
      <c r="E37" s="1710"/>
      <c r="F37" s="1710"/>
      <c r="G37" s="1710"/>
      <c r="H37" s="1710"/>
      <c r="I37" s="1710"/>
      <c r="J37" s="1710"/>
      <c r="K37" s="1710"/>
      <c r="L37" s="1710"/>
      <c r="M37" s="1710"/>
      <c r="N37" s="1710"/>
      <c r="O37" s="1710"/>
      <c r="P37" s="1710"/>
      <c r="Q37" s="1710"/>
      <c r="R37" s="1710"/>
      <c r="S37" s="1710"/>
      <c r="T37" s="1710"/>
      <c r="U37" s="1710"/>
      <c r="V37" s="1710"/>
      <c r="W37" s="1710"/>
      <c r="X37" s="1710"/>
      <c r="Y37" s="1710"/>
      <c r="Z37" s="1710"/>
      <c r="AA37" s="814"/>
      <c r="AB37" s="21"/>
      <c r="AC37" s="322"/>
      <c r="AD37" s="322"/>
      <c r="AE37" s="322"/>
      <c r="AF37" s="322"/>
      <c r="AG37" s="322"/>
      <c r="AH37" s="322"/>
      <c r="AI37" s="322"/>
      <c r="AJ37" s="322"/>
      <c r="AK37" s="322"/>
      <c r="AL37" s="4"/>
      <c r="AM37" s="30"/>
      <c r="AN37" s="31"/>
    </row>
    <row r="38" spans="1:40" ht="14.1" customHeight="1">
      <c r="A38" s="303"/>
      <c r="B38" s="15"/>
      <c r="C38" s="303"/>
      <c r="D38" s="561" t="s">
        <v>489</v>
      </c>
      <c r="E38" s="1872" t="s">
        <v>1673</v>
      </c>
      <c r="F38" s="1872"/>
      <c r="G38" s="1872"/>
      <c r="H38" s="1872"/>
      <c r="I38" s="1872"/>
      <c r="J38" s="1872"/>
      <c r="K38" s="1872"/>
      <c r="L38" s="1872"/>
      <c r="M38" s="1872"/>
      <c r="N38" s="1872"/>
      <c r="O38" s="1872"/>
      <c r="P38" s="1872"/>
      <c r="Q38" s="1872"/>
      <c r="R38" s="1872"/>
      <c r="S38" s="1872"/>
      <c r="T38" s="1872"/>
      <c r="U38" s="1872"/>
      <c r="V38" s="1872"/>
      <c r="W38" s="1872"/>
      <c r="X38" s="1872"/>
      <c r="Y38" s="1872"/>
      <c r="Z38" s="1872"/>
      <c r="AA38" s="814"/>
      <c r="AB38" s="21"/>
      <c r="AC38" s="322"/>
      <c r="AD38" s="322"/>
      <c r="AE38" s="322"/>
      <c r="AF38" s="322"/>
      <c r="AG38" s="322"/>
      <c r="AH38" s="322"/>
      <c r="AI38" s="322"/>
      <c r="AJ38" s="322"/>
      <c r="AK38" s="322"/>
      <c r="AL38" s="322"/>
      <c r="AM38" s="322"/>
      <c r="AN38" s="31"/>
    </row>
    <row r="39" spans="1:40" ht="14.1" customHeight="1">
      <c r="A39" s="303"/>
      <c r="B39" s="405"/>
      <c r="C39" s="13"/>
      <c r="D39" s="13"/>
      <c r="E39" s="1872"/>
      <c r="F39" s="1872"/>
      <c r="G39" s="1872"/>
      <c r="H39" s="1872"/>
      <c r="I39" s="1872"/>
      <c r="J39" s="1872"/>
      <c r="K39" s="1872"/>
      <c r="L39" s="1872"/>
      <c r="M39" s="1872"/>
      <c r="N39" s="1872"/>
      <c r="O39" s="1872"/>
      <c r="P39" s="1872"/>
      <c r="Q39" s="1872"/>
      <c r="R39" s="1872"/>
      <c r="S39" s="1872"/>
      <c r="T39" s="1872"/>
      <c r="U39" s="1872"/>
      <c r="V39" s="1872"/>
      <c r="W39" s="1872"/>
      <c r="X39" s="1872"/>
      <c r="Y39" s="1872"/>
      <c r="Z39" s="1872"/>
      <c r="AA39" s="1"/>
      <c r="AB39" s="21"/>
      <c r="AC39" s="322"/>
      <c r="AD39" s="322"/>
      <c r="AE39" s="322"/>
      <c r="AF39" s="322"/>
      <c r="AG39" s="322"/>
      <c r="AH39" s="322"/>
      <c r="AI39" s="322"/>
      <c r="AJ39" s="322"/>
      <c r="AK39" s="322"/>
      <c r="AL39" s="322"/>
      <c r="AM39" s="322"/>
      <c r="AN39" s="31"/>
    </row>
    <row r="40" spans="1:40" ht="14.1" customHeight="1">
      <c r="A40" s="303"/>
      <c r="B40" s="405"/>
      <c r="C40" s="13"/>
      <c r="D40" s="13"/>
      <c r="E40" s="511"/>
      <c r="F40" s="511"/>
      <c r="G40" s="511"/>
      <c r="H40" s="511"/>
      <c r="I40" s="511"/>
      <c r="J40" s="511"/>
      <c r="K40" s="511"/>
      <c r="L40" s="511"/>
      <c r="M40" s="511"/>
      <c r="N40" s="511"/>
      <c r="O40" s="511"/>
      <c r="P40" s="511"/>
      <c r="Q40" s="511"/>
      <c r="R40" s="511"/>
      <c r="S40" s="511"/>
      <c r="T40" s="511"/>
      <c r="U40" s="511"/>
      <c r="V40" s="511"/>
      <c r="W40" s="511"/>
      <c r="X40" s="511"/>
      <c r="Y40" s="511"/>
      <c r="Z40" s="511"/>
      <c r="AA40" s="1"/>
      <c r="AB40" s="21"/>
      <c r="AC40" s="322"/>
      <c r="AD40" s="322"/>
      <c r="AE40" s="322"/>
      <c r="AF40" s="322"/>
      <c r="AG40" s="322"/>
      <c r="AH40" s="322"/>
      <c r="AI40" s="322"/>
      <c r="AJ40" s="322"/>
      <c r="AK40" s="322"/>
      <c r="AL40" s="322"/>
      <c r="AM40" s="322"/>
      <c r="AN40" s="31"/>
    </row>
    <row r="41" spans="1:40" ht="14.1" customHeight="1">
      <c r="A41" s="303"/>
      <c r="B41" s="15"/>
      <c r="C41" s="303"/>
      <c r="D41" s="1710" t="s">
        <v>364</v>
      </c>
      <c r="E41" s="1710"/>
      <c r="F41" s="1710"/>
      <c r="G41" s="1710"/>
      <c r="H41" s="1710"/>
      <c r="I41" s="1710"/>
      <c r="J41" s="1710"/>
      <c r="K41" s="1710"/>
      <c r="L41" s="1710"/>
      <c r="M41" s="1710"/>
      <c r="N41" s="1710"/>
      <c r="O41" s="1710"/>
      <c r="P41" s="1710"/>
      <c r="Q41" s="1710"/>
      <c r="R41" s="1710"/>
      <c r="S41" s="1710"/>
      <c r="T41" s="1710"/>
      <c r="U41" s="1710"/>
      <c r="V41" s="1710"/>
      <c r="W41" s="1710"/>
      <c r="X41" s="1710"/>
      <c r="Y41" s="1710"/>
      <c r="Z41" s="1710"/>
      <c r="AA41" s="814"/>
      <c r="AB41" s="21"/>
      <c r="AC41" s="322"/>
      <c r="AD41" s="322"/>
      <c r="AE41" s="322"/>
      <c r="AF41" s="322"/>
      <c r="AG41" s="322"/>
      <c r="AH41" s="322"/>
      <c r="AI41" s="322"/>
      <c r="AJ41" s="322"/>
      <c r="AK41" s="322"/>
      <c r="AL41" s="322"/>
      <c r="AM41" s="322"/>
      <c r="AN41" s="31"/>
    </row>
    <row r="42" spans="1:40" ht="14.1" customHeight="1">
      <c r="A42" s="303"/>
      <c r="B42" s="15"/>
      <c r="C42" s="303"/>
      <c r="D42" s="561" t="s">
        <v>489</v>
      </c>
      <c r="E42" s="1872" t="s">
        <v>1063</v>
      </c>
      <c r="F42" s="1872"/>
      <c r="G42" s="1872"/>
      <c r="H42" s="1872"/>
      <c r="I42" s="1872"/>
      <c r="J42" s="1872"/>
      <c r="K42" s="1872"/>
      <c r="L42" s="1872"/>
      <c r="M42" s="1872"/>
      <c r="N42" s="1872"/>
      <c r="O42" s="1872"/>
      <c r="P42" s="1872"/>
      <c r="Q42" s="1872"/>
      <c r="R42" s="1872"/>
      <c r="S42" s="1872"/>
      <c r="T42" s="1872"/>
      <c r="U42" s="1872"/>
      <c r="V42" s="1872"/>
      <c r="W42" s="1872"/>
      <c r="X42" s="1872"/>
      <c r="Y42" s="1872"/>
      <c r="Z42" s="1872"/>
      <c r="AA42" s="814"/>
      <c r="AB42" s="1321"/>
      <c r="AC42" s="1156"/>
      <c r="AD42" s="1156"/>
      <c r="AE42" s="1156"/>
      <c r="AF42" s="1156"/>
      <c r="AG42" s="1156"/>
      <c r="AH42" s="1156"/>
      <c r="AI42" s="1156"/>
      <c r="AJ42" s="322"/>
      <c r="AK42" s="322"/>
      <c r="AL42" s="322"/>
      <c r="AM42" s="322"/>
      <c r="AN42" s="31"/>
    </row>
    <row r="43" spans="1:40" ht="14.1" customHeight="1">
      <c r="A43" s="303"/>
      <c r="B43" s="405"/>
      <c r="C43" s="13"/>
      <c r="D43" s="13"/>
      <c r="E43" s="1872"/>
      <c r="F43" s="1872"/>
      <c r="G43" s="1872"/>
      <c r="H43" s="1872"/>
      <c r="I43" s="1872"/>
      <c r="J43" s="1872"/>
      <c r="K43" s="1872"/>
      <c r="L43" s="1872"/>
      <c r="M43" s="1872"/>
      <c r="N43" s="1872"/>
      <c r="O43" s="1872"/>
      <c r="P43" s="1872"/>
      <c r="Q43" s="1872"/>
      <c r="R43" s="1872"/>
      <c r="S43" s="1872"/>
      <c r="T43" s="1872"/>
      <c r="U43" s="1872"/>
      <c r="V43" s="1872"/>
      <c r="W43" s="1872"/>
      <c r="X43" s="1872"/>
      <c r="Y43" s="1872"/>
      <c r="Z43" s="1872"/>
      <c r="AA43" s="13"/>
      <c r="AB43" s="11"/>
      <c r="AC43" s="4"/>
      <c r="AD43" s="30"/>
      <c r="AE43" s="30"/>
      <c r="AF43" s="30"/>
      <c r="AG43" s="4"/>
      <c r="AH43" s="4"/>
      <c r="AI43" s="4"/>
      <c r="AJ43" s="322"/>
      <c r="AK43" s="322"/>
      <c r="AL43" s="322"/>
      <c r="AM43" s="322"/>
      <c r="AN43" s="31"/>
    </row>
    <row r="44" spans="1:40" ht="14.1" customHeight="1">
      <c r="A44" s="303"/>
      <c r="B44" s="15"/>
      <c r="C44" s="303"/>
      <c r="D44" s="303"/>
      <c r="E44" s="2938"/>
      <c r="F44" s="2938"/>
      <c r="G44" s="2938"/>
      <c r="H44" s="2938"/>
      <c r="I44" s="2938"/>
      <c r="J44" s="2938"/>
      <c r="K44" s="2938"/>
      <c r="L44" s="2938"/>
      <c r="M44" s="2938"/>
      <c r="N44" s="2938"/>
      <c r="O44" s="2938"/>
      <c r="P44" s="2938"/>
      <c r="Q44" s="2938"/>
      <c r="R44" s="2938"/>
      <c r="S44" s="2938"/>
      <c r="T44" s="2938"/>
      <c r="U44" s="2938"/>
      <c r="V44" s="2938"/>
      <c r="W44" s="2938"/>
      <c r="X44" s="2938"/>
      <c r="Y44" s="2938"/>
      <c r="Z44" s="2938"/>
      <c r="AA44" s="814"/>
      <c r="AB44" s="11"/>
      <c r="AC44" s="4"/>
      <c r="AD44" s="30"/>
      <c r="AE44" s="30"/>
      <c r="AF44" s="30"/>
      <c r="AG44" s="4"/>
      <c r="AH44" s="4"/>
      <c r="AI44" s="4"/>
      <c r="AJ44" s="322"/>
      <c r="AK44" s="322"/>
      <c r="AL44" s="322"/>
      <c r="AM44" s="322"/>
      <c r="AN44" s="31"/>
    </row>
    <row r="45" spans="1:40" ht="14.1" customHeight="1">
      <c r="A45" s="303"/>
      <c r="B45" s="15"/>
      <c r="C45" s="303"/>
      <c r="D45" s="303"/>
      <c r="E45" s="2938"/>
      <c r="F45" s="2938"/>
      <c r="G45" s="2938"/>
      <c r="H45" s="2938"/>
      <c r="I45" s="2938"/>
      <c r="J45" s="2938"/>
      <c r="K45" s="2938"/>
      <c r="L45" s="2938"/>
      <c r="M45" s="2938"/>
      <c r="N45" s="2938"/>
      <c r="O45" s="2938"/>
      <c r="P45" s="2938"/>
      <c r="Q45" s="2938"/>
      <c r="R45" s="2938"/>
      <c r="S45" s="2938"/>
      <c r="T45" s="2938"/>
      <c r="U45" s="2938"/>
      <c r="V45" s="2938"/>
      <c r="W45" s="2938"/>
      <c r="X45" s="2938"/>
      <c r="Y45" s="2938"/>
      <c r="Z45" s="2938"/>
      <c r="AA45" s="814"/>
      <c r="AB45" s="21"/>
      <c r="AC45" s="322"/>
      <c r="AD45" s="322"/>
      <c r="AE45" s="322"/>
      <c r="AF45" s="322"/>
      <c r="AG45" s="322"/>
      <c r="AH45" s="322"/>
      <c r="AI45" s="322"/>
      <c r="AJ45" s="322"/>
      <c r="AK45" s="322"/>
      <c r="AL45" s="322"/>
      <c r="AM45" s="322"/>
      <c r="AN45" s="31"/>
    </row>
    <row r="46" spans="1:40" ht="14.1" customHeight="1">
      <c r="A46" s="303"/>
      <c r="B46" s="15"/>
      <c r="C46" s="561"/>
      <c r="D46" s="65"/>
      <c r="E46" s="65"/>
      <c r="F46" s="65"/>
      <c r="G46" s="65"/>
      <c r="H46" s="65"/>
      <c r="I46" s="65"/>
      <c r="J46" s="65"/>
      <c r="K46" s="65"/>
      <c r="L46" s="65"/>
      <c r="M46" s="65"/>
      <c r="N46" s="65"/>
      <c r="O46" s="65"/>
      <c r="P46" s="65"/>
      <c r="Q46" s="65"/>
      <c r="R46" s="65"/>
      <c r="S46" s="65"/>
      <c r="T46" s="65"/>
      <c r="U46" s="65"/>
      <c r="V46" s="65"/>
      <c r="W46" s="65"/>
      <c r="X46" s="65"/>
      <c r="Y46" s="65"/>
      <c r="Z46" s="65"/>
      <c r="AA46" s="303"/>
      <c r="AB46" s="21"/>
      <c r="AC46" s="322"/>
      <c r="AD46" s="322"/>
      <c r="AE46" s="322"/>
      <c r="AF46" s="322"/>
      <c r="AG46" s="322"/>
      <c r="AH46" s="322"/>
      <c r="AI46" s="322"/>
      <c r="AJ46" s="322"/>
      <c r="AK46" s="322"/>
      <c r="AL46" s="322"/>
      <c r="AM46" s="322"/>
      <c r="AN46" s="31"/>
    </row>
    <row r="47" spans="1:40" ht="14.1" customHeight="1">
      <c r="A47" s="303"/>
      <c r="B47" s="1708" t="s">
        <v>543</v>
      </c>
      <c r="C47" s="1709"/>
      <c r="D47" s="1710" t="s">
        <v>1274</v>
      </c>
      <c r="E47" s="1710"/>
      <c r="F47" s="1710"/>
      <c r="G47" s="1710"/>
      <c r="H47" s="1710"/>
      <c r="I47" s="1710"/>
      <c r="J47" s="1710"/>
      <c r="K47" s="1710"/>
      <c r="L47" s="1710"/>
      <c r="M47" s="1710"/>
      <c r="N47" s="1710"/>
      <c r="O47" s="1710"/>
      <c r="P47" s="1710"/>
      <c r="Q47" s="1710"/>
      <c r="R47" s="1710"/>
      <c r="S47" s="1710"/>
      <c r="T47" s="1710"/>
      <c r="U47" s="1710"/>
      <c r="V47" s="1710"/>
      <c r="W47" s="1710"/>
      <c r="X47" s="1710"/>
      <c r="Y47" s="1710"/>
      <c r="Z47" s="1710"/>
      <c r="AA47" s="303"/>
      <c r="AB47" s="297" t="s">
        <v>527</v>
      </c>
      <c r="AC47" s="1871" t="s">
        <v>1423</v>
      </c>
      <c r="AD47" s="1871"/>
      <c r="AE47" s="1871"/>
      <c r="AF47" s="1871"/>
      <c r="AG47" s="1871"/>
      <c r="AH47" s="1871"/>
      <c r="AI47" s="1871"/>
      <c r="AJ47" s="1871"/>
      <c r="AK47" s="1871"/>
      <c r="AL47" s="1871"/>
      <c r="AM47" s="1871"/>
      <c r="AN47" s="172"/>
    </row>
    <row r="48" spans="1:40" ht="15.95" customHeight="1">
      <c r="A48" s="303"/>
      <c r="B48" s="15"/>
      <c r="C48" s="1322"/>
      <c r="D48" s="1710" t="s">
        <v>1364</v>
      </c>
      <c r="E48" s="1710"/>
      <c r="F48" s="1710"/>
      <c r="G48" s="1710"/>
      <c r="H48" s="1710"/>
      <c r="I48" s="1710"/>
      <c r="J48" s="1757" t="s">
        <v>1365</v>
      </c>
      <c r="K48" s="1757"/>
      <c r="L48" s="1757"/>
      <c r="M48" s="1757"/>
      <c r="N48" s="1757"/>
      <c r="O48" s="1757"/>
      <c r="P48" s="1757"/>
      <c r="Q48" s="1757"/>
      <c r="R48" s="1757"/>
      <c r="S48" s="1757"/>
      <c r="T48" s="1757"/>
      <c r="U48" s="1757"/>
      <c r="V48" s="1757"/>
      <c r="W48" s="1757"/>
      <c r="X48" s="1757"/>
      <c r="Y48" s="1757"/>
      <c r="Z48" s="13"/>
      <c r="AA48" s="873"/>
      <c r="AB48" s="166"/>
      <c r="AC48" s="1871"/>
      <c r="AD48" s="1871"/>
      <c r="AE48" s="1871"/>
      <c r="AF48" s="1871"/>
      <c r="AG48" s="1871"/>
      <c r="AH48" s="1871"/>
      <c r="AI48" s="1871"/>
      <c r="AJ48" s="1871"/>
      <c r="AK48" s="1871"/>
      <c r="AL48" s="1871"/>
      <c r="AM48" s="1871"/>
      <c r="AN48" s="172"/>
    </row>
    <row r="49" spans="1:40" ht="15.95" customHeight="1">
      <c r="A49" s="303"/>
      <c r="B49" s="15"/>
      <c r="C49" s="1322"/>
      <c r="D49" s="13"/>
      <c r="E49" s="1761"/>
      <c r="F49" s="1896"/>
      <c r="G49" s="1896"/>
      <c r="H49" s="1761" t="s">
        <v>1275</v>
      </c>
      <c r="I49" s="1896"/>
      <c r="J49" s="1896"/>
      <c r="K49" s="1896"/>
      <c r="L49" s="1896"/>
      <c r="M49" s="1762"/>
      <c r="N49" s="1896" t="s">
        <v>1276</v>
      </c>
      <c r="O49" s="1896"/>
      <c r="P49" s="1896"/>
      <c r="Q49" s="1896"/>
      <c r="R49" s="1896"/>
      <c r="S49" s="1896"/>
      <c r="T49" s="1896"/>
      <c r="U49" s="1896"/>
      <c r="V49" s="1896"/>
      <c r="W49" s="1896"/>
      <c r="X49" s="1896"/>
      <c r="Y49" s="1762"/>
      <c r="Z49" s="303"/>
      <c r="AA49" s="873"/>
      <c r="AB49" s="166"/>
      <c r="AC49" s="1871"/>
      <c r="AD49" s="1871"/>
      <c r="AE49" s="1871"/>
      <c r="AF49" s="1871"/>
      <c r="AG49" s="1871"/>
      <c r="AH49" s="1871"/>
      <c r="AI49" s="1871"/>
      <c r="AJ49" s="1871"/>
      <c r="AK49" s="1871"/>
      <c r="AL49" s="1871"/>
      <c r="AM49" s="1871"/>
      <c r="AN49" s="172"/>
    </row>
    <row r="50" spans="1:40" ht="15.95" customHeight="1">
      <c r="A50" s="303"/>
      <c r="B50" s="15"/>
      <c r="C50" s="1322"/>
      <c r="D50" s="13"/>
      <c r="E50" s="1763"/>
      <c r="F50" s="1918"/>
      <c r="G50" s="1918"/>
      <c r="H50" s="1763"/>
      <c r="I50" s="1918"/>
      <c r="J50" s="1918"/>
      <c r="K50" s="1918"/>
      <c r="L50" s="1918"/>
      <c r="M50" s="1764"/>
      <c r="N50" s="4117" t="s">
        <v>53</v>
      </c>
      <c r="O50" s="4117"/>
      <c r="P50" s="4117"/>
      <c r="Q50" s="4117"/>
      <c r="R50" s="4117"/>
      <c r="S50" s="4132"/>
      <c r="T50" s="4116" t="s">
        <v>341</v>
      </c>
      <c r="U50" s="4117"/>
      <c r="V50" s="4117"/>
      <c r="W50" s="4117"/>
      <c r="X50" s="4117"/>
      <c r="Y50" s="4132"/>
      <c r="Z50" s="1323"/>
      <c r="AA50" s="873"/>
      <c r="AB50" s="297" t="s">
        <v>527</v>
      </c>
      <c r="AC50" s="1871" t="s">
        <v>1424</v>
      </c>
      <c r="AD50" s="1871"/>
      <c r="AE50" s="1871"/>
      <c r="AF50" s="1871"/>
      <c r="AG50" s="1871"/>
      <c r="AH50" s="1871"/>
      <c r="AI50" s="1871"/>
      <c r="AJ50" s="1871"/>
      <c r="AK50" s="1871"/>
      <c r="AL50" s="1871"/>
      <c r="AM50" s="1871"/>
      <c r="AN50" s="172"/>
    </row>
    <row r="51" spans="1:40" ht="12" customHeight="1">
      <c r="A51" s="303"/>
      <c r="B51" s="15"/>
      <c r="C51" s="303"/>
      <c r="D51" s="13"/>
      <c r="E51" s="2044" t="s">
        <v>359</v>
      </c>
      <c r="F51" s="2045"/>
      <c r="G51" s="2056"/>
      <c r="H51" s="4130"/>
      <c r="I51" s="4131"/>
      <c r="J51" s="4131"/>
      <c r="K51" s="4131"/>
      <c r="L51" s="4126"/>
      <c r="M51" s="4127"/>
      <c r="N51" s="4124"/>
      <c r="O51" s="4125"/>
      <c r="P51" s="4125"/>
      <c r="Q51" s="4125"/>
      <c r="R51" s="4126" t="s">
        <v>146</v>
      </c>
      <c r="S51" s="4127"/>
      <c r="T51" s="4124"/>
      <c r="U51" s="4125"/>
      <c r="V51" s="4125"/>
      <c r="W51" s="4125"/>
      <c r="X51" s="4126" t="s">
        <v>146</v>
      </c>
      <c r="Y51" s="4127"/>
      <c r="Z51" s="13"/>
      <c r="AA51" s="303"/>
      <c r="AB51" s="12"/>
      <c r="AC51" s="1871"/>
      <c r="AD51" s="1871"/>
      <c r="AE51" s="1871"/>
      <c r="AF51" s="1871"/>
      <c r="AG51" s="1871"/>
      <c r="AH51" s="1871"/>
      <c r="AI51" s="1871"/>
      <c r="AJ51" s="1871"/>
      <c r="AK51" s="1871"/>
      <c r="AL51" s="1871"/>
      <c r="AM51" s="1871"/>
      <c r="AN51" s="49"/>
    </row>
    <row r="52" spans="1:40" ht="14.1" customHeight="1">
      <c r="A52" s="303"/>
      <c r="B52" s="405"/>
      <c r="C52" s="13"/>
      <c r="D52" s="13"/>
      <c r="E52" s="4086" t="s">
        <v>360</v>
      </c>
      <c r="F52" s="2244"/>
      <c r="G52" s="2315"/>
      <c r="H52" s="4128"/>
      <c r="I52" s="4129"/>
      <c r="J52" s="4129"/>
      <c r="K52" s="4129"/>
      <c r="L52" s="4114"/>
      <c r="M52" s="4115"/>
      <c r="N52" s="4112"/>
      <c r="O52" s="4113"/>
      <c r="P52" s="4113"/>
      <c r="Q52" s="4113"/>
      <c r="R52" s="4114" t="s">
        <v>146</v>
      </c>
      <c r="S52" s="4115"/>
      <c r="T52" s="4112"/>
      <c r="U52" s="4113"/>
      <c r="V52" s="4113"/>
      <c r="W52" s="4113"/>
      <c r="X52" s="4114" t="s">
        <v>146</v>
      </c>
      <c r="Y52" s="4115"/>
      <c r="Z52" s="13"/>
      <c r="AA52" s="304"/>
      <c r="AB52" s="166"/>
      <c r="AC52" s="1871"/>
      <c r="AD52" s="1871"/>
      <c r="AE52" s="1871"/>
      <c r="AF52" s="1871"/>
      <c r="AG52" s="1871"/>
      <c r="AH52" s="1871"/>
      <c r="AI52" s="1871"/>
      <c r="AJ52" s="1871"/>
      <c r="AK52" s="1871"/>
      <c r="AL52" s="1871"/>
      <c r="AM52" s="1871"/>
      <c r="AN52" s="31"/>
    </row>
    <row r="53" spans="1:40" ht="14.1" customHeight="1">
      <c r="A53" s="303"/>
      <c r="B53" s="15"/>
      <c r="C53" s="303"/>
      <c r="D53" s="13"/>
      <c r="E53" s="4116" t="s">
        <v>361</v>
      </c>
      <c r="F53" s="4117"/>
      <c r="G53" s="4118"/>
      <c r="H53" s="4119"/>
      <c r="I53" s="4120"/>
      <c r="J53" s="4120"/>
      <c r="K53" s="4120"/>
      <c r="L53" s="4121"/>
      <c r="M53" s="4122"/>
      <c r="N53" s="2361"/>
      <c r="O53" s="4123"/>
      <c r="P53" s="4123"/>
      <c r="Q53" s="4123"/>
      <c r="R53" s="4121" t="s">
        <v>146</v>
      </c>
      <c r="S53" s="4122"/>
      <c r="T53" s="2361"/>
      <c r="U53" s="4123"/>
      <c r="V53" s="4123"/>
      <c r="W53" s="4123"/>
      <c r="X53" s="4121" t="s">
        <v>146</v>
      </c>
      <c r="Y53" s="4122"/>
      <c r="Z53" s="13"/>
      <c r="AA53" s="303"/>
      <c r="AB53" s="297" t="s">
        <v>17</v>
      </c>
      <c r="AC53" s="1871" t="s">
        <v>1277</v>
      </c>
      <c r="AD53" s="1871"/>
      <c r="AE53" s="1871"/>
      <c r="AF53" s="1871"/>
      <c r="AG53" s="1871"/>
      <c r="AH53" s="1871"/>
      <c r="AI53" s="1871"/>
      <c r="AJ53" s="1871"/>
      <c r="AK53" s="1871"/>
      <c r="AL53" s="1871"/>
      <c r="AM53" s="1871"/>
      <c r="AN53" s="31"/>
    </row>
    <row r="54" spans="1:40" ht="14.1" customHeight="1">
      <c r="A54" s="303"/>
      <c r="B54" s="15"/>
      <c r="C54" s="303"/>
      <c r="D54" s="303"/>
      <c r="E54" s="1763" t="s">
        <v>50</v>
      </c>
      <c r="F54" s="1918"/>
      <c r="G54" s="1764"/>
      <c r="H54" s="4110" t="str">
        <f>IF(AND(H51="",H52="",H53=""),"",SUM(H51:K53))</f>
        <v/>
      </c>
      <c r="I54" s="4111"/>
      <c r="J54" s="4111"/>
      <c r="K54" s="4111"/>
      <c r="L54" s="4108"/>
      <c r="M54" s="4109"/>
      <c r="N54" s="4106" t="str">
        <f>IF(AND(N51="",N52="",N53=""),"",SUM(N51:Q53))</f>
        <v/>
      </c>
      <c r="O54" s="4107"/>
      <c r="P54" s="4107"/>
      <c r="Q54" s="4107"/>
      <c r="R54" s="4108" t="s">
        <v>146</v>
      </c>
      <c r="S54" s="4109"/>
      <c r="T54" s="4106" t="str">
        <f>IF(AND(T51="",T52="",T53=""),"",SUM(T51:W53))</f>
        <v/>
      </c>
      <c r="U54" s="4107"/>
      <c r="V54" s="4107"/>
      <c r="W54" s="4107"/>
      <c r="X54" s="4108" t="s">
        <v>146</v>
      </c>
      <c r="Y54" s="4109"/>
      <c r="Z54" s="303"/>
      <c r="AA54" s="1"/>
      <c r="AB54" s="166"/>
      <c r="AC54" s="1871"/>
      <c r="AD54" s="1871"/>
      <c r="AE54" s="1871"/>
      <c r="AF54" s="1871"/>
      <c r="AG54" s="1871"/>
      <c r="AH54" s="1871"/>
      <c r="AI54" s="1871"/>
      <c r="AJ54" s="1871"/>
      <c r="AK54" s="1871"/>
      <c r="AL54" s="1871"/>
      <c r="AM54" s="1871"/>
      <c r="AN54" s="31"/>
    </row>
    <row r="55" spans="1:40" ht="14.1" customHeight="1">
      <c r="A55" s="303"/>
      <c r="B55" s="15"/>
      <c r="C55" s="13"/>
      <c r="D55" s="13"/>
      <c r="E55" s="13"/>
      <c r="F55" s="13"/>
      <c r="G55" s="13"/>
      <c r="H55" s="13"/>
      <c r="I55" s="13"/>
      <c r="J55" s="13"/>
      <c r="K55" s="13"/>
      <c r="L55" s="13"/>
      <c r="M55" s="13"/>
      <c r="N55" s="13"/>
      <c r="O55" s="13"/>
      <c r="P55" s="13"/>
      <c r="Q55" s="13"/>
      <c r="R55" s="13"/>
      <c r="S55" s="13"/>
      <c r="T55" s="13"/>
      <c r="U55" s="13"/>
      <c r="V55" s="13"/>
      <c r="W55" s="13"/>
      <c r="X55" s="13"/>
      <c r="Y55" s="13"/>
      <c r="Z55" s="13"/>
      <c r="AA55" s="303"/>
      <c r="AB55" s="12"/>
      <c r="AC55" s="1871"/>
      <c r="AD55" s="1871"/>
      <c r="AE55" s="1871"/>
      <c r="AF55" s="1871"/>
      <c r="AG55" s="1871"/>
      <c r="AH55" s="1871"/>
      <c r="AI55" s="1871"/>
      <c r="AJ55" s="1871"/>
      <c r="AK55" s="1871"/>
      <c r="AL55" s="1871"/>
      <c r="AM55" s="1871"/>
      <c r="AN55" s="17"/>
    </row>
    <row r="56" spans="1:40" ht="14.1" customHeight="1">
      <c r="A56" s="303"/>
      <c r="B56" s="1708" t="s">
        <v>640</v>
      </c>
      <c r="C56" s="1709"/>
      <c r="D56" s="1710" t="s">
        <v>1134</v>
      </c>
      <c r="E56" s="1710"/>
      <c r="F56" s="1710"/>
      <c r="G56" s="1710"/>
      <c r="H56" s="1710"/>
      <c r="I56" s="1710"/>
      <c r="J56" s="1710"/>
      <c r="K56" s="1710"/>
      <c r="L56" s="1710"/>
      <c r="M56" s="1710"/>
      <c r="N56" s="1710"/>
      <c r="O56" s="1710"/>
      <c r="P56" s="1710"/>
      <c r="Q56" s="1710"/>
      <c r="R56" s="1710"/>
      <c r="S56" s="1710"/>
      <c r="T56" s="1710"/>
      <c r="U56" s="1710"/>
      <c r="V56" s="1710"/>
      <c r="W56" s="1710"/>
      <c r="X56" s="1710"/>
      <c r="Y56" s="1710"/>
      <c r="Z56" s="1710"/>
      <c r="AA56" s="303"/>
      <c r="AB56" s="523"/>
      <c r="AC56" s="13"/>
      <c r="AD56" s="13"/>
      <c r="AE56" s="13"/>
      <c r="AF56" s="13"/>
      <c r="AG56" s="13"/>
      <c r="AH56" s="13"/>
      <c r="AI56" s="13"/>
      <c r="AJ56" s="13"/>
      <c r="AK56" s="13"/>
      <c r="AL56" s="13"/>
      <c r="AM56" s="4"/>
      <c r="AN56" s="31"/>
    </row>
    <row r="57" spans="1:40" ht="14.1" customHeight="1">
      <c r="A57" s="303"/>
      <c r="B57" s="15"/>
      <c r="C57" s="13"/>
      <c r="D57" s="278" t="s">
        <v>489</v>
      </c>
      <c r="E57" s="1710" t="s">
        <v>1332</v>
      </c>
      <c r="F57" s="1710"/>
      <c r="G57" s="1710"/>
      <c r="H57" s="1710"/>
      <c r="I57" s="1710"/>
      <c r="J57" s="1710"/>
      <c r="K57" s="1710"/>
      <c r="L57" s="1710"/>
      <c r="M57" s="1710"/>
      <c r="N57" s="1710"/>
      <c r="O57" s="1710"/>
      <c r="P57" s="1710"/>
      <c r="Q57" s="1710"/>
      <c r="R57" s="1710"/>
      <c r="S57" s="1710"/>
      <c r="T57" s="1710"/>
      <c r="U57" s="1710"/>
      <c r="V57" s="1710"/>
      <c r="W57" s="1710"/>
      <c r="X57" s="1710"/>
      <c r="Y57" s="1710"/>
      <c r="Z57" s="1710"/>
      <c r="AA57" s="303"/>
      <c r="AB57" s="12"/>
      <c r="AC57" s="13"/>
      <c r="AD57" s="13"/>
      <c r="AE57" s="13"/>
      <c r="AF57" s="13"/>
      <c r="AG57" s="13"/>
      <c r="AH57" s="13"/>
      <c r="AI57" s="13"/>
      <c r="AJ57" s="13"/>
      <c r="AK57" s="13"/>
      <c r="AL57" s="13"/>
      <c r="AM57" s="322"/>
      <c r="AN57" s="31"/>
    </row>
    <row r="58" spans="1:40" ht="14.1" customHeight="1">
      <c r="A58" s="303"/>
      <c r="B58" s="405"/>
      <c r="C58" s="13"/>
      <c r="D58" s="13"/>
      <c r="E58" s="2938"/>
      <c r="F58" s="2938"/>
      <c r="G58" s="2938"/>
      <c r="H58" s="2938"/>
      <c r="I58" s="2938"/>
      <c r="J58" s="2938"/>
      <c r="K58" s="2938"/>
      <c r="L58" s="2938"/>
      <c r="M58" s="2938"/>
      <c r="N58" s="2938"/>
      <c r="O58" s="2938"/>
      <c r="P58" s="2938"/>
      <c r="Q58" s="2938"/>
      <c r="R58" s="2938"/>
      <c r="S58" s="2938"/>
      <c r="T58" s="2938"/>
      <c r="U58" s="2938"/>
      <c r="V58" s="2938"/>
      <c r="W58" s="2938"/>
      <c r="X58" s="2938"/>
      <c r="Y58" s="2938"/>
      <c r="Z58" s="2938"/>
      <c r="AA58" s="303"/>
      <c r="AB58" s="21"/>
      <c r="AC58" s="322"/>
      <c r="AD58" s="322"/>
      <c r="AE58" s="322"/>
      <c r="AF58" s="322"/>
      <c r="AG58" s="322"/>
      <c r="AH58" s="322"/>
      <c r="AI58" s="322"/>
      <c r="AJ58" s="322"/>
      <c r="AK58" s="322"/>
      <c r="AL58" s="30"/>
      <c r="AM58" s="30"/>
      <c r="AN58" s="31"/>
    </row>
    <row r="59" spans="1:40" ht="14.1" customHeight="1">
      <c r="A59" s="303"/>
      <c r="B59" s="405"/>
      <c r="C59" s="13"/>
      <c r="D59" s="13"/>
      <c r="E59" s="2938"/>
      <c r="F59" s="2938"/>
      <c r="G59" s="2938"/>
      <c r="H59" s="2938"/>
      <c r="I59" s="2938"/>
      <c r="J59" s="2938"/>
      <c r="K59" s="2938"/>
      <c r="L59" s="2938"/>
      <c r="M59" s="2938"/>
      <c r="N59" s="2938"/>
      <c r="O59" s="2938"/>
      <c r="P59" s="2938"/>
      <c r="Q59" s="2938"/>
      <c r="R59" s="2938"/>
      <c r="S59" s="2938"/>
      <c r="T59" s="2938"/>
      <c r="U59" s="2938"/>
      <c r="V59" s="2938"/>
      <c r="W59" s="2938"/>
      <c r="X59" s="2938"/>
      <c r="Y59" s="2938"/>
      <c r="Z59" s="2938"/>
      <c r="AA59" s="303"/>
      <c r="AB59" s="166"/>
      <c r="AC59" s="311"/>
      <c r="AD59" s="311"/>
      <c r="AE59" s="311"/>
      <c r="AF59" s="311"/>
      <c r="AG59" s="311"/>
      <c r="AH59" s="311"/>
      <c r="AI59" s="311"/>
      <c r="AJ59" s="311"/>
      <c r="AK59" s="322"/>
      <c r="AL59" s="322"/>
      <c r="AM59" s="322"/>
      <c r="AN59" s="31"/>
    </row>
    <row r="60" spans="1:40" ht="14.1" customHeight="1">
      <c r="A60" s="303"/>
      <c r="B60" s="15"/>
      <c r="C60" s="303"/>
      <c r="D60" s="303"/>
      <c r="E60" s="2"/>
      <c r="F60" s="2"/>
      <c r="G60" s="2"/>
      <c r="H60" s="2"/>
      <c r="I60" s="2"/>
      <c r="J60" s="2"/>
      <c r="K60" s="2"/>
      <c r="L60" s="2"/>
      <c r="M60" s="2"/>
      <c r="N60" s="2"/>
      <c r="O60" s="2"/>
      <c r="P60" s="2"/>
      <c r="Q60" s="2"/>
      <c r="R60" s="2"/>
      <c r="S60" s="2"/>
      <c r="T60" s="2"/>
      <c r="U60" s="2"/>
      <c r="V60" s="2"/>
      <c r="W60" s="2"/>
      <c r="X60" s="2"/>
      <c r="Y60" s="2"/>
      <c r="Z60" s="2"/>
      <c r="AA60" s="814"/>
      <c r="AB60" s="303"/>
      <c r="AC60" s="13"/>
      <c r="AD60" s="303"/>
      <c r="AE60" s="303"/>
      <c r="AF60" s="303"/>
      <c r="AG60" s="303"/>
      <c r="AH60" s="303"/>
      <c r="AI60" s="303"/>
      <c r="AJ60" s="303"/>
      <c r="AK60" s="322"/>
      <c r="AL60" s="322"/>
      <c r="AM60" s="322"/>
      <c r="AN60" s="31"/>
    </row>
    <row r="61" spans="1:40" ht="9" customHeight="1" thickBot="1">
      <c r="A61" s="13"/>
      <c r="B61" s="170"/>
      <c r="C61" s="8"/>
      <c r="D61" s="8"/>
      <c r="E61" s="8"/>
      <c r="F61" s="8"/>
      <c r="G61" s="8"/>
      <c r="H61" s="8"/>
      <c r="I61" s="8"/>
      <c r="J61" s="8"/>
      <c r="K61" s="8"/>
      <c r="L61" s="8"/>
      <c r="M61" s="8"/>
      <c r="N61" s="8"/>
      <c r="O61" s="8"/>
      <c r="P61" s="8"/>
      <c r="Q61" s="8"/>
      <c r="R61" s="8"/>
      <c r="S61" s="8"/>
      <c r="T61" s="8"/>
      <c r="U61" s="8"/>
      <c r="V61" s="8"/>
      <c r="W61" s="8"/>
      <c r="X61" s="8"/>
      <c r="Y61" s="8"/>
      <c r="Z61" s="8"/>
      <c r="AA61" s="8"/>
      <c r="AB61" s="171"/>
      <c r="AC61" s="8"/>
      <c r="AD61" s="8"/>
      <c r="AE61" s="8"/>
      <c r="AF61" s="8"/>
      <c r="AG61" s="8"/>
      <c r="AH61" s="8"/>
      <c r="AI61" s="8"/>
      <c r="AJ61" s="8"/>
      <c r="AK61" s="8"/>
      <c r="AL61" s="8"/>
      <c r="AM61" s="8"/>
      <c r="AN61" s="158"/>
    </row>
  </sheetData>
  <sheetProtection algorithmName="SHA-512" hashValue="xrsne3iNhvMhSY2t8GKlP6OFLaa90McJG6fIjk45jQAtc9Wl8jbg8bDJyM+a7zYOdLlbdiXjfQ7KcrehesUgsw==" saltValue="Xzrv+zPZy/H7AnMPwlksOA==" spinCount="100000" sheet="1" formatCells="0" formatColumns="0" formatRows="0" insertColumns="0" insertRows="0" selectLockedCells="1"/>
  <mergeCells count="94">
    <mergeCell ref="D34:Z34"/>
    <mergeCell ref="D48:I48"/>
    <mergeCell ref="J48:Y48"/>
    <mergeCell ref="E49:G50"/>
    <mergeCell ref="H49:M50"/>
    <mergeCell ref="D41:Z41"/>
    <mergeCell ref="E42:Z43"/>
    <mergeCell ref="E44:Z45"/>
    <mergeCell ref="W14:X14"/>
    <mergeCell ref="E15:Z15"/>
    <mergeCell ref="E16:Z18"/>
    <mergeCell ref="C20:O20"/>
    <mergeCell ref="P20:Q20"/>
    <mergeCell ref="R20:S20"/>
    <mergeCell ref="U20:V20"/>
    <mergeCell ref="X20:Y20"/>
    <mergeCell ref="B14:C14"/>
    <mergeCell ref="D14:N14"/>
    <mergeCell ref="O14:P14"/>
    <mergeCell ref="Q14:R14"/>
    <mergeCell ref="T14:U14"/>
    <mergeCell ref="Q8:R8"/>
    <mergeCell ref="T8:U8"/>
    <mergeCell ref="W8:X8"/>
    <mergeCell ref="E9:Z9"/>
    <mergeCell ref="E10:Z12"/>
    <mergeCell ref="B34:C34"/>
    <mergeCell ref="D37:Z37"/>
    <mergeCell ref="E38:Z39"/>
    <mergeCell ref="A1:AN1"/>
    <mergeCell ref="B3:AA3"/>
    <mergeCell ref="AB3:AN3"/>
    <mergeCell ref="B5:C5"/>
    <mergeCell ref="D5:Z5"/>
    <mergeCell ref="B6:C6"/>
    <mergeCell ref="D6:Z6"/>
    <mergeCell ref="AC6:AM6"/>
    <mergeCell ref="AC7:AM9"/>
    <mergeCell ref="B8:C8"/>
    <mergeCell ref="D8:N8"/>
    <mergeCell ref="O8:P8"/>
    <mergeCell ref="B28:C28"/>
    <mergeCell ref="D31:Z31"/>
    <mergeCell ref="AC26:AM26"/>
    <mergeCell ref="B31:C31"/>
    <mergeCell ref="AC22:AM22"/>
    <mergeCell ref="AC23:AM23"/>
    <mergeCell ref="D28:Z28"/>
    <mergeCell ref="E24:I24"/>
    <mergeCell ref="L24:O24"/>
    <mergeCell ref="R24:U24"/>
    <mergeCell ref="E26:Z26"/>
    <mergeCell ref="B22:C22"/>
    <mergeCell ref="D22:Z22"/>
    <mergeCell ref="B47:C47"/>
    <mergeCell ref="D47:Z47"/>
    <mergeCell ref="N49:Y49"/>
    <mergeCell ref="N50:S50"/>
    <mergeCell ref="T50:Y50"/>
    <mergeCell ref="T51:W51"/>
    <mergeCell ref="X51:Y51"/>
    <mergeCell ref="X53:Y53"/>
    <mergeCell ref="E52:G52"/>
    <mergeCell ref="H52:K52"/>
    <mergeCell ref="L52:M52"/>
    <mergeCell ref="N52:Q52"/>
    <mergeCell ref="R52:S52"/>
    <mergeCell ref="E51:G51"/>
    <mergeCell ref="H51:K51"/>
    <mergeCell ref="L51:M51"/>
    <mergeCell ref="N51:Q51"/>
    <mergeCell ref="R51:S51"/>
    <mergeCell ref="AC47:AM49"/>
    <mergeCell ref="AC50:AM52"/>
    <mergeCell ref="AC53:AM55"/>
    <mergeCell ref="E54:G54"/>
    <mergeCell ref="H54:K54"/>
    <mergeCell ref="L54:M54"/>
    <mergeCell ref="N54:Q54"/>
    <mergeCell ref="R54:S54"/>
    <mergeCell ref="T52:W52"/>
    <mergeCell ref="X52:Y52"/>
    <mergeCell ref="E53:G53"/>
    <mergeCell ref="H53:K53"/>
    <mergeCell ref="L53:M53"/>
    <mergeCell ref="N53:Q53"/>
    <mergeCell ref="R53:S53"/>
    <mergeCell ref="T53:W53"/>
    <mergeCell ref="B56:C56"/>
    <mergeCell ref="D56:Z56"/>
    <mergeCell ref="E57:Z57"/>
    <mergeCell ref="E58:Z59"/>
    <mergeCell ref="T54:W54"/>
    <mergeCell ref="X54:Y54"/>
  </mergeCells>
  <phoneticPr fontId="4"/>
  <conditionalFormatting sqref="E10:Z12 Q8:R8 T8:U8 W8:X8 Q14:R14 T14:U14 W14:X14 E16:Z18">
    <cfRule type="containsBlanks" dxfId="406" priority="32">
      <formula>LEN(TRIM(E8))=0</formula>
    </cfRule>
  </conditionalFormatting>
  <conditionalFormatting sqref="P20:Q20 O14:P14 O8:P8">
    <cfRule type="containsBlanks" dxfId="405" priority="27">
      <formula>LEN(TRIM(O8))=0</formula>
    </cfRule>
  </conditionalFormatting>
  <conditionalFormatting sqref="X20:Y20 U20:V20 R20:S20">
    <cfRule type="containsBlanks" dxfId="404" priority="28">
      <formula>LEN(TRIM(R20))=0</formula>
    </cfRule>
  </conditionalFormatting>
  <conditionalFormatting sqref="R20:S20 Q14:R14 Q8:R8">
    <cfRule type="containsBlanks" dxfId="403" priority="25">
      <formula>LEN(TRIM(Q8))=0</formula>
    </cfRule>
  </conditionalFormatting>
  <conditionalFormatting sqref="O8:P8 O14:P14 P20:Q20">
    <cfRule type="containsBlanks" dxfId="402" priority="24">
      <formula>LEN(TRIM(O8))=0</formula>
    </cfRule>
  </conditionalFormatting>
  <conditionalFormatting sqref="R20:S20 Q14:R14 Q8:R8">
    <cfRule type="containsBlanks" dxfId="401" priority="23">
      <formula>LEN(TRIM(Q8))=0</formula>
    </cfRule>
  </conditionalFormatting>
  <conditionalFormatting sqref="E44:Z45">
    <cfRule type="containsBlanks" dxfId="400" priority="19">
      <formula>LEN(TRIM(E44))=0</formula>
    </cfRule>
  </conditionalFormatting>
  <conditionalFormatting sqref="H51:K53 N51:Q53">
    <cfRule type="containsBlanks" dxfId="399" priority="8">
      <formula>LEN(TRIM(H51))=0</formula>
    </cfRule>
  </conditionalFormatting>
  <conditionalFormatting sqref="L51:M54 R51:S54">
    <cfRule type="containsBlanks" dxfId="398" priority="7">
      <formula>LEN(TRIM(L51))=0</formula>
    </cfRule>
  </conditionalFormatting>
  <conditionalFormatting sqref="T51:W53">
    <cfRule type="containsBlanks" dxfId="397" priority="6">
      <formula>LEN(TRIM(T51))=0</formula>
    </cfRule>
  </conditionalFormatting>
  <conditionalFormatting sqref="X51:Y54">
    <cfRule type="containsBlanks" dxfId="396" priority="5">
      <formula>LEN(TRIM(X51))=0</formula>
    </cfRule>
  </conditionalFormatting>
  <conditionalFormatting sqref="H51:K51">
    <cfRule type="expression" dxfId="395" priority="10">
      <formula>#REF!="円"</formula>
    </cfRule>
  </conditionalFormatting>
  <conditionalFormatting sqref="H52:K52">
    <cfRule type="expression" dxfId="394" priority="11">
      <formula>#REF!="円"</formula>
    </cfRule>
  </conditionalFormatting>
  <conditionalFormatting sqref="H53:K53">
    <cfRule type="expression" dxfId="393" priority="12">
      <formula>#REF!="円"</formula>
    </cfRule>
  </conditionalFormatting>
  <conditionalFormatting sqref="N51:Q51">
    <cfRule type="expression" dxfId="392" priority="13">
      <formula>#REF!="円"</formula>
    </cfRule>
  </conditionalFormatting>
  <conditionalFormatting sqref="N52:Q52">
    <cfRule type="expression" dxfId="391" priority="14">
      <formula>#REF!="円"</formula>
    </cfRule>
  </conditionalFormatting>
  <conditionalFormatting sqref="N53:Q53">
    <cfRule type="expression" dxfId="390" priority="15">
      <formula>#REF!="円"</formula>
    </cfRule>
  </conditionalFormatting>
  <conditionalFormatting sqref="T51:W51">
    <cfRule type="expression" dxfId="389" priority="16">
      <formula>#REF!="円"</formula>
    </cfRule>
  </conditionalFormatting>
  <conditionalFormatting sqref="T52:W52">
    <cfRule type="expression" dxfId="388" priority="17">
      <formula>#REF!="円"</formula>
    </cfRule>
  </conditionalFormatting>
  <conditionalFormatting sqref="T53:W53">
    <cfRule type="expression" dxfId="387" priority="18">
      <formula>#REF!="円"</formula>
    </cfRule>
  </conditionalFormatting>
  <conditionalFormatting sqref="H54:K54">
    <cfRule type="expression" dxfId="386" priority="3">
      <formula>INDIRECT(ADDRESS(ROW(),COLUMN()))=TRUNC(INDIRECT(ADDRESS(ROW(),COLUMN())))</formula>
    </cfRule>
  </conditionalFormatting>
  <conditionalFormatting sqref="N54:Q54 T54:W54">
    <cfRule type="expression" dxfId="385" priority="2">
      <formula>INDIRECT(ADDRESS(ROW(),COLUMN()))=TRUNC(INDIRECT(ADDRESS(ROW(),COLUMN())))</formula>
    </cfRule>
  </conditionalFormatting>
  <conditionalFormatting sqref="E58:Z59">
    <cfRule type="containsBlanks" dxfId="384" priority="1">
      <formula>LEN(TRIM(E58))=0</formula>
    </cfRule>
  </conditionalFormatting>
  <dataValidations count="2">
    <dataValidation type="list" allowBlank="1" showInputMessage="1" sqref="P20:Q20 O8:P8 O14:P14" xr:uid="{4803925E-C53D-41A6-A309-57F8C3E3D382}">
      <formula1>"　,平成,令和"</formula1>
    </dataValidation>
    <dataValidation type="list" allowBlank="1" showInputMessage="1" showErrorMessage="1" sqref="L51:M54 R51:S54 X51:Y54" xr:uid="{CBFED0AC-CE49-433C-8B88-DAEE230256BC}">
      <formula1>"　,円,か月"</formula1>
    </dataValidation>
  </dataValidations>
  <printOptions horizontalCentered="1"/>
  <pageMargins left="0.70866141732283472" right="0.31496062992125984" top="0.39370078740157483" bottom="0.39370078740157483" header="0.51181102362204722" footer="0.51181102362204722"/>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45179" r:id="rId4" name="Check Box 27">
              <controlPr defaultSize="0" autoFill="0" autoLine="0" autoPict="0">
                <anchor moveWithCells="1">
                  <from>
                    <xdr:col>18</xdr:col>
                    <xdr:colOff>152400</xdr:colOff>
                    <xdr:row>38</xdr:row>
                    <xdr:rowOff>0</xdr:rowOff>
                  </from>
                  <to>
                    <xdr:col>21</xdr:col>
                    <xdr:colOff>171450</xdr:colOff>
                    <xdr:row>39</xdr:row>
                    <xdr:rowOff>9525</xdr:rowOff>
                  </to>
                </anchor>
              </controlPr>
            </control>
          </mc:Choice>
        </mc:AlternateContent>
        <mc:AlternateContent xmlns:mc="http://schemas.openxmlformats.org/markup-compatibility/2006">
          <mc:Choice Requires="x14">
            <control shapeId="945180" r:id="rId5" name="Check Box 28">
              <controlPr defaultSize="0" autoFill="0" autoLine="0" autoPict="0">
                <anchor moveWithCells="1">
                  <from>
                    <xdr:col>22</xdr:col>
                    <xdr:colOff>28575</xdr:colOff>
                    <xdr:row>38</xdr:row>
                    <xdr:rowOff>0</xdr:rowOff>
                  </from>
                  <to>
                    <xdr:col>25</xdr:col>
                    <xdr:colOff>47625</xdr:colOff>
                    <xdr:row>39</xdr:row>
                    <xdr:rowOff>0</xdr:rowOff>
                  </to>
                </anchor>
              </controlPr>
            </control>
          </mc:Choice>
        </mc:AlternateContent>
        <mc:AlternateContent xmlns:mc="http://schemas.openxmlformats.org/markup-compatibility/2006">
          <mc:Choice Requires="x14">
            <control shapeId="945185" r:id="rId6" name="Check Box 33">
              <controlPr defaultSize="0" autoFill="0" autoLine="0" autoPict="0">
                <anchor moveWithCells="1">
                  <from>
                    <xdr:col>18</xdr:col>
                    <xdr:colOff>152400</xdr:colOff>
                    <xdr:row>30</xdr:row>
                    <xdr:rowOff>152400</xdr:rowOff>
                  </from>
                  <to>
                    <xdr:col>21</xdr:col>
                    <xdr:colOff>171450</xdr:colOff>
                    <xdr:row>32</xdr:row>
                    <xdr:rowOff>9525</xdr:rowOff>
                  </to>
                </anchor>
              </controlPr>
            </control>
          </mc:Choice>
        </mc:AlternateContent>
        <mc:AlternateContent xmlns:mc="http://schemas.openxmlformats.org/markup-compatibility/2006">
          <mc:Choice Requires="x14">
            <control shapeId="945186" r:id="rId7" name="Check Box 34">
              <controlPr defaultSize="0" autoFill="0" autoLine="0" autoPict="0">
                <anchor moveWithCells="1">
                  <from>
                    <xdr:col>22</xdr:col>
                    <xdr:colOff>28575</xdr:colOff>
                    <xdr:row>30</xdr:row>
                    <xdr:rowOff>152400</xdr:rowOff>
                  </from>
                  <to>
                    <xdr:col>25</xdr:col>
                    <xdr:colOff>47625</xdr:colOff>
                    <xdr:row>32</xdr:row>
                    <xdr:rowOff>0</xdr:rowOff>
                  </to>
                </anchor>
              </controlPr>
            </control>
          </mc:Choice>
        </mc:AlternateContent>
        <mc:AlternateContent xmlns:mc="http://schemas.openxmlformats.org/markup-compatibility/2006">
          <mc:Choice Requires="x14">
            <control shapeId="945187" r:id="rId8" name="Check Box 35">
              <controlPr defaultSize="0" autoFill="0" autoLine="0" autoPict="0">
                <anchor moveWithCells="1">
                  <from>
                    <xdr:col>18</xdr:col>
                    <xdr:colOff>152400</xdr:colOff>
                    <xdr:row>33</xdr:row>
                    <xdr:rowOff>133350</xdr:rowOff>
                  </from>
                  <to>
                    <xdr:col>21</xdr:col>
                    <xdr:colOff>171450</xdr:colOff>
                    <xdr:row>34</xdr:row>
                    <xdr:rowOff>161925</xdr:rowOff>
                  </to>
                </anchor>
              </controlPr>
            </control>
          </mc:Choice>
        </mc:AlternateContent>
        <mc:AlternateContent xmlns:mc="http://schemas.openxmlformats.org/markup-compatibility/2006">
          <mc:Choice Requires="x14">
            <control shapeId="945188" r:id="rId9" name="Check Box 36">
              <controlPr defaultSize="0" autoFill="0" autoLine="0" autoPict="0">
                <anchor moveWithCells="1">
                  <from>
                    <xdr:col>22</xdr:col>
                    <xdr:colOff>28575</xdr:colOff>
                    <xdr:row>33</xdr:row>
                    <xdr:rowOff>133350</xdr:rowOff>
                  </from>
                  <to>
                    <xdr:col>25</xdr:col>
                    <xdr:colOff>47625</xdr:colOff>
                    <xdr:row>34</xdr:row>
                    <xdr:rowOff>152400</xdr:rowOff>
                  </to>
                </anchor>
              </controlPr>
            </control>
          </mc:Choice>
        </mc:AlternateContent>
        <mc:AlternateContent xmlns:mc="http://schemas.openxmlformats.org/markup-compatibility/2006">
          <mc:Choice Requires="x14">
            <control shapeId="945189" r:id="rId10" name="Check Box 94">
              <controlPr defaultSize="0" autoFill="0" autoLine="0" autoPict="0">
                <anchor moveWithCells="1">
                  <from>
                    <xdr:col>16</xdr:col>
                    <xdr:colOff>19050</xdr:colOff>
                    <xdr:row>4</xdr:row>
                    <xdr:rowOff>161925</xdr:rowOff>
                  </from>
                  <to>
                    <xdr:col>19</xdr:col>
                    <xdr:colOff>38100</xdr:colOff>
                    <xdr:row>6</xdr:row>
                    <xdr:rowOff>19050</xdr:rowOff>
                  </to>
                </anchor>
              </controlPr>
            </control>
          </mc:Choice>
        </mc:AlternateContent>
        <mc:AlternateContent xmlns:mc="http://schemas.openxmlformats.org/markup-compatibility/2006">
          <mc:Choice Requires="x14">
            <control shapeId="945190" r:id="rId11" name="Check Box 95">
              <controlPr defaultSize="0" autoFill="0" autoLine="0" autoPict="0">
                <anchor moveWithCells="1">
                  <from>
                    <xdr:col>19</xdr:col>
                    <xdr:colOff>85725</xdr:colOff>
                    <xdr:row>5</xdr:row>
                    <xdr:rowOff>0</xdr:rowOff>
                  </from>
                  <to>
                    <xdr:col>22</xdr:col>
                    <xdr:colOff>171450</xdr:colOff>
                    <xdr:row>5</xdr:row>
                    <xdr:rowOff>161925</xdr:rowOff>
                  </to>
                </anchor>
              </controlPr>
            </control>
          </mc:Choice>
        </mc:AlternateContent>
        <mc:AlternateContent xmlns:mc="http://schemas.openxmlformats.org/markup-compatibility/2006">
          <mc:Choice Requires="x14">
            <control shapeId="945191" r:id="rId12" name="Check Box 39">
              <controlPr defaultSize="0" autoFill="0" autoLine="0" autoPict="0">
                <anchor moveWithCells="1">
                  <from>
                    <xdr:col>23</xdr:col>
                    <xdr:colOff>9525</xdr:colOff>
                    <xdr:row>4</xdr:row>
                    <xdr:rowOff>152400</xdr:rowOff>
                  </from>
                  <to>
                    <xdr:col>26</xdr:col>
                    <xdr:colOff>161925</xdr:colOff>
                    <xdr:row>6</xdr:row>
                    <xdr:rowOff>19050</xdr:rowOff>
                  </to>
                </anchor>
              </controlPr>
            </control>
          </mc:Choice>
        </mc:AlternateContent>
        <mc:AlternateContent xmlns:mc="http://schemas.openxmlformats.org/markup-compatibility/2006">
          <mc:Choice Requires="x14">
            <control shapeId="945202" r:id="rId13" name="Check Box 50">
              <controlPr defaultSize="0" autoFill="0" autoLine="0" autoPict="0">
                <anchor moveWithCells="1">
                  <from>
                    <xdr:col>9</xdr:col>
                    <xdr:colOff>152400</xdr:colOff>
                    <xdr:row>22</xdr:row>
                    <xdr:rowOff>161925</xdr:rowOff>
                  </from>
                  <to>
                    <xdr:col>11</xdr:col>
                    <xdr:colOff>161925</xdr:colOff>
                    <xdr:row>24</xdr:row>
                    <xdr:rowOff>0</xdr:rowOff>
                  </to>
                </anchor>
              </controlPr>
            </control>
          </mc:Choice>
        </mc:AlternateContent>
        <mc:AlternateContent xmlns:mc="http://schemas.openxmlformats.org/markup-compatibility/2006">
          <mc:Choice Requires="x14">
            <control shapeId="945203" r:id="rId14" name="Check Box 51">
              <controlPr defaultSize="0" autoFill="0" autoLine="0" autoPict="0">
                <anchor moveWithCells="1">
                  <from>
                    <xdr:col>15</xdr:col>
                    <xdr:colOff>152400</xdr:colOff>
                    <xdr:row>22</xdr:row>
                    <xdr:rowOff>161925</xdr:rowOff>
                  </from>
                  <to>
                    <xdr:col>17</xdr:col>
                    <xdr:colOff>161925</xdr:colOff>
                    <xdr:row>24</xdr:row>
                    <xdr:rowOff>0</xdr:rowOff>
                  </to>
                </anchor>
              </controlPr>
            </control>
          </mc:Choice>
        </mc:AlternateContent>
        <mc:AlternateContent xmlns:mc="http://schemas.openxmlformats.org/markup-compatibility/2006">
          <mc:Choice Requires="x14">
            <control shapeId="945206" r:id="rId15" name="Check Box 54">
              <controlPr defaultSize="0" autoFill="0" autoLine="0" autoPict="0">
                <anchor moveWithCells="1">
                  <from>
                    <xdr:col>18</xdr:col>
                    <xdr:colOff>152400</xdr:colOff>
                    <xdr:row>25</xdr:row>
                    <xdr:rowOff>0</xdr:rowOff>
                  </from>
                  <to>
                    <xdr:col>21</xdr:col>
                    <xdr:colOff>171450</xdr:colOff>
                    <xdr:row>26</xdr:row>
                    <xdr:rowOff>28575</xdr:rowOff>
                  </to>
                </anchor>
              </controlPr>
            </control>
          </mc:Choice>
        </mc:AlternateContent>
        <mc:AlternateContent xmlns:mc="http://schemas.openxmlformats.org/markup-compatibility/2006">
          <mc:Choice Requires="x14">
            <control shapeId="945207" r:id="rId16" name="Check Box 55">
              <controlPr defaultSize="0" autoFill="0" autoLine="0" autoPict="0">
                <anchor moveWithCells="1">
                  <from>
                    <xdr:col>22</xdr:col>
                    <xdr:colOff>28575</xdr:colOff>
                    <xdr:row>25</xdr:row>
                    <xdr:rowOff>0</xdr:rowOff>
                  </from>
                  <to>
                    <xdr:col>25</xdr:col>
                    <xdr:colOff>47625</xdr:colOff>
                    <xdr:row>26</xdr:row>
                    <xdr:rowOff>19050</xdr:rowOff>
                  </to>
                </anchor>
              </controlPr>
            </control>
          </mc:Choice>
        </mc:AlternateContent>
        <mc:AlternateContent xmlns:mc="http://schemas.openxmlformats.org/markup-compatibility/2006">
          <mc:Choice Requires="x14">
            <control shapeId="945208" r:id="rId17" name="Check Box 56">
              <controlPr defaultSize="0" autoFill="0" autoLine="0" autoPict="0">
                <anchor moveWithCells="1">
                  <from>
                    <xdr:col>18</xdr:col>
                    <xdr:colOff>152400</xdr:colOff>
                    <xdr:row>54</xdr:row>
                    <xdr:rowOff>161925</xdr:rowOff>
                  </from>
                  <to>
                    <xdr:col>21</xdr:col>
                    <xdr:colOff>171450</xdr:colOff>
                    <xdr:row>56</xdr:row>
                    <xdr:rowOff>19050</xdr:rowOff>
                  </to>
                </anchor>
              </controlPr>
            </control>
          </mc:Choice>
        </mc:AlternateContent>
        <mc:AlternateContent xmlns:mc="http://schemas.openxmlformats.org/markup-compatibility/2006">
          <mc:Choice Requires="x14">
            <control shapeId="945209" r:id="rId18" name="Check Box 57">
              <controlPr defaultSize="0" autoFill="0" autoLine="0" autoPict="0">
                <anchor moveWithCells="1">
                  <from>
                    <xdr:col>22</xdr:col>
                    <xdr:colOff>28575</xdr:colOff>
                    <xdr:row>54</xdr:row>
                    <xdr:rowOff>161925</xdr:rowOff>
                  </from>
                  <to>
                    <xdr:col>25</xdr:col>
                    <xdr:colOff>47625</xdr:colOff>
                    <xdr:row>56</xdr:row>
                    <xdr:rowOff>9525</xdr:rowOff>
                  </to>
                </anchor>
              </controlPr>
            </control>
          </mc:Choice>
        </mc:AlternateContent>
        <mc:AlternateContent xmlns:mc="http://schemas.openxmlformats.org/markup-compatibility/2006">
          <mc:Choice Requires="x14">
            <control shapeId="945216" r:id="rId19" name="Check Box 64">
              <controlPr defaultSize="0" autoFill="0" autoLine="0" autoPict="0">
                <anchor moveWithCells="1" sizeWithCells="1">
                  <from>
                    <xdr:col>18</xdr:col>
                    <xdr:colOff>152400</xdr:colOff>
                    <xdr:row>21</xdr:row>
                    <xdr:rowOff>0</xdr:rowOff>
                  </from>
                  <to>
                    <xdr:col>21</xdr:col>
                    <xdr:colOff>171450</xdr:colOff>
                    <xdr:row>22</xdr:row>
                    <xdr:rowOff>28575</xdr:rowOff>
                  </to>
                </anchor>
              </controlPr>
            </control>
          </mc:Choice>
        </mc:AlternateContent>
        <mc:AlternateContent xmlns:mc="http://schemas.openxmlformats.org/markup-compatibility/2006">
          <mc:Choice Requires="x14">
            <control shapeId="945217" r:id="rId20" name="Check Box 65">
              <controlPr defaultSize="0" autoFill="0" autoLine="0" autoPict="0">
                <anchor moveWithCells="1" sizeWithCells="1">
                  <from>
                    <xdr:col>22</xdr:col>
                    <xdr:colOff>28575</xdr:colOff>
                    <xdr:row>21</xdr:row>
                    <xdr:rowOff>0</xdr:rowOff>
                  </from>
                  <to>
                    <xdr:col>25</xdr:col>
                    <xdr:colOff>47625</xdr:colOff>
                    <xdr:row>22</xdr:row>
                    <xdr:rowOff>19050</xdr:rowOff>
                  </to>
                </anchor>
              </controlPr>
            </control>
          </mc:Choice>
        </mc:AlternateContent>
        <mc:AlternateContent xmlns:mc="http://schemas.openxmlformats.org/markup-compatibility/2006">
          <mc:Choice Requires="x14">
            <control shapeId="945219" r:id="rId21" name="Check Box 67">
              <controlPr defaultSize="0" autoFill="0" autoLine="0" autoPict="0">
                <anchor moveWithCells="1">
                  <from>
                    <xdr:col>18</xdr:col>
                    <xdr:colOff>152400</xdr:colOff>
                    <xdr:row>46</xdr:row>
                    <xdr:rowOff>0</xdr:rowOff>
                  </from>
                  <to>
                    <xdr:col>21</xdr:col>
                    <xdr:colOff>171450</xdr:colOff>
                    <xdr:row>47</xdr:row>
                    <xdr:rowOff>9525</xdr:rowOff>
                  </to>
                </anchor>
              </controlPr>
            </control>
          </mc:Choice>
        </mc:AlternateContent>
        <mc:AlternateContent xmlns:mc="http://schemas.openxmlformats.org/markup-compatibility/2006">
          <mc:Choice Requires="x14">
            <control shapeId="945220" r:id="rId22" name="Check Box 68">
              <controlPr defaultSize="0" autoFill="0" autoLine="0" autoPict="0">
                <anchor moveWithCells="1">
                  <from>
                    <xdr:col>22</xdr:col>
                    <xdr:colOff>28575</xdr:colOff>
                    <xdr:row>46</xdr:row>
                    <xdr:rowOff>0</xdr:rowOff>
                  </from>
                  <to>
                    <xdr:col>25</xdr:col>
                    <xdr:colOff>47625</xdr:colOff>
                    <xdr:row>47</xdr:row>
                    <xdr:rowOff>0</xdr:rowOff>
                  </to>
                </anchor>
              </controlPr>
            </control>
          </mc:Choice>
        </mc:AlternateContent>
        <mc:AlternateContent xmlns:mc="http://schemas.openxmlformats.org/markup-compatibility/2006">
          <mc:Choice Requires="x14">
            <control shapeId="945222" r:id="rId23" name="Check Box 70">
              <controlPr defaultSize="0" autoFill="0" autoLine="0" autoPict="0">
                <anchor moveWithCells="1">
                  <from>
                    <xdr:col>15</xdr:col>
                    <xdr:colOff>104775</xdr:colOff>
                    <xdr:row>27</xdr:row>
                    <xdr:rowOff>161925</xdr:rowOff>
                  </from>
                  <to>
                    <xdr:col>18</xdr:col>
                    <xdr:colOff>123825</xdr:colOff>
                    <xdr:row>29</xdr:row>
                    <xdr:rowOff>19050</xdr:rowOff>
                  </to>
                </anchor>
              </controlPr>
            </control>
          </mc:Choice>
        </mc:AlternateContent>
        <mc:AlternateContent xmlns:mc="http://schemas.openxmlformats.org/markup-compatibility/2006">
          <mc:Choice Requires="x14">
            <control shapeId="945223" r:id="rId24" name="Check Box 71">
              <controlPr defaultSize="0" autoFill="0" autoLine="0" autoPict="0">
                <anchor moveWithCells="1">
                  <from>
                    <xdr:col>18</xdr:col>
                    <xdr:colOff>161925</xdr:colOff>
                    <xdr:row>27</xdr:row>
                    <xdr:rowOff>161925</xdr:rowOff>
                  </from>
                  <to>
                    <xdr:col>21</xdr:col>
                    <xdr:colOff>180975</xdr:colOff>
                    <xdr:row>29</xdr:row>
                    <xdr:rowOff>9525</xdr:rowOff>
                  </to>
                </anchor>
              </controlPr>
            </control>
          </mc:Choice>
        </mc:AlternateContent>
        <mc:AlternateContent xmlns:mc="http://schemas.openxmlformats.org/markup-compatibility/2006">
          <mc:Choice Requires="x14">
            <control shapeId="945224" r:id="rId25" name="Check Box 72">
              <controlPr defaultSize="0" autoFill="0" autoLine="0" autoPict="0">
                <anchor moveWithCells="1">
                  <from>
                    <xdr:col>22</xdr:col>
                    <xdr:colOff>47625</xdr:colOff>
                    <xdr:row>27</xdr:row>
                    <xdr:rowOff>152400</xdr:rowOff>
                  </from>
                  <to>
                    <xdr:col>26</xdr:col>
                    <xdr:colOff>19050</xdr:colOff>
                    <xdr:row>29</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8A96-4A12-484C-B701-9BA45707EB08}">
  <sheetPr>
    <tabColor theme="7" tint="0.59999389629810485"/>
  </sheetPr>
  <dimension ref="A1:BM72"/>
  <sheetViews>
    <sheetView showGridLines="0" showZeros="0" view="pageBreakPreview" zoomScaleNormal="100" zoomScaleSheetLayoutView="100" workbookViewId="0">
      <selection activeCell="F32" sqref="F32:Z33"/>
    </sheetView>
  </sheetViews>
  <sheetFormatPr defaultColWidth="8" defaultRowHeight="12"/>
  <cols>
    <col min="1" max="1" width="1.375" style="215" customWidth="1"/>
    <col min="2" max="2" width="1.625" style="215" customWidth="1"/>
    <col min="3" max="25" width="2.375" style="215" customWidth="1"/>
    <col min="26" max="26" width="2.625" style="215" customWidth="1"/>
    <col min="27" max="38" width="2.375" style="215" customWidth="1"/>
    <col min="39" max="39" width="2.125" style="215" customWidth="1"/>
    <col min="40" max="79" width="2.375" style="215" customWidth="1"/>
    <col min="80" max="16384" width="8" style="215"/>
  </cols>
  <sheetData>
    <row r="1" spans="1:45" ht="14.1" customHeight="1">
      <c r="A1" s="4137" t="s">
        <v>1674</v>
      </c>
      <c r="B1" s="4137"/>
      <c r="C1" s="4137"/>
      <c r="D1" s="4137"/>
      <c r="E1" s="4137"/>
      <c r="F1" s="4137"/>
      <c r="G1" s="4137"/>
      <c r="H1" s="4137"/>
      <c r="I1" s="4137"/>
      <c r="J1" s="4137"/>
      <c r="K1" s="4137"/>
      <c r="L1" s="4137"/>
      <c r="M1" s="4137"/>
      <c r="N1" s="4137"/>
      <c r="O1" s="4137"/>
      <c r="P1" s="4137"/>
      <c r="Q1" s="4137"/>
      <c r="R1" s="4137"/>
      <c r="S1" s="4137"/>
      <c r="T1" s="4137"/>
      <c r="U1" s="4137"/>
      <c r="V1" s="4137"/>
      <c r="W1" s="4137"/>
      <c r="X1" s="4137"/>
      <c r="Y1" s="4137"/>
      <c r="Z1" s="4137"/>
      <c r="AA1" s="4137"/>
      <c r="AB1" s="4137"/>
      <c r="AC1" s="4137"/>
      <c r="AD1" s="4137"/>
      <c r="AE1" s="4137"/>
      <c r="AF1" s="4137"/>
      <c r="AG1" s="4137"/>
      <c r="AH1" s="4137"/>
      <c r="AI1" s="4137"/>
      <c r="AJ1" s="4137"/>
      <c r="AK1" s="4137"/>
      <c r="AL1" s="4137"/>
      <c r="AM1" s="4137"/>
      <c r="AO1" s="519"/>
      <c r="AP1" s="519"/>
      <c r="AQ1" s="519"/>
      <c r="AR1" s="519"/>
      <c r="AS1" s="519"/>
    </row>
    <row r="2" spans="1:45" ht="5.0999999999999996" customHeight="1" thickBot="1"/>
    <row r="3" spans="1:45" ht="14.1" customHeight="1">
      <c r="B3" s="4138" t="s">
        <v>1426</v>
      </c>
      <c r="C3" s="4139"/>
      <c r="D3" s="4139"/>
      <c r="E3" s="4139"/>
      <c r="F3" s="4139"/>
      <c r="G3" s="4139"/>
      <c r="H3" s="4139"/>
      <c r="I3" s="4139"/>
      <c r="J3" s="4139"/>
      <c r="K3" s="4139"/>
      <c r="L3" s="4139"/>
      <c r="M3" s="4139"/>
      <c r="N3" s="4139"/>
      <c r="O3" s="4139"/>
      <c r="P3" s="4139"/>
      <c r="Q3" s="4139"/>
      <c r="R3" s="4139"/>
      <c r="S3" s="4139"/>
      <c r="T3" s="4139"/>
      <c r="U3" s="4139"/>
      <c r="V3" s="4139"/>
      <c r="W3" s="4139"/>
      <c r="X3" s="4139"/>
      <c r="Y3" s="4139"/>
      <c r="Z3" s="4139"/>
      <c r="AA3" s="4140"/>
      <c r="AB3" s="4139" t="s">
        <v>122</v>
      </c>
      <c r="AC3" s="4139"/>
      <c r="AD3" s="4139"/>
      <c r="AE3" s="4139"/>
      <c r="AF3" s="4139"/>
      <c r="AG3" s="4139"/>
      <c r="AH3" s="4139"/>
      <c r="AI3" s="4139"/>
      <c r="AJ3" s="4139"/>
      <c r="AK3" s="4139"/>
      <c r="AL3" s="4139"/>
      <c r="AM3" s="4141"/>
    </row>
    <row r="4" spans="1:45" ht="6.75" customHeight="1">
      <c r="A4" s="377"/>
      <c r="B4" s="1085"/>
      <c r="C4" s="447"/>
      <c r="D4" s="447"/>
      <c r="E4" s="447"/>
      <c r="F4" s="447"/>
      <c r="G4" s="447"/>
      <c r="H4" s="447"/>
      <c r="I4" s="447"/>
      <c r="J4" s="447"/>
      <c r="K4" s="447"/>
      <c r="L4" s="447"/>
      <c r="M4" s="447"/>
      <c r="N4" s="447"/>
      <c r="O4" s="447"/>
      <c r="P4" s="447"/>
      <c r="Q4" s="447"/>
      <c r="R4" s="447"/>
      <c r="S4" s="447"/>
      <c r="T4" s="447"/>
      <c r="U4" s="447"/>
      <c r="V4" s="447"/>
      <c r="W4" s="447"/>
      <c r="X4" s="447"/>
      <c r="Y4" s="447"/>
      <c r="Z4" s="447"/>
      <c r="AA4" s="781"/>
      <c r="AB4" s="305"/>
      <c r="AC4" s="428"/>
      <c r="AD4" s="428"/>
      <c r="AE4" s="428"/>
      <c r="AF4" s="428"/>
      <c r="AG4" s="428"/>
      <c r="AH4" s="428"/>
      <c r="AI4" s="428"/>
      <c r="AJ4" s="428"/>
      <c r="AK4" s="428"/>
      <c r="AL4" s="428"/>
      <c r="AM4" s="429"/>
    </row>
    <row r="5" spans="1:45" ht="14.1" customHeight="1">
      <c r="A5" s="377"/>
      <c r="B5" s="2006">
        <v>7</v>
      </c>
      <c r="C5" s="2007"/>
      <c r="D5" s="1729" t="s">
        <v>725</v>
      </c>
      <c r="E5" s="1729"/>
      <c r="F5" s="1729"/>
      <c r="G5" s="1729"/>
      <c r="H5" s="1729"/>
      <c r="I5" s="1729"/>
      <c r="J5" s="1729"/>
      <c r="K5" s="1729"/>
      <c r="L5" s="1729"/>
      <c r="M5" s="1729"/>
      <c r="N5" s="1729"/>
      <c r="O5" s="1729"/>
      <c r="P5" s="1729"/>
      <c r="Q5" s="1729"/>
      <c r="R5" s="1729"/>
      <c r="S5" s="1729"/>
      <c r="T5" s="1729"/>
      <c r="U5" s="1729"/>
      <c r="V5" s="1729"/>
      <c r="W5" s="1729"/>
      <c r="X5" s="1729"/>
      <c r="Y5" s="1729"/>
      <c r="Z5" s="1729"/>
      <c r="AA5" s="781"/>
      <c r="AB5" s="302" t="s">
        <v>17</v>
      </c>
      <c r="AC5" s="1871" t="s">
        <v>787</v>
      </c>
      <c r="AD5" s="1871"/>
      <c r="AE5" s="1871"/>
      <c r="AF5" s="1871"/>
      <c r="AG5" s="1871"/>
      <c r="AH5" s="1871"/>
      <c r="AI5" s="1871"/>
      <c r="AJ5" s="1871"/>
      <c r="AK5" s="1871"/>
      <c r="AL5" s="1871"/>
      <c r="AM5" s="219"/>
    </row>
    <row r="6" spans="1:45" ht="14.1" customHeight="1">
      <c r="A6" s="377"/>
      <c r="B6" s="1708" t="s">
        <v>476</v>
      </c>
      <c r="C6" s="1709"/>
      <c r="D6" s="1710" t="s">
        <v>1117</v>
      </c>
      <c r="E6" s="1710"/>
      <c r="F6" s="1710"/>
      <c r="G6" s="1710"/>
      <c r="H6" s="1710"/>
      <c r="I6" s="1710"/>
      <c r="J6" s="1710"/>
      <c r="K6" s="1710"/>
      <c r="L6" s="1710"/>
      <c r="M6" s="1710"/>
      <c r="N6" s="1710"/>
      <c r="O6" s="1710"/>
      <c r="P6" s="1710"/>
      <c r="Q6" s="1710"/>
      <c r="R6" s="1710"/>
      <c r="S6" s="1710"/>
      <c r="T6" s="1710"/>
      <c r="U6" s="1710"/>
      <c r="V6" s="1710"/>
      <c r="W6" s="1710"/>
      <c r="X6" s="1710"/>
      <c r="Y6" s="1710"/>
      <c r="Z6" s="1710"/>
      <c r="AA6" s="781"/>
      <c r="AB6" s="12"/>
      <c r="AC6" s="1871"/>
      <c r="AD6" s="1871"/>
      <c r="AE6" s="1871"/>
      <c r="AF6" s="1871"/>
      <c r="AG6" s="1871"/>
      <c r="AH6" s="1871"/>
      <c r="AI6" s="1871"/>
      <c r="AJ6" s="1871"/>
      <c r="AK6" s="1871"/>
      <c r="AL6" s="1871"/>
      <c r="AM6" s="217"/>
    </row>
    <row r="7" spans="1:45" ht="14.1" customHeight="1">
      <c r="A7" s="377"/>
      <c r="B7" s="218"/>
      <c r="C7" s="377"/>
      <c r="AA7" s="238"/>
      <c r="AB7" s="302" t="s">
        <v>17</v>
      </c>
      <c r="AC7" s="1941" t="s">
        <v>944</v>
      </c>
      <c r="AD7" s="1941"/>
      <c r="AE7" s="1941"/>
      <c r="AF7" s="1941"/>
      <c r="AG7" s="1941"/>
      <c r="AH7" s="1941"/>
      <c r="AI7" s="1941"/>
      <c r="AJ7" s="1941"/>
      <c r="AK7" s="1941"/>
      <c r="AL7" s="1941"/>
      <c r="AM7" s="239"/>
    </row>
    <row r="8" spans="1:45" ht="14.1" customHeight="1">
      <c r="A8" s="377"/>
      <c r="B8" s="218"/>
      <c r="C8" s="377"/>
      <c r="D8" s="514"/>
      <c r="E8" s="563"/>
      <c r="F8" s="563"/>
      <c r="G8" s="563"/>
      <c r="H8" s="563"/>
      <c r="I8" s="563"/>
      <c r="J8" s="563"/>
      <c r="K8" s="563"/>
      <c r="L8" s="563"/>
      <c r="M8" s="563"/>
      <c r="N8" s="563"/>
      <c r="O8" s="563"/>
      <c r="P8" s="563"/>
      <c r="Q8" s="563"/>
      <c r="R8" s="563"/>
      <c r="S8" s="563"/>
      <c r="T8" s="563"/>
      <c r="U8" s="563"/>
      <c r="V8" s="563"/>
      <c r="W8" s="563"/>
      <c r="X8" s="563"/>
      <c r="Y8" s="563"/>
      <c r="Z8" s="563"/>
      <c r="AA8" s="238"/>
      <c r="AB8" s="302" t="s">
        <v>17</v>
      </c>
      <c r="AC8" s="1941" t="s">
        <v>945</v>
      </c>
      <c r="AD8" s="1941"/>
      <c r="AE8" s="1941"/>
      <c r="AF8" s="1941"/>
      <c r="AG8" s="1941"/>
      <c r="AH8" s="1941"/>
      <c r="AI8" s="1941"/>
      <c r="AJ8" s="1941"/>
      <c r="AK8" s="1941"/>
      <c r="AL8" s="1941"/>
      <c r="AM8" s="334"/>
    </row>
    <row r="9" spans="1:45" ht="14.1" customHeight="1">
      <c r="A9" s="377"/>
      <c r="B9" s="2941" t="s">
        <v>475</v>
      </c>
      <c r="C9" s="2942"/>
      <c r="D9" s="1872" t="s">
        <v>862</v>
      </c>
      <c r="E9" s="1872"/>
      <c r="F9" s="1872"/>
      <c r="G9" s="1872"/>
      <c r="H9" s="1872"/>
      <c r="I9" s="1872"/>
      <c r="J9" s="1872"/>
      <c r="K9" s="1872"/>
      <c r="L9" s="1872"/>
      <c r="M9" s="1872"/>
      <c r="N9" s="1872"/>
      <c r="O9" s="1872"/>
      <c r="P9" s="1872"/>
      <c r="Q9" s="1872"/>
      <c r="R9" s="1872"/>
      <c r="S9" s="1872"/>
      <c r="T9" s="1872"/>
      <c r="U9" s="1872"/>
      <c r="V9" s="1872"/>
      <c r="W9" s="1872"/>
      <c r="X9" s="1872"/>
      <c r="Y9" s="1872"/>
      <c r="Z9" s="1872"/>
      <c r="AA9" s="781"/>
      <c r="AB9" s="4133" t="s">
        <v>994</v>
      </c>
      <c r="AC9" s="4134"/>
      <c r="AD9" s="4134"/>
      <c r="AE9" s="4134"/>
      <c r="AF9" s="4134"/>
      <c r="AG9" s="4134"/>
      <c r="AH9" s="4134"/>
      <c r="AI9" s="4134"/>
      <c r="AJ9" s="4134"/>
      <c r="AK9" s="4134"/>
      <c r="AL9" s="4134"/>
      <c r="AM9" s="4135"/>
    </row>
    <row r="10" spans="1:45" ht="14.1" customHeight="1">
      <c r="A10" s="377"/>
      <c r="B10" s="15"/>
      <c r="C10" s="303"/>
      <c r="D10" s="1872"/>
      <c r="E10" s="1872"/>
      <c r="F10" s="1872"/>
      <c r="G10" s="1872"/>
      <c r="H10" s="1872"/>
      <c r="I10" s="1872"/>
      <c r="J10" s="1872"/>
      <c r="K10" s="1872"/>
      <c r="L10" s="1872"/>
      <c r="M10" s="1872"/>
      <c r="N10" s="1872"/>
      <c r="O10" s="1872"/>
      <c r="P10" s="1872"/>
      <c r="Q10" s="1872"/>
      <c r="R10" s="1872"/>
      <c r="S10" s="1872"/>
      <c r="T10" s="1872"/>
      <c r="U10" s="1872"/>
      <c r="V10" s="1872"/>
      <c r="W10" s="1872"/>
      <c r="X10" s="1872"/>
      <c r="Y10" s="1872"/>
      <c r="Z10" s="1872"/>
      <c r="AA10" s="238"/>
      <c r="AB10" s="4133"/>
      <c r="AC10" s="4134"/>
      <c r="AD10" s="4134"/>
      <c r="AE10" s="4134"/>
      <c r="AF10" s="4134"/>
      <c r="AG10" s="4134"/>
      <c r="AH10" s="4134"/>
      <c r="AI10" s="4134"/>
      <c r="AJ10" s="4134"/>
      <c r="AK10" s="4134"/>
      <c r="AL10" s="4134"/>
      <c r="AM10" s="4135"/>
    </row>
    <row r="11" spans="1:45" ht="14.1" customHeight="1">
      <c r="A11" s="377"/>
      <c r="B11" s="15"/>
      <c r="D11" s="1710" t="s">
        <v>333</v>
      </c>
      <c r="E11" s="1710"/>
      <c r="F11" s="1710"/>
      <c r="G11" s="1710"/>
      <c r="H11" s="1710"/>
      <c r="I11" s="1710"/>
      <c r="J11" s="1710"/>
      <c r="K11" s="1710"/>
      <c r="L11" s="1710"/>
      <c r="M11" s="1710"/>
      <c r="N11" s="1710"/>
      <c r="O11" s="1710"/>
      <c r="P11" s="1710"/>
      <c r="Q11" s="1710"/>
      <c r="R11" s="1710"/>
      <c r="S11" s="1710"/>
      <c r="T11" s="1710"/>
      <c r="U11" s="1710"/>
      <c r="V11" s="1710"/>
      <c r="W11" s="1710"/>
      <c r="X11" s="1710"/>
      <c r="Y11" s="1710"/>
      <c r="Z11" s="1710"/>
      <c r="AA11" s="781"/>
      <c r="AB11" s="4133" t="s">
        <v>1217</v>
      </c>
      <c r="AC11" s="4134"/>
      <c r="AD11" s="4134"/>
      <c r="AE11" s="4134"/>
      <c r="AF11" s="4134"/>
      <c r="AG11" s="4134"/>
      <c r="AH11" s="4134"/>
      <c r="AI11" s="4134"/>
      <c r="AJ11" s="4134"/>
      <c r="AK11" s="4134"/>
      <c r="AL11" s="4134"/>
      <c r="AM11" s="4135"/>
    </row>
    <row r="12" spans="1:45" ht="14.1" customHeight="1">
      <c r="A12" s="377"/>
      <c r="B12" s="15"/>
      <c r="D12" s="278" t="s">
        <v>494</v>
      </c>
      <c r="E12" s="1710" t="s">
        <v>726</v>
      </c>
      <c r="F12" s="1710"/>
      <c r="G12" s="1710"/>
      <c r="H12" s="1710"/>
      <c r="I12" s="1710"/>
      <c r="J12" s="1710"/>
      <c r="K12" s="1710"/>
      <c r="L12" s="1710"/>
      <c r="M12" s="1710"/>
      <c r="N12" s="1710"/>
      <c r="O12" s="1710"/>
      <c r="P12" s="1710"/>
      <c r="Q12" s="1710"/>
      <c r="R12" s="1710"/>
      <c r="S12" s="1710"/>
      <c r="T12" s="1710"/>
      <c r="U12" s="1710"/>
      <c r="V12" s="1710"/>
      <c r="W12" s="1710"/>
      <c r="X12" s="1710"/>
      <c r="Y12" s="1710"/>
      <c r="Z12" s="1710"/>
      <c r="AA12" s="221"/>
      <c r="AB12" s="4133"/>
      <c r="AC12" s="4134"/>
      <c r="AD12" s="4134"/>
      <c r="AE12" s="4134"/>
      <c r="AF12" s="4134"/>
      <c r="AG12" s="4134"/>
      <c r="AH12" s="4134"/>
      <c r="AI12" s="4134"/>
      <c r="AJ12" s="4134"/>
      <c r="AK12" s="4134"/>
      <c r="AL12" s="4134"/>
      <c r="AM12" s="4135"/>
    </row>
    <row r="13" spans="1:45" ht="14.1" customHeight="1">
      <c r="A13" s="377"/>
      <c r="B13" s="779"/>
      <c r="D13" s="377"/>
      <c r="E13" s="2668" t="s">
        <v>290</v>
      </c>
      <c r="F13" s="2668"/>
      <c r="G13" s="2668"/>
      <c r="H13" s="2668"/>
      <c r="I13" s="2668"/>
      <c r="J13" s="2668"/>
      <c r="M13" s="1720" t="s">
        <v>552</v>
      </c>
      <c r="N13" s="4136"/>
      <c r="O13" s="4136"/>
      <c r="P13" s="4136"/>
      <c r="Q13" s="53" t="s">
        <v>131</v>
      </c>
      <c r="S13" s="1710" t="s">
        <v>1172</v>
      </c>
      <c r="T13" s="1710"/>
      <c r="U13" s="1710"/>
      <c r="V13" s="558" t="s">
        <v>131</v>
      </c>
      <c r="X13" s="1710" t="s">
        <v>553</v>
      </c>
      <c r="Y13" s="1710"/>
      <c r="Z13" s="1710"/>
      <c r="AA13" s="781"/>
      <c r="AB13" s="4133"/>
      <c r="AC13" s="4134"/>
      <c r="AD13" s="4134"/>
      <c r="AE13" s="4134"/>
      <c r="AF13" s="4134"/>
      <c r="AG13" s="4134"/>
      <c r="AH13" s="4134"/>
      <c r="AI13" s="4134"/>
      <c r="AJ13" s="4134"/>
      <c r="AK13" s="4134"/>
      <c r="AL13" s="4134"/>
      <c r="AM13" s="4135"/>
    </row>
    <row r="14" spans="1:45" ht="14.1" customHeight="1">
      <c r="A14" s="377"/>
      <c r="B14" s="283"/>
      <c r="C14" s="377"/>
      <c r="D14" s="377"/>
      <c r="E14" s="2668" t="s">
        <v>291</v>
      </c>
      <c r="F14" s="2668"/>
      <c r="G14" s="2668"/>
      <c r="H14" s="2668"/>
      <c r="I14" s="2668"/>
      <c r="J14" s="2668"/>
      <c r="M14" s="1720" t="s">
        <v>554</v>
      </c>
      <c r="N14" s="4136"/>
      <c r="O14" s="4136"/>
      <c r="P14" s="4136"/>
      <c r="Q14" s="558" t="s">
        <v>131</v>
      </c>
      <c r="S14" s="1710" t="s">
        <v>555</v>
      </c>
      <c r="T14" s="1710"/>
      <c r="U14" s="1710"/>
      <c r="AA14" s="781"/>
      <c r="AB14" s="4133"/>
      <c r="AC14" s="4134"/>
      <c r="AD14" s="4134"/>
      <c r="AE14" s="4134"/>
      <c r="AF14" s="4134"/>
      <c r="AG14" s="4134"/>
      <c r="AH14" s="4134"/>
      <c r="AI14" s="4134"/>
      <c r="AJ14" s="4134"/>
      <c r="AK14" s="4134"/>
      <c r="AL14" s="4134"/>
      <c r="AM14" s="4135"/>
    </row>
    <row r="15" spans="1:45" ht="14.1" customHeight="1">
      <c r="A15" s="377"/>
      <c r="B15" s="218"/>
      <c r="AA15" s="221"/>
      <c r="AB15" s="4133" t="s">
        <v>1173</v>
      </c>
      <c r="AC15" s="4134"/>
      <c r="AD15" s="4134"/>
      <c r="AE15" s="4134"/>
      <c r="AF15" s="4134"/>
      <c r="AG15" s="4134"/>
      <c r="AH15" s="4134"/>
      <c r="AI15" s="4134"/>
      <c r="AJ15" s="4134"/>
      <c r="AK15" s="4134"/>
      <c r="AL15" s="4134"/>
      <c r="AM15" s="4135"/>
    </row>
    <row r="16" spans="1:45" ht="14.1" customHeight="1">
      <c r="A16" s="377"/>
      <c r="B16" s="779"/>
      <c r="C16" s="1084"/>
      <c r="D16" s="278" t="s">
        <v>492</v>
      </c>
      <c r="E16" s="1710" t="s">
        <v>727</v>
      </c>
      <c r="F16" s="1710"/>
      <c r="G16" s="1710"/>
      <c r="H16" s="1710"/>
      <c r="I16" s="1710"/>
      <c r="J16" s="1710"/>
      <c r="K16" s="1710"/>
      <c r="L16" s="1710"/>
      <c r="M16" s="1710"/>
      <c r="N16" s="1710"/>
      <c r="O16" s="1710"/>
      <c r="P16" s="1710"/>
      <c r="Q16" s="1710"/>
      <c r="R16" s="1710"/>
      <c r="S16" s="1710"/>
      <c r="T16" s="1710"/>
      <c r="U16" s="1710"/>
      <c r="V16" s="1710"/>
      <c r="W16" s="1710"/>
      <c r="X16" s="1710"/>
      <c r="Y16" s="1710"/>
      <c r="Z16" s="1710"/>
      <c r="AA16" s="781"/>
      <c r="AB16" s="4133"/>
      <c r="AC16" s="4134"/>
      <c r="AD16" s="4134"/>
      <c r="AE16" s="4134"/>
      <c r="AF16" s="4134"/>
      <c r="AG16" s="4134"/>
      <c r="AH16" s="4134"/>
      <c r="AI16" s="4134"/>
      <c r="AJ16" s="4134"/>
      <c r="AK16" s="4134"/>
      <c r="AL16" s="4134"/>
      <c r="AM16" s="4135"/>
    </row>
    <row r="17" spans="1:39" ht="14.1" customHeight="1">
      <c r="A17" s="377"/>
      <c r="B17" s="218"/>
      <c r="C17" s="377"/>
      <c r="AA17" s="781"/>
      <c r="AB17" s="4133" t="s">
        <v>1174</v>
      </c>
      <c r="AC17" s="4134"/>
      <c r="AD17" s="4134"/>
      <c r="AE17" s="4134"/>
      <c r="AF17" s="4134"/>
      <c r="AG17" s="4134"/>
      <c r="AH17" s="4134"/>
      <c r="AI17" s="4134"/>
      <c r="AJ17" s="4134"/>
      <c r="AK17" s="4134"/>
      <c r="AL17" s="4134"/>
      <c r="AM17" s="4135"/>
    </row>
    <row r="18" spans="1:39" ht="14.1" customHeight="1">
      <c r="A18" s="377"/>
      <c r="B18" s="218"/>
      <c r="C18" s="377"/>
      <c r="Z18" s="377"/>
      <c r="AA18" s="781"/>
      <c r="AB18" s="4133"/>
      <c r="AC18" s="4134"/>
      <c r="AD18" s="4134"/>
      <c r="AE18" s="4134"/>
      <c r="AF18" s="4134"/>
      <c r="AG18" s="4134"/>
      <c r="AH18" s="4134"/>
      <c r="AI18" s="4134"/>
      <c r="AJ18" s="4134"/>
      <c r="AK18" s="4134"/>
      <c r="AL18" s="4134"/>
      <c r="AM18" s="4135"/>
    </row>
    <row r="19" spans="1:39" ht="14.1" customHeight="1">
      <c r="A19" s="377"/>
      <c r="B19" s="218"/>
      <c r="C19" s="377"/>
      <c r="D19" s="278" t="s">
        <v>493</v>
      </c>
      <c r="E19" s="1872" t="s">
        <v>1787</v>
      </c>
      <c r="F19" s="1872"/>
      <c r="G19" s="1872"/>
      <c r="H19" s="1872"/>
      <c r="I19" s="1872"/>
      <c r="J19" s="1872"/>
      <c r="K19" s="1872"/>
      <c r="L19" s="1872"/>
      <c r="M19" s="1872"/>
      <c r="N19" s="1872"/>
      <c r="O19" s="1872"/>
      <c r="P19" s="1872"/>
      <c r="Q19" s="1872"/>
      <c r="R19" s="1872"/>
      <c r="S19" s="1872"/>
      <c r="T19" s="1872"/>
      <c r="U19" s="1872"/>
      <c r="V19" s="1872"/>
      <c r="W19" s="1872"/>
      <c r="X19" s="1872"/>
      <c r="Y19" s="1872"/>
      <c r="Z19" s="1872"/>
      <c r="AA19" s="781"/>
      <c r="AB19" s="4133"/>
      <c r="AC19" s="4134"/>
      <c r="AD19" s="4134"/>
      <c r="AE19" s="4134"/>
      <c r="AF19" s="4134"/>
      <c r="AG19" s="4134"/>
      <c r="AH19" s="4134"/>
      <c r="AI19" s="4134"/>
      <c r="AJ19" s="4134"/>
      <c r="AK19" s="4134"/>
      <c r="AL19" s="4134"/>
      <c r="AM19" s="4135"/>
    </row>
    <row r="20" spans="1:39" ht="14.1" customHeight="1">
      <c r="A20" s="377"/>
      <c r="B20" s="218"/>
      <c r="C20" s="377"/>
      <c r="D20" s="65"/>
      <c r="E20" s="1872"/>
      <c r="F20" s="1872"/>
      <c r="G20" s="1872"/>
      <c r="H20" s="1872"/>
      <c r="I20" s="1872"/>
      <c r="J20" s="1872"/>
      <c r="K20" s="1872"/>
      <c r="L20" s="1872"/>
      <c r="M20" s="1872"/>
      <c r="N20" s="1872"/>
      <c r="O20" s="1872"/>
      <c r="P20" s="1872"/>
      <c r="Q20" s="1872"/>
      <c r="R20" s="1872"/>
      <c r="S20" s="1872"/>
      <c r="T20" s="1872"/>
      <c r="U20" s="1872"/>
      <c r="V20" s="1872"/>
      <c r="W20" s="1872"/>
      <c r="X20" s="1872"/>
      <c r="Y20" s="1872"/>
      <c r="Z20" s="1872"/>
      <c r="AA20" s="781"/>
      <c r="AB20" s="4133" t="s">
        <v>1175</v>
      </c>
      <c r="AC20" s="4134"/>
      <c r="AD20" s="4134"/>
      <c r="AE20" s="4134"/>
      <c r="AF20" s="4134"/>
      <c r="AG20" s="4134"/>
      <c r="AH20" s="4134"/>
      <c r="AI20" s="4134"/>
      <c r="AJ20" s="4134"/>
      <c r="AK20" s="4134"/>
      <c r="AL20" s="4134"/>
      <c r="AM20" s="4135"/>
    </row>
    <row r="21" spans="1:39" ht="14.1" customHeight="1">
      <c r="A21" s="377"/>
      <c r="B21" s="218"/>
      <c r="C21" s="377"/>
      <c r="AA21" s="781"/>
      <c r="AB21" s="4133"/>
      <c r="AC21" s="4134"/>
      <c r="AD21" s="4134"/>
      <c r="AE21" s="4134"/>
      <c r="AF21" s="4134"/>
      <c r="AG21" s="4134"/>
      <c r="AH21" s="4134"/>
      <c r="AI21" s="4134"/>
      <c r="AJ21" s="4134"/>
      <c r="AK21" s="4134"/>
      <c r="AL21" s="4134"/>
      <c r="AM21" s="4135"/>
    </row>
    <row r="22" spans="1:39" ht="14.1" customHeight="1">
      <c r="A22" s="377"/>
      <c r="B22" s="2941" t="s">
        <v>470</v>
      </c>
      <c r="C22" s="2943"/>
      <c r="D22" s="1872" t="s">
        <v>1348</v>
      </c>
      <c r="E22" s="1872"/>
      <c r="F22" s="1872"/>
      <c r="G22" s="1872"/>
      <c r="H22" s="1872"/>
      <c r="I22" s="1872"/>
      <c r="J22" s="1872"/>
      <c r="K22" s="1872"/>
      <c r="L22" s="1872"/>
      <c r="M22" s="1872"/>
      <c r="N22" s="1872"/>
      <c r="O22" s="1872"/>
      <c r="P22" s="1872"/>
      <c r="Q22" s="1872"/>
      <c r="R22" s="1872"/>
      <c r="S22" s="1872"/>
      <c r="T22" s="1872"/>
      <c r="U22" s="1872"/>
      <c r="V22" s="1872"/>
      <c r="W22" s="1872"/>
      <c r="X22" s="1872"/>
      <c r="Y22" s="1872"/>
      <c r="Z22" s="1872"/>
      <c r="AA22" s="781"/>
      <c r="AB22" s="302" t="s">
        <v>17</v>
      </c>
      <c r="AC22" s="2679" t="s">
        <v>946</v>
      </c>
      <c r="AD22" s="2679"/>
      <c r="AE22" s="2679"/>
      <c r="AF22" s="2679"/>
      <c r="AG22" s="2679"/>
      <c r="AH22" s="2679"/>
      <c r="AI22" s="2679"/>
      <c r="AJ22" s="2679"/>
      <c r="AK22" s="2679"/>
      <c r="AL22" s="2679"/>
      <c r="AM22" s="219"/>
    </row>
    <row r="23" spans="1:39" ht="14.1" customHeight="1">
      <c r="A23" s="377"/>
      <c r="B23" s="15"/>
      <c r="C23" s="13"/>
      <c r="D23" s="1872"/>
      <c r="E23" s="1872"/>
      <c r="F23" s="1872"/>
      <c r="G23" s="1872"/>
      <c r="H23" s="1872"/>
      <c r="I23" s="1872"/>
      <c r="J23" s="1872"/>
      <c r="K23" s="1872"/>
      <c r="L23" s="1872"/>
      <c r="M23" s="1872"/>
      <c r="N23" s="1872"/>
      <c r="O23" s="1872"/>
      <c r="P23" s="1872"/>
      <c r="Q23" s="1872"/>
      <c r="R23" s="1872"/>
      <c r="S23" s="1872"/>
      <c r="T23" s="1872"/>
      <c r="U23" s="1872"/>
      <c r="V23" s="1872"/>
      <c r="W23" s="1872"/>
      <c r="X23" s="1872"/>
      <c r="Y23" s="1872"/>
      <c r="Z23" s="1872"/>
      <c r="AA23" s="221"/>
      <c r="AB23" s="302" t="s">
        <v>17</v>
      </c>
      <c r="AC23" s="1941" t="s">
        <v>947</v>
      </c>
      <c r="AD23" s="1941"/>
      <c r="AE23" s="1941"/>
      <c r="AF23" s="1941"/>
      <c r="AG23" s="1941"/>
      <c r="AH23" s="1941"/>
      <c r="AI23" s="1941"/>
      <c r="AJ23" s="1941"/>
      <c r="AK23" s="1941"/>
      <c r="AL23" s="1941"/>
      <c r="AM23" s="217"/>
    </row>
    <row r="24" spans="1:39" ht="14.1" customHeight="1">
      <c r="A24" s="377"/>
      <c r="B24" s="218"/>
      <c r="C24" s="377"/>
      <c r="AA24" s="781"/>
      <c r="AB24" s="223"/>
      <c r="AC24" s="245"/>
      <c r="AD24" s="245"/>
      <c r="AE24" s="245"/>
      <c r="AF24" s="245"/>
      <c r="AG24" s="245"/>
      <c r="AH24" s="245"/>
      <c r="AI24" s="245"/>
      <c r="AJ24" s="245"/>
      <c r="AK24" s="245"/>
      <c r="AL24" s="245"/>
      <c r="AM24" s="217"/>
    </row>
    <row r="25" spans="1:39" ht="14.1" customHeight="1">
      <c r="A25" s="377"/>
      <c r="B25" s="779"/>
      <c r="D25" s="1710" t="s">
        <v>333</v>
      </c>
      <c r="E25" s="1710"/>
      <c r="F25" s="1710"/>
      <c r="G25" s="1710"/>
      <c r="H25" s="1710"/>
      <c r="I25" s="1710"/>
      <c r="J25" s="1710"/>
      <c r="K25" s="1710"/>
      <c r="L25" s="1710"/>
      <c r="M25" s="1710"/>
      <c r="N25" s="1710"/>
      <c r="O25" s="1710"/>
      <c r="P25" s="1710"/>
      <c r="Q25" s="1710"/>
      <c r="R25" s="1710"/>
      <c r="S25" s="1710"/>
      <c r="T25" s="1710"/>
      <c r="U25" s="1710"/>
      <c r="V25" s="1710"/>
      <c r="W25" s="1710"/>
      <c r="X25" s="1710"/>
      <c r="Y25" s="1710"/>
      <c r="Z25" s="1710"/>
      <c r="AA25" s="781"/>
      <c r="AB25" s="377"/>
      <c r="AC25" s="245"/>
      <c r="AD25" s="245"/>
      <c r="AE25" s="245"/>
      <c r="AF25" s="245"/>
      <c r="AG25" s="245"/>
      <c r="AH25" s="245"/>
      <c r="AI25" s="245"/>
      <c r="AJ25" s="245"/>
      <c r="AK25" s="245"/>
      <c r="AL25" s="245"/>
      <c r="AM25" s="217"/>
    </row>
    <row r="26" spans="1:39" ht="14.1" customHeight="1">
      <c r="A26" s="377"/>
      <c r="B26" s="218"/>
      <c r="C26" s="377"/>
      <c r="D26" s="278" t="s">
        <v>494</v>
      </c>
      <c r="E26" s="1872" t="s">
        <v>1281</v>
      </c>
      <c r="F26" s="1872"/>
      <c r="G26" s="1872"/>
      <c r="H26" s="1872"/>
      <c r="I26" s="1872"/>
      <c r="J26" s="1872"/>
      <c r="K26" s="1872"/>
      <c r="L26" s="1872"/>
      <c r="M26" s="1872"/>
      <c r="N26" s="1872"/>
      <c r="O26" s="1872"/>
      <c r="P26" s="1872"/>
      <c r="Q26" s="1872"/>
      <c r="R26" s="1872"/>
      <c r="S26" s="1872"/>
      <c r="T26" s="1872"/>
      <c r="U26" s="1872"/>
      <c r="V26" s="1872"/>
      <c r="W26" s="1872"/>
      <c r="X26" s="1872"/>
      <c r="Y26" s="1872"/>
      <c r="Z26" s="1872"/>
      <c r="AA26" s="781"/>
      <c r="AB26" s="220"/>
      <c r="AC26" s="245"/>
      <c r="AD26" s="245"/>
      <c r="AE26" s="245"/>
      <c r="AF26" s="245"/>
      <c r="AG26" s="245"/>
      <c r="AH26" s="245"/>
      <c r="AI26" s="245"/>
      <c r="AJ26" s="245"/>
      <c r="AK26" s="245"/>
      <c r="AL26" s="245"/>
      <c r="AM26" s="219"/>
    </row>
    <row r="27" spans="1:39" ht="14.1" customHeight="1">
      <c r="A27" s="377"/>
      <c r="B27" s="222"/>
      <c r="D27" s="65"/>
      <c r="E27" s="1872"/>
      <c r="F27" s="1872"/>
      <c r="G27" s="1872"/>
      <c r="H27" s="1872"/>
      <c r="I27" s="1872"/>
      <c r="J27" s="1872"/>
      <c r="K27" s="1872"/>
      <c r="L27" s="1872"/>
      <c r="M27" s="1872"/>
      <c r="N27" s="1872"/>
      <c r="O27" s="1872"/>
      <c r="P27" s="1872"/>
      <c r="Q27" s="1872"/>
      <c r="R27" s="1872"/>
      <c r="S27" s="1872"/>
      <c r="T27" s="1872"/>
      <c r="U27" s="1872"/>
      <c r="V27" s="1872"/>
      <c r="W27" s="1872"/>
      <c r="X27" s="1872"/>
      <c r="Y27" s="1872"/>
      <c r="Z27" s="1872"/>
      <c r="AA27" s="781"/>
      <c r="AB27" s="377"/>
      <c r="AC27" s="377"/>
      <c r="AD27" s="377"/>
      <c r="AE27" s="377"/>
      <c r="AF27" s="377"/>
      <c r="AG27" s="377"/>
      <c r="AH27" s="377"/>
      <c r="AI27" s="377"/>
      <c r="AJ27" s="377"/>
      <c r="AK27" s="377"/>
      <c r="AL27" s="377"/>
      <c r="AM27" s="217"/>
    </row>
    <row r="28" spans="1:39" ht="14.1" customHeight="1">
      <c r="A28" s="377"/>
      <c r="B28" s="222"/>
      <c r="AA28" s="781"/>
      <c r="AM28" s="366"/>
    </row>
    <row r="29" spans="1:39" ht="14.1" customHeight="1">
      <c r="A29" s="377"/>
      <c r="B29" s="222"/>
      <c r="D29" s="561" t="s">
        <v>492</v>
      </c>
      <c r="E29" s="1872" t="s">
        <v>1135</v>
      </c>
      <c r="F29" s="1872"/>
      <c r="G29" s="1872"/>
      <c r="H29" s="1872"/>
      <c r="I29" s="1872"/>
      <c r="J29" s="1872"/>
      <c r="K29" s="1872"/>
      <c r="L29" s="1872"/>
      <c r="M29" s="1872"/>
      <c r="N29" s="1872"/>
      <c r="O29" s="1872"/>
      <c r="P29" s="1872"/>
      <c r="Q29" s="1872"/>
      <c r="R29" s="1872"/>
      <c r="S29" s="1872"/>
      <c r="T29" s="1872"/>
      <c r="U29" s="1872"/>
      <c r="V29" s="1872"/>
      <c r="W29" s="1872"/>
      <c r="X29" s="1872"/>
      <c r="Y29" s="1872"/>
      <c r="Z29" s="1872"/>
      <c r="AA29" s="781"/>
      <c r="AM29" s="366"/>
    </row>
    <row r="30" spans="1:39" ht="14.1" customHeight="1">
      <c r="A30" s="377"/>
      <c r="B30" s="477"/>
      <c r="C30" s="480"/>
      <c r="D30" s="65"/>
      <c r="E30" s="1872"/>
      <c r="F30" s="1872"/>
      <c r="G30" s="1872"/>
      <c r="H30" s="1872"/>
      <c r="I30" s="1872"/>
      <c r="J30" s="1872"/>
      <c r="K30" s="1872"/>
      <c r="L30" s="1872"/>
      <c r="M30" s="1872"/>
      <c r="N30" s="1872"/>
      <c r="O30" s="1872"/>
      <c r="P30" s="1872"/>
      <c r="Q30" s="1872"/>
      <c r="R30" s="1872"/>
      <c r="S30" s="1872"/>
      <c r="T30" s="1872"/>
      <c r="U30" s="1872"/>
      <c r="V30" s="1872"/>
      <c r="W30" s="1872"/>
      <c r="X30" s="1872"/>
      <c r="Y30" s="1872"/>
      <c r="Z30" s="1872"/>
      <c r="AA30" s="240"/>
      <c r="AB30" s="302"/>
      <c r="AC30" s="311"/>
      <c r="AD30" s="311"/>
      <c r="AE30" s="311"/>
      <c r="AF30" s="311"/>
      <c r="AG30" s="311"/>
      <c r="AH30" s="311"/>
      <c r="AI30" s="311"/>
      <c r="AJ30" s="311"/>
      <c r="AK30" s="311"/>
      <c r="AL30" s="311"/>
      <c r="AM30" s="366"/>
    </row>
    <row r="31" spans="1:39" ht="11.25" customHeight="1">
      <c r="A31" s="377"/>
      <c r="B31" s="222"/>
      <c r="E31" s="278" t="s">
        <v>489</v>
      </c>
      <c r="F31" s="303" t="s">
        <v>1425</v>
      </c>
      <c r="G31" s="303"/>
      <c r="H31" s="303"/>
      <c r="I31" s="303"/>
      <c r="J31" s="303"/>
      <c r="K31" s="303"/>
      <c r="L31" s="303"/>
      <c r="M31" s="303"/>
      <c r="N31" s="303"/>
      <c r="O31" s="303"/>
      <c r="P31" s="303"/>
      <c r="Q31" s="303"/>
      <c r="R31" s="303"/>
      <c r="S31" s="303"/>
      <c r="T31" s="303"/>
      <c r="U31" s="303"/>
      <c r="V31" s="303"/>
      <c r="W31" s="303"/>
      <c r="X31" s="303"/>
      <c r="Y31" s="303"/>
      <c r="Z31" s="303"/>
      <c r="AA31" s="221"/>
      <c r="AB31" s="12"/>
      <c r="AC31" s="311"/>
      <c r="AD31" s="311"/>
      <c r="AE31" s="311"/>
      <c r="AF31" s="311"/>
      <c r="AG31" s="311"/>
      <c r="AH31" s="311"/>
      <c r="AI31" s="311"/>
      <c r="AJ31" s="311"/>
      <c r="AK31" s="311"/>
      <c r="AL31" s="311"/>
      <c r="AM31" s="366"/>
    </row>
    <row r="32" spans="1:39" ht="14.1" customHeight="1">
      <c r="A32" s="377"/>
      <c r="B32" s="405"/>
      <c r="C32" s="13"/>
      <c r="D32" s="377"/>
      <c r="E32" s="573"/>
      <c r="F32" s="2938"/>
      <c r="G32" s="2938"/>
      <c r="H32" s="2938"/>
      <c r="I32" s="2938"/>
      <c r="J32" s="2938"/>
      <c r="K32" s="2938"/>
      <c r="L32" s="2938"/>
      <c r="M32" s="2938"/>
      <c r="N32" s="2938"/>
      <c r="O32" s="2938"/>
      <c r="P32" s="2938"/>
      <c r="Q32" s="2938"/>
      <c r="R32" s="2938"/>
      <c r="S32" s="2938"/>
      <c r="T32" s="2938"/>
      <c r="U32" s="2938"/>
      <c r="V32" s="2938"/>
      <c r="W32" s="2938"/>
      <c r="X32" s="2938"/>
      <c r="Y32" s="2938"/>
      <c r="Z32" s="2938"/>
      <c r="AA32" s="221"/>
      <c r="AB32" s="302"/>
      <c r="AC32" s="4"/>
      <c r="AD32" s="4"/>
      <c r="AE32" s="4"/>
      <c r="AF32" s="4"/>
      <c r="AG32" s="4"/>
      <c r="AH32" s="4"/>
      <c r="AI32" s="4"/>
      <c r="AJ32" s="4"/>
      <c r="AK32" s="4"/>
      <c r="AL32" s="4"/>
      <c r="AM32" s="366"/>
    </row>
    <row r="33" spans="1:65" ht="14.1" customHeight="1">
      <c r="A33" s="377"/>
      <c r="B33" s="222"/>
      <c r="E33" s="521"/>
      <c r="F33" s="2938"/>
      <c r="G33" s="2938"/>
      <c r="H33" s="2938"/>
      <c r="I33" s="2938"/>
      <c r="J33" s="2938"/>
      <c r="K33" s="2938"/>
      <c r="L33" s="2938"/>
      <c r="M33" s="2938"/>
      <c r="N33" s="2938"/>
      <c r="O33" s="2938"/>
      <c r="P33" s="2938"/>
      <c r="Q33" s="2938"/>
      <c r="R33" s="2938"/>
      <c r="S33" s="2938"/>
      <c r="T33" s="2938"/>
      <c r="U33" s="2938"/>
      <c r="V33" s="2938"/>
      <c r="W33" s="2938"/>
      <c r="X33" s="2938"/>
      <c r="Y33" s="2938"/>
      <c r="Z33" s="2938"/>
      <c r="AA33" s="781"/>
      <c r="AB33" s="302"/>
      <c r="AC33" s="4"/>
      <c r="AD33" s="4"/>
      <c r="AE33" s="4"/>
      <c r="AF33" s="4"/>
      <c r="AG33" s="4"/>
      <c r="AH33" s="4"/>
      <c r="AI33" s="4"/>
      <c r="AJ33" s="4"/>
      <c r="AK33" s="4"/>
      <c r="AL33" s="4"/>
      <c r="AM33" s="366"/>
    </row>
    <row r="34" spans="1:65" ht="14.1" customHeight="1">
      <c r="A34" s="377"/>
      <c r="B34" s="222"/>
      <c r="AA34" s="781"/>
      <c r="AB34" s="432"/>
      <c r="AC34" s="430"/>
      <c r="AD34" s="430"/>
      <c r="AE34" s="430"/>
      <c r="AF34" s="430"/>
      <c r="AG34" s="430"/>
      <c r="AH34" s="430"/>
      <c r="AI34" s="430"/>
      <c r="AJ34" s="430"/>
      <c r="AK34" s="430"/>
      <c r="AL34" s="430"/>
      <c r="AM34" s="433"/>
    </row>
    <row r="35" spans="1:65" ht="14.1" customHeight="1">
      <c r="A35" s="377"/>
      <c r="B35" s="2941" t="s">
        <v>487</v>
      </c>
      <c r="C35" s="2942"/>
      <c r="D35" s="1710" t="s">
        <v>728</v>
      </c>
      <c r="E35" s="1710"/>
      <c r="F35" s="1710"/>
      <c r="G35" s="1710"/>
      <c r="H35" s="1710"/>
      <c r="I35" s="1710"/>
      <c r="J35" s="1710"/>
      <c r="K35" s="1710"/>
      <c r="L35" s="1710"/>
      <c r="M35" s="1710"/>
      <c r="N35" s="1710"/>
      <c r="O35" s="1710"/>
      <c r="P35" s="1710"/>
      <c r="Q35" s="1710"/>
      <c r="R35" s="1710"/>
      <c r="S35" s="1710"/>
      <c r="T35" s="1710"/>
      <c r="U35" s="1710"/>
      <c r="V35" s="1710"/>
      <c r="W35" s="1710"/>
      <c r="X35" s="1710"/>
      <c r="Y35" s="1710"/>
      <c r="Z35" s="1710"/>
      <c r="AA35" s="303"/>
      <c r="AB35" s="302" t="s">
        <v>17</v>
      </c>
      <c r="AC35" s="1941" t="s">
        <v>948</v>
      </c>
      <c r="AD35" s="1941"/>
      <c r="AE35" s="1941"/>
      <c r="AF35" s="1941"/>
      <c r="AG35" s="1941"/>
      <c r="AH35" s="1941"/>
      <c r="AI35" s="1941"/>
      <c r="AJ35" s="1941"/>
      <c r="AK35" s="1941"/>
      <c r="AL35" s="1941"/>
      <c r="AM35" s="433"/>
    </row>
    <row r="36" spans="1:65" ht="14.1" customHeight="1">
      <c r="A36" s="377"/>
      <c r="B36" s="222"/>
      <c r="D36" s="278" t="s">
        <v>629</v>
      </c>
      <c r="E36" s="1872" t="s">
        <v>1428</v>
      </c>
      <c r="F36" s="1872"/>
      <c r="G36" s="1872"/>
      <c r="H36" s="1872"/>
      <c r="I36" s="1872"/>
      <c r="J36" s="1872"/>
      <c r="K36" s="1872"/>
      <c r="L36" s="1872"/>
      <c r="M36" s="1872"/>
      <c r="N36" s="1872"/>
      <c r="O36" s="1872"/>
      <c r="P36" s="1872"/>
      <c r="Q36" s="1872"/>
      <c r="R36" s="1872"/>
      <c r="S36" s="1872"/>
      <c r="T36" s="1872"/>
      <c r="U36" s="1872"/>
      <c r="V36" s="1872"/>
      <c r="W36" s="1872"/>
      <c r="X36" s="1872"/>
      <c r="Y36" s="1872"/>
      <c r="Z36" s="1872"/>
      <c r="AA36" s="16"/>
      <c r="AB36" s="1086" t="s">
        <v>491</v>
      </c>
      <c r="AC36" s="1871" t="s">
        <v>1430</v>
      </c>
      <c r="AD36" s="1871"/>
      <c r="AE36" s="1871"/>
      <c r="AF36" s="1871"/>
      <c r="AG36" s="1871"/>
      <c r="AH36" s="1871"/>
      <c r="AI36" s="1871"/>
      <c r="AJ36" s="1871"/>
      <c r="AK36" s="1871"/>
      <c r="AL36" s="1871"/>
      <c r="AM36" s="433"/>
    </row>
    <row r="37" spans="1:65" ht="14.1" customHeight="1">
      <c r="A37" s="377"/>
      <c r="B37" s="222"/>
      <c r="E37" s="1872"/>
      <c r="F37" s="1872"/>
      <c r="G37" s="1872"/>
      <c r="H37" s="1872"/>
      <c r="I37" s="1872"/>
      <c r="J37" s="1872"/>
      <c r="K37" s="1872"/>
      <c r="L37" s="1872"/>
      <c r="M37" s="1872"/>
      <c r="N37" s="1872"/>
      <c r="O37" s="1872"/>
      <c r="P37" s="1872"/>
      <c r="Q37" s="1872"/>
      <c r="R37" s="1872"/>
      <c r="S37" s="1872"/>
      <c r="T37" s="1872"/>
      <c r="U37" s="1872"/>
      <c r="V37" s="1872"/>
      <c r="W37" s="1872"/>
      <c r="X37" s="1872"/>
      <c r="Y37" s="1872"/>
      <c r="Z37" s="1872"/>
      <c r="AA37" s="221"/>
      <c r="AB37" s="432"/>
      <c r="AC37" s="1871"/>
      <c r="AD37" s="1871"/>
      <c r="AE37" s="1871"/>
      <c r="AF37" s="1871"/>
      <c r="AG37" s="1871"/>
      <c r="AH37" s="1871"/>
      <c r="AI37" s="1871"/>
      <c r="AJ37" s="1871"/>
      <c r="AK37" s="1871"/>
      <c r="AL37" s="1871"/>
      <c r="AM37" s="433"/>
    </row>
    <row r="38" spans="1:65" ht="14.1" customHeight="1">
      <c r="A38" s="377"/>
      <c r="B38" s="222"/>
      <c r="AA38" s="781"/>
      <c r="AB38" s="432"/>
      <c r="AC38" s="1871"/>
      <c r="AD38" s="1871"/>
      <c r="AE38" s="1871"/>
      <c r="AF38" s="1871"/>
      <c r="AG38" s="1871"/>
      <c r="AH38" s="1871"/>
      <c r="AI38" s="1871"/>
      <c r="AJ38" s="1871"/>
      <c r="AK38" s="1871"/>
      <c r="AL38" s="1871"/>
      <c r="AM38" s="433"/>
    </row>
    <row r="39" spans="1:65" ht="13.5" customHeight="1">
      <c r="A39" s="377"/>
      <c r="B39" s="284"/>
      <c r="C39" s="303"/>
      <c r="L39" s="53"/>
      <c r="R39" s="13"/>
      <c r="W39" s="13"/>
      <c r="AA39" s="781"/>
      <c r="AB39" s="432"/>
      <c r="AC39" s="430"/>
      <c r="AD39" s="430"/>
      <c r="AE39" s="430"/>
      <c r="AF39" s="430"/>
      <c r="AG39" s="430"/>
      <c r="AH39" s="430"/>
      <c r="AI39" s="430"/>
      <c r="AJ39" s="430"/>
      <c r="AK39" s="430"/>
      <c r="AL39" s="430"/>
      <c r="AM39" s="433"/>
    </row>
    <row r="40" spans="1:65" ht="14.1" customHeight="1">
      <c r="A40" s="377"/>
      <c r="B40" s="1708" t="s">
        <v>462</v>
      </c>
      <c r="C40" s="1709"/>
      <c r="D40" s="1710" t="s">
        <v>729</v>
      </c>
      <c r="E40" s="1710"/>
      <c r="F40" s="1710"/>
      <c r="G40" s="1710"/>
      <c r="H40" s="1710"/>
      <c r="I40" s="1710"/>
      <c r="J40" s="1710"/>
      <c r="K40" s="1710"/>
      <c r="L40" s="1710"/>
      <c r="M40" s="1710"/>
      <c r="N40" s="1710"/>
      <c r="O40" s="1710"/>
      <c r="P40" s="1710"/>
      <c r="Q40" s="1710"/>
      <c r="R40" s="1710"/>
      <c r="S40" s="1710"/>
      <c r="T40" s="1710"/>
      <c r="U40" s="1710"/>
      <c r="V40" s="1710"/>
      <c r="W40" s="1710"/>
      <c r="X40" s="1710"/>
      <c r="Y40" s="1710"/>
      <c r="Z40" s="1710"/>
      <c r="AA40" s="303"/>
      <c r="AB40" s="302" t="s">
        <v>17</v>
      </c>
      <c r="AC40" s="1941" t="s">
        <v>949</v>
      </c>
      <c r="AD40" s="1941"/>
      <c r="AE40" s="1941"/>
      <c r="AF40" s="1941"/>
      <c r="AG40" s="1941"/>
      <c r="AH40" s="1941"/>
      <c r="AI40" s="1941"/>
      <c r="AJ40" s="1941"/>
      <c r="AK40" s="1941"/>
      <c r="AL40" s="1941"/>
      <c r="AM40" s="433"/>
    </row>
    <row r="41" spans="1:65" ht="14.1" customHeight="1">
      <c r="A41" s="377"/>
      <c r="B41" s="222"/>
      <c r="AA41" s="781"/>
      <c r="AB41" s="432"/>
      <c r="AC41" s="430"/>
      <c r="AD41" s="430"/>
      <c r="AE41" s="430"/>
      <c r="AF41" s="430"/>
      <c r="AG41" s="430"/>
      <c r="AH41" s="430"/>
      <c r="AI41" s="430"/>
      <c r="AJ41" s="430"/>
      <c r="AK41" s="430"/>
      <c r="AL41" s="430"/>
      <c r="AM41" s="433"/>
    </row>
    <row r="42" spans="1:65" ht="14.1" customHeight="1">
      <c r="A42" s="377"/>
      <c r="B42" s="218"/>
      <c r="C42" s="377"/>
      <c r="AA42" s="781"/>
      <c r="AB42" s="432"/>
      <c r="AC42" s="430"/>
      <c r="AD42" s="430"/>
      <c r="AE42" s="430"/>
      <c r="AF42" s="430"/>
      <c r="AG42" s="430"/>
      <c r="AH42" s="430"/>
      <c r="AI42" s="430"/>
      <c r="AJ42" s="430"/>
      <c r="AK42" s="430"/>
      <c r="AL42" s="430"/>
      <c r="AM42" s="433"/>
    </row>
    <row r="43" spans="1:65" ht="14.1" customHeight="1">
      <c r="A43" s="377"/>
      <c r="B43" s="1708" t="s">
        <v>651</v>
      </c>
      <c r="C43" s="1709"/>
      <c r="D43" s="1710" t="s">
        <v>730</v>
      </c>
      <c r="E43" s="1710"/>
      <c r="F43" s="1710"/>
      <c r="G43" s="1710"/>
      <c r="H43" s="1710"/>
      <c r="I43" s="1710"/>
      <c r="J43" s="1710"/>
      <c r="K43" s="1710"/>
      <c r="L43" s="1710"/>
      <c r="M43" s="1710"/>
      <c r="N43" s="1710"/>
      <c r="O43" s="1710"/>
      <c r="P43" s="1710"/>
      <c r="Q43" s="1710"/>
      <c r="R43" s="1710"/>
      <c r="S43" s="1710"/>
      <c r="T43" s="1710"/>
      <c r="U43" s="1710"/>
      <c r="V43" s="1710"/>
      <c r="W43" s="1710"/>
      <c r="X43" s="1710"/>
      <c r="Y43" s="1710"/>
      <c r="Z43" s="1710"/>
      <c r="AA43" s="781"/>
      <c r="AB43" s="432"/>
      <c r="AC43" s="430"/>
      <c r="AD43" s="430"/>
      <c r="AE43" s="430"/>
      <c r="AF43" s="430"/>
      <c r="AG43" s="430"/>
      <c r="AH43" s="430"/>
      <c r="AI43" s="430"/>
      <c r="AJ43" s="430"/>
      <c r="AK43" s="430"/>
      <c r="AL43" s="430"/>
      <c r="AM43" s="433"/>
    </row>
    <row r="44" spans="1:65" ht="14.1" customHeight="1">
      <c r="A44" s="377"/>
      <c r="B44" s="18"/>
      <c r="C44" s="13"/>
      <c r="D44" s="278" t="s">
        <v>494</v>
      </c>
      <c r="E44" s="1710" t="s">
        <v>731</v>
      </c>
      <c r="F44" s="1710"/>
      <c r="G44" s="1710"/>
      <c r="H44" s="1710"/>
      <c r="I44" s="1710"/>
      <c r="J44" s="1710"/>
      <c r="K44" s="1710"/>
      <c r="L44" s="1710"/>
      <c r="M44" s="1710"/>
      <c r="N44" s="1710"/>
      <c r="O44" s="1710"/>
      <c r="P44" s="1710"/>
      <c r="Q44" s="1710"/>
      <c r="R44" s="1710"/>
      <c r="S44" s="1710"/>
      <c r="T44" s="1710"/>
      <c r="U44" s="1710"/>
      <c r="V44" s="1710"/>
      <c r="W44" s="1710"/>
      <c r="X44" s="1710"/>
      <c r="Y44" s="1710"/>
      <c r="Z44" s="1710"/>
      <c r="AA44" s="781"/>
      <c r="AB44" s="432"/>
      <c r="AC44" s="430"/>
      <c r="AD44" s="430"/>
      <c r="AE44" s="430"/>
      <c r="AF44" s="430"/>
      <c r="AG44" s="430"/>
      <c r="AH44" s="430"/>
      <c r="AI44" s="430"/>
      <c r="AJ44" s="430"/>
      <c r="AK44" s="430"/>
      <c r="AL44" s="430"/>
      <c r="AM44" s="433"/>
    </row>
    <row r="45" spans="1:65" ht="14.1" customHeight="1">
      <c r="A45" s="377"/>
      <c r="B45" s="15"/>
      <c r="C45" s="303"/>
      <c r="D45" s="13"/>
      <c r="E45" s="13" t="s">
        <v>629</v>
      </c>
      <c r="F45" s="1710" t="s">
        <v>556</v>
      </c>
      <c r="G45" s="1710"/>
      <c r="H45" s="1710"/>
      <c r="I45" s="1710"/>
      <c r="J45" s="1710"/>
      <c r="K45" s="1710"/>
      <c r="L45" s="1710"/>
      <c r="M45" s="1710"/>
      <c r="N45" s="1710"/>
      <c r="O45" s="1710"/>
      <c r="P45" s="1710"/>
      <c r="Q45" s="1710"/>
      <c r="R45" s="1710"/>
      <c r="S45" s="1710"/>
      <c r="T45" s="1710"/>
      <c r="U45" s="1710"/>
      <c r="V45" s="1710"/>
      <c r="W45" s="1710"/>
      <c r="X45" s="1710"/>
      <c r="Y45" s="1710"/>
      <c r="Z45" s="1710"/>
      <c r="AA45" s="781"/>
      <c r="AB45" s="432"/>
      <c r="AC45" s="430"/>
      <c r="AD45" s="430"/>
      <c r="AE45" s="430"/>
      <c r="AF45" s="430"/>
      <c r="AG45" s="430"/>
      <c r="AH45" s="430"/>
      <c r="AI45" s="430"/>
      <c r="AJ45" s="430"/>
      <c r="AK45" s="430"/>
      <c r="AL45" s="430"/>
      <c r="AM45" s="433"/>
    </row>
    <row r="46" spans="1:65" ht="14.1" customHeight="1">
      <c r="A46" s="377"/>
      <c r="B46" s="222"/>
      <c r="F46" s="2938"/>
      <c r="G46" s="2938"/>
      <c r="H46" s="2938"/>
      <c r="I46" s="2938"/>
      <c r="J46" s="2938"/>
      <c r="K46" s="2938"/>
      <c r="L46" s="2938"/>
      <c r="M46" s="2938"/>
      <c r="N46" s="2938"/>
      <c r="O46" s="2938"/>
      <c r="P46" s="2938"/>
      <c r="Q46" s="2938"/>
      <c r="R46" s="2938"/>
      <c r="S46" s="2938"/>
      <c r="T46" s="2938"/>
      <c r="U46" s="2938"/>
      <c r="V46" s="2938"/>
      <c r="W46" s="2938"/>
      <c r="X46" s="2938"/>
      <c r="Y46" s="2938"/>
      <c r="Z46" s="2938"/>
      <c r="AA46" s="221"/>
      <c r="AB46" s="432"/>
      <c r="AC46" s="430"/>
      <c r="AD46" s="430"/>
      <c r="AE46" s="430"/>
      <c r="AF46" s="430"/>
      <c r="AG46" s="430"/>
      <c r="AH46" s="430"/>
      <c r="AI46" s="430"/>
      <c r="AJ46" s="430"/>
      <c r="AK46" s="430"/>
      <c r="AL46" s="430"/>
      <c r="AM46" s="433"/>
    </row>
    <row r="47" spans="1:65" ht="14.1" customHeight="1">
      <c r="A47" s="377"/>
      <c r="B47" s="222"/>
      <c r="F47" s="2938"/>
      <c r="G47" s="2938"/>
      <c r="H47" s="2938"/>
      <c r="I47" s="2938"/>
      <c r="J47" s="2938"/>
      <c r="K47" s="2938"/>
      <c r="L47" s="2938"/>
      <c r="M47" s="2938"/>
      <c r="N47" s="2938"/>
      <c r="O47" s="2938"/>
      <c r="P47" s="2938"/>
      <c r="Q47" s="2938"/>
      <c r="R47" s="2938"/>
      <c r="S47" s="2938"/>
      <c r="T47" s="2938"/>
      <c r="U47" s="2938"/>
      <c r="V47" s="2938"/>
      <c r="W47" s="2938"/>
      <c r="X47" s="2938"/>
      <c r="Y47" s="2938"/>
      <c r="Z47" s="2938"/>
      <c r="AA47" s="221"/>
      <c r="AB47" s="302"/>
      <c r="AC47" s="436"/>
      <c r="AD47" s="436"/>
      <c r="AE47" s="436"/>
      <c r="AF47" s="436"/>
      <c r="AG47" s="436"/>
      <c r="AH47" s="436"/>
      <c r="AI47" s="436"/>
      <c r="AJ47" s="436"/>
      <c r="AK47" s="436"/>
      <c r="AL47" s="436"/>
      <c r="AM47" s="219"/>
      <c r="AS47" s="520"/>
      <c r="AT47" s="520"/>
      <c r="AU47" s="520"/>
      <c r="AV47" s="520"/>
      <c r="AW47" s="520"/>
      <c r="AX47" s="520"/>
      <c r="AY47" s="520"/>
      <c r="AZ47" s="520"/>
      <c r="BA47" s="520"/>
      <c r="BB47" s="520"/>
      <c r="BC47" s="520"/>
      <c r="BD47" s="520"/>
      <c r="BE47" s="520"/>
      <c r="BF47" s="520"/>
      <c r="BG47" s="241"/>
      <c r="BH47" s="520"/>
      <c r="BI47" s="520"/>
      <c r="BJ47" s="520"/>
      <c r="BK47" s="520"/>
      <c r="BL47" s="520"/>
      <c r="BM47" s="390"/>
    </row>
    <row r="48" spans="1:65" ht="14.1" customHeight="1">
      <c r="A48" s="377"/>
      <c r="B48" s="222"/>
      <c r="AA48" s="221"/>
      <c r="AM48" s="219"/>
      <c r="AS48" s="520"/>
      <c r="AT48" s="520"/>
      <c r="AU48" s="520"/>
      <c r="AV48" s="1087"/>
      <c r="AW48" s="1087"/>
      <c r="AX48" s="1087"/>
      <c r="AY48" s="1087"/>
      <c r="AZ48" s="1088"/>
      <c r="BA48" s="1088"/>
      <c r="BB48" s="1087"/>
      <c r="BC48" s="1087"/>
      <c r="BD48" s="1087"/>
      <c r="BE48" s="1087"/>
      <c r="BF48" s="1088"/>
      <c r="BG48" s="1088"/>
      <c r="BH48" s="1087"/>
      <c r="BI48" s="1087"/>
      <c r="BJ48" s="1087"/>
      <c r="BK48" s="1087"/>
      <c r="BL48" s="1088"/>
      <c r="BM48" s="1088"/>
    </row>
    <row r="49" spans="1:65" ht="14.1" customHeight="1">
      <c r="A49" s="377"/>
      <c r="B49" s="1708" t="s">
        <v>637</v>
      </c>
      <c r="C49" s="1709"/>
      <c r="D49" s="2221" t="s">
        <v>883</v>
      </c>
      <c r="E49" s="2221"/>
      <c r="F49" s="2221"/>
      <c r="G49" s="2221"/>
      <c r="H49" s="2221"/>
      <c r="I49" s="2221"/>
      <c r="J49" s="2221"/>
      <c r="K49" s="2221"/>
      <c r="L49" s="2221"/>
      <c r="M49" s="2221"/>
      <c r="N49" s="2221"/>
      <c r="O49" s="2221"/>
      <c r="P49" s="2221"/>
      <c r="Q49" s="2221"/>
      <c r="R49" s="2221"/>
      <c r="S49" s="2221"/>
      <c r="T49" s="2221"/>
      <c r="U49" s="2221"/>
      <c r="V49" s="2221"/>
      <c r="W49" s="2221"/>
      <c r="X49" s="2221"/>
      <c r="Y49" s="2221"/>
      <c r="Z49" s="2221"/>
      <c r="AA49" s="221"/>
      <c r="AB49" s="297" t="s">
        <v>131</v>
      </c>
      <c r="AC49" s="1871" t="s">
        <v>950</v>
      </c>
      <c r="AD49" s="1871"/>
      <c r="AE49" s="1871"/>
      <c r="AF49" s="1871"/>
      <c r="AG49" s="1871"/>
      <c r="AH49" s="1871"/>
      <c r="AI49" s="1871"/>
      <c r="AJ49" s="1871"/>
      <c r="AK49" s="1871"/>
      <c r="AL49" s="1871"/>
      <c r="AM49" s="349"/>
      <c r="AS49" s="520"/>
      <c r="AT49" s="520"/>
      <c r="AU49" s="520"/>
      <c r="AV49" s="1089"/>
      <c r="AW49" s="1089"/>
      <c r="AX49" s="1089"/>
      <c r="AY49" s="1089"/>
      <c r="AZ49" s="1088"/>
      <c r="BA49" s="1088"/>
      <c r="BB49" s="1089"/>
      <c r="BC49" s="1089"/>
      <c r="BD49" s="1089"/>
      <c r="BE49" s="1089"/>
      <c r="BF49" s="1088"/>
      <c r="BG49" s="1088"/>
      <c r="BH49" s="1089"/>
      <c r="BI49" s="1089"/>
      <c r="BJ49" s="1089"/>
      <c r="BK49" s="1089"/>
      <c r="BL49" s="1088"/>
      <c r="BM49" s="1088"/>
    </row>
    <row r="50" spans="1:65" ht="14.1" customHeight="1">
      <c r="A50" s="377"/>
      <c r="B50" s="222"/>
      <c r="AA50" s="221"/>
      <c r="AB50" s="166"/>
      <c r="AC50" s="1871"/>
      <c r="AD50" s="1871"/>
      <c r="AE50" s="1871"/>
      <c r="AF50" s="1871"/>
      <c r="AG50" s="1871"/>
      <c r="AH50" s="1871"/>
      <c r="AI50" s="1871"/>
      <c r="AJ50" s="1871"/>
      <c r="AK50" s="1871"/>
      <c r="AL50" s="1871"/>
      <c r="AM50" s="219"/>
      <c r="AS50" s="520"/>
      <c r="AT50" s="520"/>
      <c r="AU50" s="520"/>
      <c r="AV50" s="1089"/>
      <c r="AW50" s="1089"/>
      <c r="AX50" s="1089"/>
      <c r="AY50" s="1089"/>
      <c r="AZ50" s="1088"/>
      <c r="BA50" s="1088"/>
      <c r="BB50" s="1089"/>
      <c r="BC50" s="1089"/>
      <c r="BD50" s="1089"/>
      <c r="BE50" s="1089"/>
      <c r="BF50" s="1088"/>
      <c r="BG50" s="1088"/>
      <c r="BH50" s="1089"/>
      <c r="BI50" s="1089"/>
      <c r="BJ50" s="1089"/>
      <c r="BK50" s="1089"/>
      <c r="BL50" s="1088"/>
      <c r="BM50" s="1088"/>
    </row>
    <row r="51" spans="1:65" ht="14.1" customHeight="1">
      <c r="A51" s="377"/>
      <c r="B51" s="405"/>
      <c r="C51" s="13"/>
      <c r="D51" s="278" t="s">
        <v>38</v>
      </c>
      <c r="E51" s="1710" t="s">
        <v>788</v>
      </c>
      <c r="F51" s="1710"/>
      <c r="G51" s="1710"/>
      <c r="H51" s="1710"/>
      <c r="I51" s="1710"/>
      <c r="J51" s="1710"/>
      <c r="K51" s="1710"/>
      <c r="L51" s="1710"/>
      <c r="M51" s="1710"/>
      <c r="N51" s="1710"/>
      <c r="O51" s="1710"/>
      <c r="P51" s="1710"/>
      <c r="Q51" s="1710"/>
      <c r="R51" s="1710"/>
      <c r="S51" s="1710"/>
      <c r="T51" s="1710"/>
      <c r="U51" s="1710"/>
      <c r="V51" s="1710"/>
      <c r="W51" s="1710"/>
      <c r="X51" s="1710"/>
      <c r="Y51" s="1710"/>
      <c r="Z51" s="1710"/>
      <c r="AA51" s="221"/>
      <c r="AB51" s="302" t="s">
        <v>131</v>
      </c>
      <c r="AC51" s="1941" t="s">
        <v>1088</v>
      </c>
      <c r="AD51" s="1941"/>
      <c r="AE51" s="1941"/>
      <c r="AF51" s="1941"/>
      <c r="AG51" s="1941"/>
      <c r="AH51" s="1941"/>
      <c r="AI51" s="1941"/>
      <c r="AJ51" s="1941"/>
      <c r="AK51" s="1941"/>
      <c r="AL51" s="1941"/>
      <c r="AM51" s="219"/>
      <c r="AS51" s="520"/>
      <c r="AT51" s="520"/>
      <c r="AU51" s="520"/>
      <c r="AV51" s="1089"/>
      <c r="AW51" s="1089"/>
      <c r="AX51" s="1089"/>
      <c r="AY51" s="1089"/>
      <c r="AZ51" s="1088"/>
      <c r="BA51" s="1088"/>
      <c r="BB51" s="1089"/>
      <c r="BC51" s="1089"/>
      <c r="BD51" s="1089"/>
      <c r="BE51" s="1089"/>
      <c r="BF51" s="1088"/>
      <c r="BG51" s="1088"/>
      <c r="BH51" s="1089"/>
      <c r="BI51" s="1089"/>
      <c r="BJ51" s="1089"/>
      <c r="BK51" s="1089"/>
      <c r="BL51" s="1088"/>
      <c r="BM51" s="1088"/>
    </row>
    <row r="52" spans="1:65" ht="14.1" customHeight="1">
      <c r="A52" s="377"/>
      <c r="B52" s="15"/>
      <c r="C52" s="303"/>
      <c r="D52" s="13"/>
      <c r="E52" s="13"/>
      <c r="F52" s="303"/>
      <c r="G52" s="303"/>
      <c r="H52" s="303"/>
      <c r="I52" s="303"/>
      <c r="J52" s="303"/>
      <c r="K52" s="303"/>
      <c r="L52" s="303"/>
      <c r="M52" s="303"/>
      <c r="N52" s="303"/>
      <c r="O52" s="303"/>
      <c r="P52" s="303"/>
      <c r="Q52" s="303"/>
      <c r="R52" s="303"/>
      <c r="S52" s="303"/>
      <c r="T52" s="315"/>
      <c r="U52" s="315"/>
      <c r="V52" s="1"/>
      <c r="W52" s="321"/>
      <c r="X52" s="321"/>
      <c r="Y52" s="303"/>
      <c r="Z52" s="303"/>
      <c r="AA52" s="221"/>
      <c r="AB52" s="523"/>
      <c r="AC52" s="1871" t="s">
        <v>1089</v>
      </c>
      <c r="AD52" s="1871"/>
      <c r="AE52" s="1871"/>
      <c r="AF52" s="1871"/>
      <c r="AG52" s="1871"/>
      <c r="AH52" s="1871"/>
      <c r="AI52" s="1871"/>
      <c r="AJ52" s="1871"/>
      <c r="AK52" s="1871"/>
      <c r="AL52" s="1871"/>
      <c r="AM52" s="219"/>
    </row>
    <row r="53" spans="1:65" ht="14.1" customHeight="1">
      <c r="A53" s="377"/>
      <c r="B53" s="15"/>
      <c r="D53" s="278" t="s">
        <v>35</v>
      </c>
      <c r="E53" s="1710" t="s">
        <v>789</v>
      </c>
      <c r="F53" s="1710"/>
      <c r="G53" s="1710"/>
      <c r="H53" s="1710"/>
      <c r="I53" s="1710"/>
      <c r="J53" s="1710"/>
      <c r="K53" s="1710"/>
      <c r="L53" s="1710"/>
      <c r="M53" s="1710"/>
      <c r="N53" s="1710"/>
      <c r="O53" s="1710"/>
      <c r="P53" s="1710"/>
      <c r="Q53" s="1710"/>
      <c r="R53" s="1710"/>
      <c r="S53" s="1710"/>
      <c r="T53" s="1710"/>
      <c r="U53" s="1710"/>
      <c r="V53" s="1710"/>
      <c r="W53" s="1710"/>
      <c r="X53" s="1710"/>
      <c r="Y53" s="1710"/>
      <c r="Z53" s="1710"/>
      <c r="AA53" s="242"/>
      <c r="AB53" s="166"/>
      <c r="AC53" s="1871"/>
      <c r="AD53" s="1871"/>
      <c r="AE53" s="1871"/>
      <c r="AF53" s="1871"/>
      <c r="AG53" s="1871"/>
      <c r="AH53" s="1871"/>
      <c r="AI53" s="1871"/>
      <c r="AJ53" s="1871"/>
      <c r="AK53" s="1871"/>
      <c r="AL53" s="1871"/>
      <c r="AM53" s="219"/>
    </row>
    <row r="54" spans="1:65" ht="14.1" customHeight="1">
      <c r="A54" s="377"/>
      <c r="B54" s="15"/>
      <c r="D54" s="303"/>
      <c r="E54" s="13"/>
      <c r="F54" s="13"/>
      <c r="G54" s="13"/>
      <c r="H54" s="315"/>
      <c r="I54" s="315"/>
      <c r="J54" s="3"/>
      <c r="K54" s="6"/>
      <c r="L54" s="6"/>
      <c r="M54" s="323"/>
      <c r="N54" s="303"/>
      <c r="O54" s="303"/>
      <c r="P54" s="303"/>
      <c r="Q54" s="303"/>
      <c r="R54" s="303"/>
      <c r="S54" s="315"/>
      <c r="T54" s="315"/>
      <c r="U54" s="1"/>
      <c r="V54" s="321"/>
      <c r="W54" s="321"/>
      <c r="X54" s="303"/>
      <c r="Y54" s="303"/>
      <c r="Z54" s="303"/>
      <c r="AA54" s="221"/>
      <c r="AM54" s="219"/>
    </row>
    <row r="55" spans="1:65" ht="14.1" customHeight="1">
      <c r="A55" s="377"/>
      <c r="B55" s="218"/>
      <c r="C55" s="377"/>
      <c r="D55" s="278" t="s">
        <v>629</v>
      </c>
      <c r="E55" s="1710" t="s">
        <v>557</v>
      </c>
      <c r="F55" s="1710"/>
      <c r="G55" s="1710"/>
      <c r="H55" s="1710"/>
      <c r="I55" s="1710"/>
      <c r="J55" s="1710"/>
      <c r="K55" s="1710"/>
      <c r="L55" s="1710"/>
      <c r="M55" s="1710"/>
      <c r="N55" s="1710"/>
      <c r="O55" s="1710"/>
      <c r="P55" s="1710"/>
      <c r="Q55" s="1710"/>
      <c r="R55" s="1710"/>
      <c r="S55" s="1710"/>
      <c r="T55" s="1710"/>
      <c r="U55" s="1710"/>
      <c r="V55" s="1710"/>
      <c r="W55" s="1710"/>
      <c r="X55" s="1710"/>
      <c r="Y55" s="1710"/>
      <c r="Z55" s="1710"/>
      <c r="AA55" s="221"/>
      <c r="AM55" s="219"/>
    </row>
    <row r="56" spans="1:65" ht="14.1" customHeight="1">
      <c r="A56" s="377"/>
      <c r="B56" s="779"/>
      <c r="D56" s="13"/>
      <c r="E56" s="13"/>
      <c r="F56" s="1720" t="s">
        <v>558</v>
      </c>
      <c r="G56" s="1720"/>
      <c r="H56" s="1720"/>
      <c r="I56" s="1720"/>
      <c r="J56" s="1720"/>
      <c r="K56" s="1720"/>
      <c r="L56" s="522"/>
      <c r="M56" s="53"/>
      <c r="N56" s="13"/>
      <c r="O56" s="1720" t="s">
        <v>559</v>
      </c>
      <c r="P56" s="1720"/>
      <c r="Q56" s="1720"/>
      <c r="R56" s="1720"/>
      <c r="S56" s="1720"/>
      <c r="T56" s="1720"/>
      <c r="U56" s="1720"/>
      <c r="V56" s="1720"/>
      <c r="W56" s="1720"/>
      <c r="X56" s="303"/>
      <c r="Y56" s="303"/>
      <c r="Z56" s="303"/>
      <c r="AA56" s="781"/>
      <c r="AM56" s="219"/>
    </row>
    <row r="57" spans="1:65" ht="14.1" customHeight="1">
      <c r="A57" s="377"/>
      <c r="B57" s="218"/>
      <c r="C57" s="65"/>
      <c r="D57" s="13"/>
      <c r="E57" s="13"/>
      <c r="F57" s="1720" t="s">
        <v>560</v>
      </c>
      <c r="G57" s="1720"/>
      <c r="H57" s="1720"/>
      <c r="I57" s="1720"/>
      <c r="J57" s="1720"/>
      <c r="K57" s="1720"/>
      <c r="L57" s="522"/>
      <c r="M57" s="53"/>
      <c r="N57" s="13"/>
      <c r="O57" s="1720" t="s">
        <v>561</v>
      </c>
      <c r="P57" s="1720"/>
      <c r="Q57" s="1720"/>
      <c r="R57" s="1720"/>
      <c r="S57" s="1720"/>
      <c r="T57" s="1720"/>
      <c r="U57" s="1720"/>
      <c r="V57" s="1720"/>
      <c r="W57" s="1720"/>
      <c r="X57" s="303"/>
      <c r="Y57" s="303"/>
      <c r="Z57" s="303"/>
      <c r="AA57" s="781"/>
      <c r="AM57" s="219"/>
    </row>
    <row r="58" spans="1:65" ht="14.1" customHeight="1">
      <c r="A58" s="377"/>
      <c r="B58" s="218"/>
      <c r="C58" s="377"/>
      <c r="D58" s="13"/>
      <c r="E58" s="13"/>
      <c r="F58" s="1720" t="s">
        <v>562</v>
      </c>
      <c r="G58" s="1720"/>
      <c r="H58" s="1720"/>
      <c r="I58" s="1720"/>
      <c r="J58" s="1720"/>
      <c r="K58" s="1720"/>
      <c r="L58" s="522"/>
      <c r="M58" s="13"/>
      <c r="N58" s="13"/>
      <c r="O58" s="13"/>
      <c r="P58" s="13"/>
      <c r="Q58" s="13"/>
      <c r="R58" s="13"/>
      <c r="S58" s="13"/>
      <c r="T58" s="315"/>
      <c r="U58" s="1"/>
      <c r="V58" s="321"/>
      <c r="W58" s="321"/>
      <c r="X58" s="303"/>
      <c r="Y58" s="303"/>
      <c r="Z58" s="303"/>
      <c r="AA58" s="781"/>
      <c r="AM58" s="219"/>
    </row>
    <row r="59" spans="1:65" ht="14.1" customHeight="1">
      <c r="A59" s="377"/>
      <c r="B59" s="218"/>
      <c r="C59" s="377"/>
      <c r="F59" s="1720" t="s">
        <v>166</v>
      </c>
      <c r="G59" s="1720"/>
      <c r="H59" s="1720"/>
      <c r="I59" s="954"/>
      <c r="J59" s="3118"/>
      <c r="K59" s="3118"/>
      <c r="L59" s="3118"/>
      <c r="M59" s="3118"/>
      <c r="N59" s="3118"/>
      <c r="O59" s="3118"/>
      <c r="P59" s="3118"/>
      <c r="Q59" s="3118"/>
      <c r="R59" s="3118"/>
      <c r="S59" s="3118"/>
      <c r="T59" s="3118"/>
      <c r="U59" s="3118"/>
      <c r="V59" s="3118"/>
      <c r="W59" s="3118"/>
      <c r="X59" s="3118"/>
      <c r="Y59" s="3118"/>
      <c r="Z59" s="3118"/>
      <c r="AA59" s="563"/>
      <c r="AB59" s="220"/>
      <c r="AM59" s="219"/>
    </row>
    <row r="60" spans="1:65" ht="14.1" customHeight="1">
      <c r="A60" s="377"/>
      <c r="B60" s="218"/>
      <c r="C60" s="377"/>
      <c r="F60" s="13"/>
      <c r="G60" s="13"/>
      <c r="H60" s="13"/>
      <c r="I60" s="954"/>
      <c r="J60" s="3118"/>
      <c r="K60" s="3118"/>
      <c r="L60" s="3118"/>
      <c r="M60" s="3118"/>
      <c r="N60" s="3118"/>
      <c r="O60" s="3118"/>
      <c r="P60" s="3118"/>
      <c r="Q60" s="3118"/>
      <c r="R60" s="3118"/>
      <c r="S60" s="3118"/>
      <c r="T60" s="3118"/>
      <c r="U60" s="3118"/>
      <c r="V60" s="3118"/>
      <c r="W60" s="3118"/>
      <c r="X60" s="3118"/>
      <c r="Y60" s="3118"/>
      <c r="Z60" s="3118"/>
      <c r="AA60" s="563"/>
      <c r="AB60" s="1090"/>
      <c r="AC60" s="573"/>
      <c r="AD60" s="573"/>
      <c r="AE60" s="573"/>
      <c r="AF60" s="573"/>
      <c r="AG60" s="573"/>
      <c r="AH60" s="573"/>
      <c r="AI60" s="573"/>
      <c r="AJ60" s="573"/>
      <c r="AK60" s="377"/>
      <c r="AL60" s="377"/>
      <c r="AM60" s="217"/>
    </row>
    <row r="61" spans="1:65" ht="14.1" customHeight="1" thickBot="1">
      <c r="A61" s="377"/>
      <c r="B61" s="782"/>
      <c r="C61" s="821"/>
      <c r="D61" s="821"/>
      <c r="E61" s="821"/>
      <c r="F61" s="821"/>
      <c r="G61" s="821"/>
      <c r="H61" s="821"/>
      <c r="I61" s="821"/>
      <c r="J61" s="821"/>
      <c r="K61" s="821"/>
      <c r="L61" s="821"/>
      <c r="M61" s="225"/>
      <c r="N61" s="821"/>
      <c r="O61" s="821"/>
      <c r="P61" s="821"/>
      <c r="Q61" s="821"/>
      <c r="R61" s="225"/>
      <c r="S61" s="821"/>
      <c r="T61" s="821"/>
      <c r="U61" s="821"/>
      <c r="V61" s="821"/>
      <c r="W61" s="821"/>
      <c r="X61" s="821"/>
      <c r="Y61" s="821"/>
      <c r="Z61" s="821"/>
      <c r="AA61" s="1091"/>
      <c r="AB61" s="821"/>
      <c r="AC61" s="821"/>
      <c r="AD61" s="821"/>
      <c r="AE61" s="821"/>
      <c r="AF61" s="821"/>
      <c r="AG61" s="821"/>
      <c r="AH61" s="821"/>
      <c r="AI61" s="821"/>
      <c r="AJ61" s="821"/>
      <c r="AK61" s="821"/>
      <c r="AL61" s="821"/>
      <c r="AM61" s="243"/>
    </row>
    <row r="62" spans="1:65" ht="14.1" customHeight="1">
      <c r="A62" s="377"/>
      <c r="B62" s="377"/>
      <c r="C62" s="377"/>
      <c r="D62" s="377"/>
      <c r="E62" s="377"/>
      <c r="F62" s="377"/>
      <c r="G62" s="377"/>
      <c r="H62" s="377"/>
      <c r="I62" s="377"/>
      <c r="J62" s="377"/>
      <c r="K62" s="377"/>
      <c r="L62" s="377"/>
      <c r="N62" s="377"/>
      <c r="O62" s="377"/>
      <c r="P62" s="377"/>
      <c r="Q62" s="377"/>
      <c r="S62" s="377"/>
      <c r="T62" s="377"/>
      <c r="U62" s="377"/>
      <c r="V62" s="377"/>
      <c r="W62" s="377"/>
      <c r="X62" s="377"/>
      <c r="Y62" s="377"/>
      <c r="Z62" s="377"/>
      <c r="AA62" s="377"/>
      <c r="AB62" s="377"/>
      <c r="AC62" s="377"/>
      <c r="AD62" s="377"/>
      <c r="AE62" s="377"/>
      <c r="AF62" s="377"/>
      <c r="AG62" s="377"/>
      <c r="AH62" s="377"/>
      <c r="AI62" s="377"/>
      <c r="AJ62" s="377"/>
      <c r="AK62" s="377"/>
      <c r="AL62" s="377"/>
      <c r="AM62" s="229"/>
    </row>
    <row r="63" spans="1:65" ht="14.1" customHeight="1">
      <c r="C63" s="377"/>
      <c r="F63" s="573"/>
      <c r="G63" s="573"/>
      <c r="H63" s="573"/>
      <c r="I63" s="573"/>
      <c r="J63" s="573"/>
      <c r="K63" s="573"/>
      <c r="L63" s="573"/>
      <c r="M63" s="573"/>
      <c r="N63" s="573"/>
      <c r="O63" s="573"/>
      <c r="Q63" s="573"/>
      <c r="R63" s="573"/>
      <c r="U63" s="237"/>
      <c r="X63" s="377"/>
      <c r="Y63" s="377"/>
      <c r="Z63" s="377"/>
      <c r="AA63" s="377"/>
      <c r="AM63" s="229"/>
    </row>
    <row r="64" spans="1:65" ht="14.1" customHeight="1">
      <c r="C64" s="377"/>
      <c r="E64" s="573"/>
      <c r="F64" s="573"/>
      <c r="G64" s="573"/>
      <c r="H64" s="573"/>
      <c r="I64" s="573"/>
      <c r="J64" s="573"/>
      <c r="K64" s="573"/>
      <c r="L64" s="573"/>
      <c r="M64" s="573"/>
      <c r="N64" s="573"/>
      <c r="O64" s="573"/>
      <c r="P64" s="573"/>
      <c r="Q64" s="377"/>
      <c r="R64" s="381"/>
      <c r="S64" s="381"/>
      <c r="T64" s="216"/>
      <c r="U64" s="224"/>
      <c r="V64" s="224"/>
      <c r="W64" s="377"/>
      <c r="X64" s="377"/>
      <c r="Y64" s="377"/>
      <c r="Z64" s="377"/>
      <c r="AM64" s="229"/>
    </row>
    <row r="65" spans="3:27" ht="14.1" customHeight="1">
      <c r="C65" s="377"/>
      <c r="D65" s="573"/>
      <c r="E65" s="573"/>
      <c r="G65" s="573"/>
      <c r="H65" s="573"/>
      <c r="I65" s="573"/>
      <c r="J65" s="573"/>
      <c r="K65" s="573"/>
      <c r="L65" s="573"/>
      <c r="N65" s="573"/>
      <c r="O65" s="573"/>
      <c r="P65" s="573"/>
      <c r="R65" s="231"/>
      <c r="S65" s="231"/>
      <c r="T65" s="231"/>
      <c r="U65" s="231"/>
      <c r="V65" s="231"/>
      <c r="W65" s="231"/>
      <c r="X65" s="231"/>
      <c r="Y65" s="377"/>
      <c r="Z65" s="377"/>
      <c r="AA65" s="377"/>
    </row>
    <row r="66" spans="3:27" ht="14.1" customHeight="1"/>
    <row r="67" spans="3:27" ht="14.1" customHeight="1"/>
    <row r="68" spans="3:27" ht="14.1" customHeight="1"/>
    <row r="69" spans="3:27" ht="14.1" customHeight="1"/>
    <row r="70" spans="3:27" ht="14.1" customHeight="1"/>
    <row r="71" spans="3:27" ht="14.1" customHeight="1"/>
    <row r="72" spans="3:27" ht="14.1" customHeight="1"/>
  </sheetData>
  <sheetProtection algorithmName="SHA-512" hashValue="xnYhN0DLtBGMU7XGXbDVQ757UtJsvCXGHqbHL7uxHMlaBhNrXS0qrq4nAOxVZjNDjQMBNdZYhenCPVQTB2dLtQ==" saltValue="qtUDPOnt2yJKnQPQtuC6KQ==" spinCount="100000" sheet="1" objects="1" scenarios="1" formatCells="0" formatColumns="0" formatRows="0" insertColumns="0" insertRows="0" selectLockedCells="1"/>
  <mergeCells count="64">
    <mergeCell ref="E29:Z30"/>
    <mergeCell ref="F32:Z33"/>
    <mergeCell ref="B6:C6"/>
    <mergeCell ref="D6:Z6"/>
    <mergeCell ref="AC5:AL6"/>
    <mergeCell ref="D25:Z25"/>
    <mergeCell ref="E26:Z27"/>
    <mergeCell ref="E12:Z12"/>
    <mergeCell ref="B9:C9"/>
    <mergeCell ref="D9:Z10"/>
    <mergeCell ref="D11:Z11"/>
    <mergeCell ref="E19:Z20"/>
    <mergeCell ref="E16:Z16"/>
    <mergeCell ref="E14:J14"/>
    <mergeCell ref="M14:P14"/>
    <mergeCell ref="S14:U14"/>
    <mergeCell ref="A1:AM1"/>
    <mergeCell ref="B3:AA3"/>
    <mergeCell ref="AB3:AM3"/>
    <mergeCell ref="B5:C5"/>
    <mergeCell ref="D5:Z5"/>
    <mergeCell ref="B22:C22"/>
    <mergeCell ref="D22:Z23"/>
    <mergeCell ref="E13:J13"/>
    <mergeCell ref="M13:P13"/>
    <mergeCell ref="S13:U13"/>
    <mergeCell ref="X13:Z13"/>
    <mergeCell ref="AB17:AM19"/>
    <mergeCell ref="AB20:AM21"/>
    <mergeCell ref="AC22:AL22"/>
    <mergeCell ref="AC23:AL23"/>
    <mergeCell ref="AC7:AL7"/>
    <mergeCell ref="AC8:AL8"/>
    <mergeCell ref="AB9:AM10"/>
    <mergeCell ref="AB11:AM14"/>
    <mergeCell ref="AB15:AM16"/>
    <mergeCell ref="B35:C35"/>
    <mergeCell ref="D35:Z35"/>
    <mergeCell ref="AC35:AL35"/>
    <mergeCell ref="AC36:AL38"/>
    <mergeCell ref="E36:Z37"/>
    <mergeCell ref="B40:C40"/>
    <mergeCell ref="D40:Z40"/>
    <mergeCell ref="AC40:AL40"/>
    <mergeCell ref="B43:C43"/>
    <mergeCell ref="D43:Z43"/>
    <mergeCell ref="E44:Z44"/>
    <mergeCell ref="F45:Z45"/>
    <mergeCell ref="F46:Z47"/>
    <mergeCell ref="B49:C49"/>
    <mergeCell ref="D49:Z49"/>
    <mergeCell ref="AC49:AL50"/>
    <mergeCell ref="AC51:AL51"/>
    <mergeCell ref="AC52:AL53"/>
    <mergeCell ref="E51:Z51"/>
    <mergeCell ref="E53:Z53"/>
    <mergeCell ref="F58:K58"/>
    <mergeCell ref="F59:H59"/>
    <mergeCell ref="J59:Z60"/>
    <mergeCell ref="E55:Z55"/>
    <mergeCell ref="F56:K56"/>
    <mergeCell ref="O56:W56"/>
    <mergeCell ref="F57:K57"/>
    <mergeCell ref="O57:W57"/>
  </mergeCells>
  <phoneticPr fontId="4"/>
  <conditionalFormatting sqref="F32">
    <cfRule type="containsBlanks" dxfId="76" priority="3">
      <formula>LEN(TRIM(F32))=0</formula>
    </cfRule>
  </conditionalFormatting>
  <conditionalFormatting sqref="F46">
    <cfRule type="containsBlanks" dxfId="75" priority="2">
      <formula>LEN(TRIM(F46))=0</formula>
    </cfRule>
  </conditionalFormatting>
  <conditionalFormatting sqref="J59">
    <cfRule type="containsBlanks" dxfId="74" priority="1">
      <formula>LEN(TRIM(J59))=0</formula>
    </cfRule>
  </conditionalFormatting>
  <printOptions horizontalCentered="1"/>
  <pageMargins left="0.70866141732283472" right="0.31496062992125984" top="0.39370078740157483" bottom="0.39370078740157483" header="0.51181102362204722" footer="0.51181102362204722"/>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69770" r:id="rId4" name="Check Box 42">
              <controlPr defaultSize="0" autoFill="0" autoLine="0" autoPict="0">
                <anchor moveWithCells="1" sizeWithCells="1">
                  <from>
                    <xdr:col>18</xdr:col>
                    <xdr:colOff>171450</xdr:colOff>
                    <xdr:row>39</xdr:row>
                    <xdr:rowOff>152400</xdr:rowOff>
                  </from>
                  <to>
                    <xdr:col>22</xdr:col>
                    <xdr:colOff>114300</xdr:colOff>
                    <xdr:row>41</xdr:row>
                    <xdr:rowOff>57150</xdr:rowOff>
                  </to>
                </anchor>
              </controlPr>
            </control>
          </mc:Choice>
        </mc:AlternateContent>
        <mc:AlternateContent xmlns:mc="http://schemas.openxmlformats.org/markup-compatibility/2006">
          <mc:Choice Requires="x14">
            <control shapeId="969771" r:id="rId5" name="Check Box 43">
              <controlPr defaultSize="0" autoFill="0" autoLine="0" autoPict="0">
                <anchor moveWithCells="1" sizeWithCells="1">
                  <from>
                    <xdr:col>22</xdr:col>
                    <xdr:colOff>142875</xdr:colOff>
                    <xdr:row>39</xdr:row>
                    <xdr:rowOff>152400</xdr:rowOff>
                  </from>
                  <to>
                    <xdr:col>26</xdr:col>
                    <xdr:colOff>76200</xdr:colOff>
                    <xdr:row>41</xdr:row>
                    <xdr:rowOff>57150</xdr:rowOff>
                  </to>
                </anchor>
              </controlPr>
            </control>
          </mc:Choice>
        </mc:AlternateContent>
        <mc:AlternateContent xmlns:mc="http://schemas.openxmlformats.org/markup-compatibility/2006">
          <mc:Choice Requires="x14">
            <control shapeId="969777" r:id="rId6" name="Check Box 49">
              <controlPr defaultSize="0" autoFill="0" autoLine="0" autoPict="0">
                <anchor moveWithCells="1" sizeWithCells="1">
                  <from>
                    <xdr:col>18</xdr:col>
                    <xdr:colOff>171450</xdr:colOff>
                    <xdr:row>15</xdr:row>
                    <xdr:rowOff>133350</xdr:rowOff>
                  </from>
                  <to>
                    <xdr:col>22</xdr:col>
                    <xdr:colOff>114300</xdr:colOff>
                    <xdr:row>17</xdr:row>
                    <xdr:rowOff>38100</xdr:rowOff>
                  </to>
                </anchor>
              </controlPr>
            </control>
          </mc:Choice>
        </mc:AlternateContent>
        <mc:AlternateContent xmlns:mc="http://schemas.openxmlformats.org/markup-compatibility/2006">
          <mc:Choice Requires="x14">
            <control shapeId="969778" r:id="rId7" name="Check Box 50">
              <controlPr defaultSize="0" autoFill="0" autoLine="0" autoPict="0">
                <anchor moveWithCells="1" sizeWithCells="1">
                  <from>
                    <xdr:col>22</xdr:col>
                    <xdr:colOff>142875</xdr:colOff>
                    <xdr:row>15</xdr:row>
                    <xdr:rowOff>133350</xdr:rowOff>
                  </from>
                  <to>
                    <xdr:col>26</xdr:col>
                    <xdr:colOff>76200</xdr:colOff>
                    <xdr:row>17</xdr:row>
                    <xdr:rowOff>38100</xdr:rowOff>
                  </to>
                </anchor>
              </controlPr>
            </control>
          </mc:Choice>
        </mc:AlternateContent>
        <mc:AlternateContent xmlns:mc="http://schemas.openxmlformats.org/markup-compatibility/2006">
          <mc:Choice Requires="x14">
            <control shapeId="969779" r:id="rId8" name="Check Box 27">
              <controlPr defaultSize="0" autoFill="0" autoLine="0" autoPict="0">
                <anchor moveWithCells="1">
                  <from>
                    <xdr:col>10</xdr:col>
                    <xdr:colOff>171450</xdr:colOff>
                    <xdr:row>11</xdr:row>
                    <xdr:rowOff>161925</xdr:rowOff>
                  </from>
                  <to>
                    <xdr:col>13</xdr:col>
                    <xdr:colOff>9525</xdr:colOff>
                    <xdr:row>13</xdr:row>
                    <xdr:rowOff>0</xdr:rowOff>
                  </to>
                </anchor>
              </controlPr>
            </control>
          </mc:Choice>
        </mc:AlternateContent>
        <mc:AlternateContent xmlns:mc="http://schemas.openxmlformats.org/markup-compatibility/2006">
          <mc:Choice Requires="x14">
            <control shapeId="969780" r:id="rId9" name="Check Box 52">
              <controlPr defaultSize="0" autoFill="0" autoLine="0" autoPict="0">
                <anchor moveWithCells="1">
                  <from>
                    <xdr:col>16</xdr:col>
                    <xdr:colOff>171450</xdr:colOff>
                    <xdr:row>11</xdr:row>
                    <xdr:rowOff>161925</xdr:rowOff>
                  </from>
                  <to>
                    <xdr:col>19</xdr:col>
                    <xdr:colOff>9525</xdr:colOff>
                    <xdr:row>13</xdr:row>
                    <xdr:rowOff>0</xdr:rowOff>
                  </to>
                </anchor>
              </controlPr>
            </control>
          </mc:Choice>
        </mc:AlternateContent>
        <mc:AlternateContent xmlns:mc="http://schemas.openxmlformats.org/markup-compatibility/2006">
          <mc:Choice Requires="x14">
            <control shapeId="969781" r:id="rId10" name="Check Box 53">
              <controlPr defaultSize="0" autoFill="0" autoLine="0" autoPict="0">
                <anchor moveWithCells="1">
                  <from>
                    <xdr:col>21</xdr:col>
                    <xdr:colOff>171450</xdr:colOff>
                    <xdr:row>11</xdr:row>
                    <xdr:rowOff>161925</xdr:rowOff>
                  </from>
                  <to>
                    <xdr:col>24</xdr:col>
                    <xdr:colOff>9525</xdr:colOff>
                    <xdr:row>13</xdr:row>
                    <xdr:rowOff>0</xdr:rowOff>
                  </to>
                </anchor>
              </controlPr>
            </control>
          </mc:Choice>
        </mc:AlternateContent>
        <mc:AlternateContent xmlns:mc="http://schemas.openxmlformats.org/markup-compatibility/2006">
          <mc:Choice Requires="x14">
            <control shapeId="969782" r:id="rId11" name="Check Box 54">
              <controlPr defaultSize="0" autoFill="0" autoLine="0" autoPict="0">
                <anchor moveWithCells="1">
                  <from>
                    <xdr:col>10</xdr:col>
                    <xdr:colOff>171450</xdr:colOff>
                    <xdr:row>12</xdr:row>
                    <xdr:rowOff>152400</xdr:rowOff>
                  </from>
                  <to>
                    <xdr:col>13</xdr:col>
                    <xdr:colOff>9525</xdr:colOff>
                    <xdr:row>13</xdr:row>
                    <xdr:rowOff>161925</xdr:rowOff>
                  </to>
                </anchor>
              </controlPr>
            </control>
          </mc:Choice>
        </mc:AlternateContent>
        <mc:AlternateContent xmlns:mc="http://schemas.openxmlformats.org/markup-compatibility/2006">
          <mc:Choice Requires="x14">
            <control shapeId="969783" r:id="rId12" name="Check Box 55">
              <controlPr defaultSize="0" autoFill="0" autoLine="0" autoPict="0">
                <anchor moveWithCells="1">
                  <from>
                    <xdr:col>17</xdr:col>
                    <xdr:colOff>0</xdr:colOff>
                    <xdr:row>12</xdr:row>
                    <xdr:rowOff>161925</xdr:rowOff>
                  </from>
                  <to>
                    <xdr:col>19</xdr:col>
                    <xdr:colOff>38100</xdr:colOff>
                    <xdr:row>14</xdr:row>
                    <xdr:rowOff>28575</xdr:rowOff>
                  </to>
                </anchor>
              </controlPr>
            </control>
          </mc:Choice>
        </mc:AlternateContent>
        <mc:AlternateContent xmlns:mc="http://schemas.openxmlformats.org/markup-compatibility/2006">
          <mc:Choice Requires="x14">
            <control shapeId="969784" r:id="rId13" name="Check Box 56">
              <controlPr defaultSize="0" autoFill="0" autoLine="0" autoPict="0">
                <anchor moveWithCells="1" sizeWithCells="1">
                  <from>
                    <xdr:col>18</xdr:col>
                    <xdr:colOff>171450</xdr:colOff>
                    <xdr:row>33</xdr:row>
                    <xdr:rowOff>142875</xdr:rowOff>
                  </from>
                  <to>
                    <xdr:col>22</xdr:col>
                    <xdr:colOff>114300</xdr:colOff>
                    <xdr:row>35</xdr:row>
                    <xdr:rowOff>19050</xdr:rowOff>
                  </to>
                </anchor>
              </controlPr>
            </control>
          </mc:Choice>
        </mc:AlternateContent>
        <mc:AlternateContent xmlns:mc="http://schemas.openxmlformats.org/markup-compatibility/2006">
          <mc:Choice Requires="x14">
            <control shapeId="969785" r:id="rId14" name="Check Box 57">
              <controlPr defaultSize="0" autoFill="0" autoLine="0" autoPict="0">
                <anchor moveWithCells="1" sizeWithCells="1">
                  <from>
                    <xdr:col>22</xdr:col>
                    <xdr:colOff>142875</xdr:colOff>
                    <xdr:row>33</xdr:row>
                    <xdr:rowOff>142875</xdr:rowOff>
                  </from>
                  <to>
                    <xdr:col>26</xdr:col>
                    <xdr:colOff>76200</xdr:colOff>
                    <xdr:row>35</xdr:row>
                    <xdr:rowOff>19050</xdr:rowOff>
                  </to>
                </anchor>
              </controlPr>
            </control>
          </mc:Choice>
        </mc:AlternateContent>
        <mc:AlternateContent xmlns:mc="http://schemas.openxmlformats.org/markup-compatibility/2006">
          <mc:Choice Requires="x14">
            <control shapeId="969786" r:id="rId15" name="Check Box 58">
              <controlPr defaultSize="0" autoFill="0" autoLine="0" autoPict="0">
                <anchor moveWithCells="1" sizeWithCells="1">
                  <from>
                    <xdr:col>18</xdr:col>
                    <xdr:colOff>171450</xdr:colOff>
                    <xdr:row>18</xdr:row>
                    <xdr:rowOff>133350</xdr:rowOff>
                  </from>
                  <to>
                    <xdr:col>22</xdr:col>
                    <xdr:colOff>114300</xdr:colOff>
                    <xdr:row>20</xdr:row>
                    <xdr:rowOff>38100</xdr:rowOff>
                  </to>
                </anchor>
              </controlPr>
            </control>
          </mc:Choice>
        </mc:AlternateContent>
        <mc:AlternateContent xmlns:mc="http://schemas.openxmlformats.org/markup-compatibility/2006">
          <mc:Choice Requires="x14">
            <control shapeId="969787" r:id="rId16" name="Check Box 59">
              <controlPr defaultSize="0" autoFill="0" autoLine="0" autoPict="0">
                <anchor moveWithCells="1" sizeWithCells="1">
                  <from>
                    <xdr:col>22</xdr:col>
                    <xdr:colOff>142875</xdr:colOff>
                    <xdr:row>18</xdr:row>
                    <xdr:rowOff>133350</xdr:rowOff>
                  </from>
                  <to>
                    <xdr:col>26</xdr:col>
                    <xdr:colOff>76200</xdr:colOff>
                    <xdr:row>20</xdr:row>
                    <xdr:rowOff>38100</xdr:rowOff>
                  </to>
                </anchor>
              </controlPr>
            </control>
          </mc:Choice>
        </mc:AlternateContent>
        <mc:AlternateContent xmlns:mc="http://schemas.openxmlformats.org/markup-compatibility/2006">
          <mc:Choice Requires="x14">
            <control shapeId="969788" r:id="rId17" name="Check Box 60">
              <controlPr defaultSize="0" autoFill="0" autoLine="0" autoPict="0">
                <anchor moveWithCells="1" sizeWithCells="1">
                  <from>
                    <xdr:col>13</xdr:col>
                    <xdr:colOff>123825</xdr:colOff>
                    <xdr:row>22</xdr:row>
                    <xdr:rowOff>142875</xdr:rowOff>
                  </from>
                  <to>
                    <xdr:col>17</xdr:col>
                    <xdr:colOff>66675</xdr:colOff>
                    <xdr:row>24</xdr:row>
                    <xdr:rowOff>47625</xdr:rowOff>
                  </to>
                </anchor>
              </controlPr>
            </control>
          </mc:Choice>
        </mc:AlternateContent>
        <mc:AlternateContent xmlns:mc="http://schemas.openxmlformats.org/markup-compatibility/2006">
          <mc:Choice Requires="x14">
            <control shapeId="969789" r:id="rId18" name="Check Box 61">
              <controlPr defaultSize="0" autoFill="0" autoLine="0" autoPict="0">
                <anchor moveWithCells="1" sizeWithCells="1">
                  <from>
                    <xdr:col>17</xdr:col>
                    <xdr:colOff>95250</xdr:colOff>
                    <xdr:row>22</xdr:row>
                    <xdr:rowOff>142875</xdr:rowOff>
                  </from>
                  <to>
                    <xdr:col>21</xdr:col>
                    <xdr:colOff>47625</xdr:colOff>
                    <xdr:row>24</xdr:row>
                    <xdr:rowOff>47625</xdr:rowOff>
                  </to>
                </anchor>
              </controlPr>
            </control>
          </mc:Choice>
        </mc:AlternateContent>
        <mc:AlternateContent xmlns:mc="http://schemas.openxmlformats.org/markup-compatibility/2006">
          <mc:Choice Requires="x14">
            <control shapeId="969790" r:id="rId19" name="Check Box 62">
              <controlPr defaultSize="0" autoFill="0" autoLine="0" autoPict="0">
                <anchor moveWithCells="1" sizeWithCells="1">
                  <from>
                    <xdr:col>21</xdr:col>
                    <xdr:colOff>114300</xdr:colOff>
                    <xdr:row>22</xdr:row>
                    <xdr:rowOff>142875</xdr:rowOff>
                  </from>
                  <to>
                    <xdr:col>25</xdr:col>
                    <xdr:colOff>66675</xdr:colOff>
                    <xdr:row>24</xdr:row>
                    <xdr:rowOff>47625</xdr:rowOff>
                  </to>
                </anchor>
              </controlPr>
            </control>
          </mc:Choice>
        </mc:AlternateContent>
        <mc:AlternateContent xmlns:mc="http://schemas.openxmlformats.org/markup-compatibility/2006">
          <mc:Choice Requires="x14">
            <control shapeId="969791" r:id="rId20" name="Check Box 63">
              <controlPr defaultSize="0" autoFill="0" autoLine="0" autoPict="0">
                <anchor moveWithCells="1">
                  <from>
                    <xdr:col>18</xdr:col>
                    <xdr:colOff>171450</xdr:colOff>
                    <xdr:row>28</xdr:row>
                    <xdr:rowOff>133350</xdr:rowOff>
                  </from>
                  <to>
                    <xdr:col>22</xdr:col>
                    <xdr:colOff>114300</xdr:colOff>
                    <xdr:row>30</xdr:row>
                    <xdr:rowOff>38100</xdr:rowOff>
                  </to>
                </anchor>
              </controlPr>
            </control>
          </mc:Choice>
        </mc:AlternateContent>
        <mc:AlternateContent xmlns:mc="http://schemas.openxmlformats.org/markup-compatibility/2006">
          <mc:Choice Requires="x14">
            <control shapeId="969792" r:id="rId21" name="Check Box 64">
              <controlPr defaultSize="0" autoFill="0" autoLine="0" autoPict="0">
                <anchor moveWithCells="1">
                  <from>
                    <xdr:col>22</xdr:col>
                    <xdr:colOff>142875</xdr:colOff>
                    <xdr:row>28</xdr:row>
                    <xdr:rowOff>133350</xdr:rowOff>
                  </from>
                  <to>
                    <xdr:col>26</xdr:col>
                    <xdr:colOff>76200</xdr:colOff>
                    <xdr:row>30</xdr:row>
                    <xdr:rowOff>38100</xdr:rowOff>
                  </to>
                </anchor>
              </controlPr>
            </control>
          </mc:Choice>
        </mc:AlternateContent>
        <mc:AlternateContent xmlns:mc="http://schemas.openxmlformats.org/markup-compatibility/2006">
          <mc:Choice Requires="x14">
            <control shapeId="969793" r:id="rId22" name="Check Box 65">
              <controlPr defaultSize="0" autoFill="0" autoLine="0" autoPict="0">
                <anchor moveWithCells="1" sizeWithCells="1">
                  <from>
                    <xdr:col>18</xdr:col>
                    <xdr:colOff>171450</xdr:colOff>
                    <xdr:row>25</xdr:row>
                    <xdr:rowOff>123825</xdr:rowOff>
                  </from>
                  <to>
                    <xdr:col>22</xdr:col>
                    <xdr:colOff>114300</xdr:colOff>
                    <xdr:row>27</xdr:row>
                    <xdr:rowOff>28575</xdr:rowOff>
                  </to>
                </anchor>
              </controlPr>
            </control>
          </mc:Choice>
        </mc:AlternateContent>
        <mc:AlternateContent xmlns:mc="http://schemas.openxmlformats.org/markup-compatibility/2006">
          <mc:Choice Requires="x14">
            <control shapeId="969794" r:id="rId23" name="Check Box 66">
              <controlPr defaultSize="0" autoFill="0" autoLine="0" autoPict="0">
                <anchor moveWithCells="1" sizeWithCells="1">
                  <from>
                    <xdr:col>22</xdr:col>
                    <xdr:colOff>142875</xdr:colOff>
                    <xdr:row>25</xdr:row>
                    <xdr:rowOff>123825</xdr:rowOff>
                  </from>
                  <to>
                    <xdr:col>26</xdr:col>
                    <xdr:colOff>76200</xdr:colOff>
                    <xdr:row>27</xdr:row>
                    <xdr:rowOff>28575</xdr:rowOff>
                  </to>
                </anchor>
              </controlPr>
            </control>
          </mc:Choice>
        </mc:AlternateContent>
        <mc:AlternateContent xmlns:mc="http://schemas.openxmlformats.org/markup-compatibility/2006">
          <mc:Choice Requires="x14">
            <control shapeId="2" r:id="rId24" name="Check Box 17">
              <controlPr defaultSize="0" autoFill="0" autoLine="0" autoPict="0">
                <anchor moveWithCells="1" sizeWithCells="1">
                  <from>
                    <xdr:col>18</xdr:col>
                    <xdr:colOff>171450</xdr:colOff>
                    <xdr:row>41</xdr:row>
                    <xdr:rowOff>142875</xdr:rowOff>
                  </from>
                  <to>
                    <xdr:col>22</xdr:col>
                    <xdr:colOff>114300</xdr:colOff>
                    <xdr:row>43</xdr:row>
                    <xdr:rowOff>47625</xdr:rowOff>
                  </to>
                </anchor>
              </controlPr>
            </control>
          </mc:Choice>
        </mc:AlternateContent>
        <mc:AlternateContent xmlns:mc="http://schemas.openxmlformats.org/markup-compatibility/2006">
          <mc:Choice Requires="x14">
            <control shapeId="3" r:id="rId25" name="Check Box 18">
              <controlPr defaultSize="0" autoFill="0" autoLine="0" autoPict="0">
                <anchor moveWithCells="1" sizeWithCells="1">
                  <from>
                    <xdr:col>22</xdr:col>
                    <xdr:colOff>142875</xdr:colOff>
                    <xdr:row>41</xdr:row>
                    <xdr:rowOff>142875</xdr:rowOff>
                  </from>
                  <to>
                    <xdr:col>26</xdr:col>
                    <xdr:colOff>76200</xdr:colOff>
                    <xdr:row>43</xdr:row>
                    <xdr:rowOff>47625</xdr:rowOff>
                  </to>
                </anchor>
              </controlPr>
            </control>
          </mc:Choice>
        </mc:AlternateContent>
        <mc:AlternateContent xmlns:mc="http://schemas.openxmlformats.org/markup-compatibility/2006">
          <mc:Choice Requires="x14">
            <control shapeId="5" r:id="rId26" name="Check Box 67">
              <controlPr defaultSize="0" autoFill="0" autoLine="0" autoPict="0">
                <anchor moveWithCells="1" sizeWithCells="1">
                  <from>
                    <xdr:col>18</xdr:col>
                    <xdr:colOff>171450</xdr:colOff>
                    <xdr:row>36</xdr:row>
                    <xdr:rowOff>0</xdr:rowOff>
                  </from>
                  <to>
                    <xdr:col>22</xdr:col>
                    <xdr:colOff>114300</xdr:colOff>
                    <xdr:row>37</xdr:row>
                    <xdr:rowOff>47625</xdr:rowOff>
                  </to>
                </anchor>
              </controlPr>
            </control>
          </mc:Choice>
        </mc:AlternateContent>
        <mc:AlternateContent xmlns:mc="http://schemas.openxmlformats.org/markup-compatibility/2006">
          <mc:Choice Requires="x14">
            <control shapeId="969796" r:id="rId27" name="Check Box 68">
              <controlPr defaultSize="0" autoFill="0" autoLine="0" autoPict="0">
                <anchor moveWithCells="1" sizeWithCells="1">
                  <from>
                    <xdr:col>22</xdr:col>
                    <xdr:colOff>142875</xdr:colOff>
                    <xdr:row>36</xdr:row>
                    <xdr:rowOff>0</xdr:rowOff>
                  </from>
                  <to>
                    <xdr:col>26</xdr:col>
                    <xdr:colOff>76200</xdr:colOff>
                    <xdr:row>37</xdr:row>
                    <xdr:rowOff>47625</xdr:rowOff>
                  </to>
                </anchor>
              </controlPr>
            </control>
          </mc:Choice>
        </mc:AlternateContent>
        <mc:AlternateContent xmlns:mc="http://schemas.openxmlformats.org/markup-compatibility/2006">
          <mc:Choice Requires="x14">
            <control shapeId="969797" r:id="rId28" name="Check Box 69">
              <controlPr defaultSize="0" autoFill="0" autoLine="0" autoPict="0">
                <anchor moveWithCells="1" sizeWithCells="1">
                  <from>
                    <xdr:col>18</xdr:col>
                    <xdr:colOff>171450</xdr:colOff>
                    <xdr:row>42</xdr:row>
                    <xdr:rowOff>152400</xdr:rowOff>
                  </from>
                  <to>
                    <xdr:col>22</xdr:col>
                    <xdr:colOff>114300</xdr:colOff>
                    <xdr:row>44</xdr:row>
                    <xdr:rowOff>57150</xdr:rowOff>
                  </to>
                </anchor>
              </controlPr>
            </control>
          </mc:Choice>
        </mc:AlternateContent>
        <mc:AlternateContent xmlns:mc="http://schemas.openxmlformats.org/markup-compatibility/2006">
          <mc:Choice Requires="x14">
            <control shapeId="969798" r:id="rId29" name="Check Box 70">
              <controlPr defaultSize="0" autoFill="0" autoLine="0" autoPict="0">
                <anchor moveWithCells="1" sizeWithCells="1">
                  <from>
                    <xdr:col>22</xdr:col>
                    <xdr:colOff>142875</xdr:colOff>
                    <xdr:row>42</xdr:row>
                    <xdr:rowOff>152400</xdr:rowOff>
                  </from>
                  <to>
                    <xdr:col>26</xdr:col>
                    <xdr:colOff>76200</xdr:colOff>
                    <xdr:row>44</xdr:row>
                    <xdr:rowOff>57150</xdr:rowOff>
                  </to>
                </anchor>
              </controlPr>
            </control>
          </mc:Choice>
        </mc:AlternateContent>
        <mc:AlternateContent xmlns:mc="http://schemas.openxmlformats.org/markup-compatibility/2006">
          <mc:Choice Requires="x14">
            <control shapeId="969800" r:id="rId30" name="Check Box 72">
              <controlPr defaultSize="0" autoFill="0" autoLine="0" autoPict="0">
                <anchor moveWithCells="1" sizeWithCells="1">
                  <from>
                    <xdr:col>18</xdr:col>
                    <xdr:colOff>171450</xdr:colOff>
                    <xdr:row>47</xdr:row>
                    <xdr:rowOff>123825</xdr:rowOff>
                  </from>
                  <to>
                    <xdr:col>22</xdr:col>
                    <xdr:colOff>114300</xdr:colOff>
                    <xdr:row>49</xdr:row>
                    <xdr:rowOff>28575</xdr:rowOff>
                  </to>
                </anchor>
              </controlPr>
            </control>
          </mc:Choice>
        </mc:AlternateContent>
        <mc:AlternateContent xmlns:mc="http://schemas.openxmlformats.org/markup-compatibility/2006">
          <mc:Choice Requires="x14">
            <control shapeId="969801" r:id="rId31" name="Check Box 73">
              <controlPr defaultSize="0" autoFill="0" autoLine="0" autoPict="0">
                <anchor moveWithCells="1" sizeWithCells="1">
                  <from>
                    <xdr:col>22</xdr:col>
                    <xdr:colOff>142875</xdr:colOff>
                    <xdr:row>47</xdr:row>
                    <xdr:rowOff>123825</xdr:rowOff>
                  </from>
                  <to>
                    <xdr:col>26</xdr:col>
                    <xdr:colOff>76200</xdr:colOff>
                    <xdr:row>49</xdr:row>
                    <xdr:rowOff>28575</xdr:rowOff>
                  </to>
                </anchor>
              </controlPr>
            </control>
          </mc:Choice>
        </mc:AlternateContent>
        <mc:AlternateContent xmlns:mc="http://schemas.openxmlformats.org/markup-compatibility/2006">
          <mc:Choice Requires="x14">
            <control shapeId="969802" r:id="rId32" name="Check Box 29">
              <controlPr defaultSize="0" autoFill="0" autoLine="0" autoPict="0">
                <anchor moveWithCells="1">
                  <from>
                    <xdr:col>4</xdr:col>
                    <xdr:colOff>0</xdr:colOff>
                    <xdr:row>58</xdr:row>
                    <xdr:rowOff>0</xdr:rowOff>
                  </from>
                  <to>
                    <xdr:col>5</xdr:col>
                    <xdr:colOff>28575</xdr:colOff>
                    <xdr:row>59</xdr:row>
                    <xdr:rowOff>9525</xdr:rowOff>
                  </to>
                </anchor>
              </controlPr>
            </control>
          </mc:Choice>
        </mc:AlternateContent>
        <mc:AlternateContent xmlns:mc="http://schemas.openxmlformats.org/markup-compatibility/2006">
          <mc:Choice Requires="x14">
            <control shapeId="969803" r:id="rId33" name="Check Box 29">
              <controlPr defaultSize="0" autoFill="0" autoLine="0" autoPict="0">
                <anchor moveWithCells="1">
                  <from>
                    <xdr:col>4</xdr:col>
                    <xdr:colOff>0</xdr:colOff>
                    <xdr:row>55</xdr:row>
                    <xdr:rowOff>0</xdr:rowOff>
                  </from>
                  <to>
                    <xdr:col>5</xdr:col>
                    <xdr:colOff>28575</xdr:colOff>
                    <xdr:row>56</xdr:row>
                    <xdr:rowOff>9525</xdr:rowOff>
                  </to>
                </anchor>
              </controlPr>
            </control>
          </mc:Choice>
        </mc:AlternateContent>
        <mc:AlternateContent xmlns:mc="http://schemas.openxmlformats.org/markup-compatibility/2006">
          <mc:Choice Requires="x14">
            <control shapeId="969804" r:id="rId34" name="Check Box 29">
              <controlPr defaultSize="0" autoFill="0" autoLine="0" autoPict="0">
                <anchor moveWithCells="1">
                  <from>
                    <xdr:col>4</xdr:col>
                    <xdr:colOff>0</xdr:colOff>
                    <xdr:row>56</xdr:row>
                    <xdr:rowOff>0</xdr:rowOff>
                  </from>
                  <to>
                    <xdr:col>5</xdr:col>
                    <xdr:colOff>28575</xdr:colOff>
                    <xdr:row>57</xdr:row>
                    <xdr:rowOff>9525</xdr:rowOff>
                  </to>
                </anchor>
              </controlPr>
            </control>
          </mc:Choice>
        </mc:AlternateContent>
        <mc:AlternateContent xmlns:mc="http://schemas.openxmlformats.org/markup-compatibility/2006">
          <mc:Choice Requires="x14">
            <control shapeId="969805" r:id="rId35" name="Check Box 29">
              <controlPr defaultSize="0" autoFill="0" autoLine="0" autoPict="0">
                <anchor moveWithCells="1">
                  <from>
                    <xdr:col>4</xdr:col>
                    <xdr:colOff>0</xdr:colOff>
                    <xdr:row>57</xdr:row>
                    <xdr:rowOff>0</xdr:rowOff>
                  </from>
                  <to>
                    <xdr:col>5</xdr:col>
                    <xdr:colOff>28575</xdr:colOff>
                    <xdr:row>58</xdr:row>
                    <xdr:rowOff>9525</xdr:rowOff>
                  </to>
                </anchor>
              </controlPr>
            </control>
          </mc:Choice>
        </mc:AlternateContent>
        <mc:AlternateContent xmlns:mc="http://schemas.openxmlformats.org/markup-compatibility/2006">
          <mc:Choice Requires="x14">
            <control shapeId="969806" r:id="rId36" name="Check Box 29">
              <controlPr defaultSize="0" autoFill="0" autoLine="0" autoPict="0">
                <anchor moveWithCells="1">
                  <from>
                    <xdr:col>13</xdr:col>
                    <xdr:colOff>0</xdr:colOff>
                    <xdr:row>55</xdr:row>
                    <xdr:rowOff>0</xdr:rowOff>
                  </from>
                  <to>
                    <xdr:col>14</xdr:col>
                    <xdr:colOff>28575</xdr:colOff>
                    <xdr:row>56</xdr:row>
                    <xdr:rowOff>9525</xdr:rowOff>
                  </to>
                </anchor>
              </controlPr>
            </control>
          </mc:Choice>
        </mc:AlternateContent>
        <mc:AlternateContent xmlns:mc="http://schemas.openxmlformats.org/markup-compatibility/2006">
          <mc:Choice Requires="x14">
            <control shapeId="969807" r:id="rId37" name="Check Box 29">
              <controlPr defaultSize="0" autoFill="0" autoLine="0" autoPict="0">
                <anchor moveWithCells="1">
                  <from>
                    <xdr:col>13</xdr:col>
                    <xdr:colOff>0</xdr:colOff>
                    <xdr:row>56</xdr:row>
                    <xdr:rowOff>0</xdr:rowOff>
                  </from>
                  <to>
                    <xdr:col>14</xdr:col>
                    <xdr:colOff>28575</xdr:colOff>
                    <xdr:row>57</xdr:row>
                    <xdr:rowOff>9525</xdr:rowOff>
                  </to>
                </anchor>
              </controlPr>
            </control>
          </mc:Choice>
        </mc:AlternateContent>
        <mc:AlternateContent xmlns:mc="http://schemas.openxmlformats.org/markup-compatibility/2006">
          <mc:Choice Requires="x14">
            <control shapeId="969809" r:id="rId38" name="Check Box 81">
              <controlPr defaultSize="0" autoFill="0" autoLine="0" autoPict="0">
                <anchor moveWithCells="1" sizeWithCells="1">
                  <from>
                    <xdr:col>18</xdr:col>
                    <xdr:colOff>171450</xdr:colOff>
                    <xdr:row>5</xdr:row>
                    <xdr:rowOff>133350</xdr:rowOff>
                  </from>
                  <to>
                    <xdr:col>22</xdr:col>
                    <xdr:colOff>114300</xdr:colOff>
                    <xdr:row>7</xdr:row>
                    <xdr:rowOff>38100</xdr:rowOff>
                  </to>
                </anchor>
              </controlPr>
            </control>
          </mc:Choice>
        </mc:AlternateContent>
        <mc:AlternateContent xmlns:mc="http://schemas.openxmlformats.org/markup-compatibility/2006">
          <mc:Choice Requires="x14">
            <control shapeId="969810" r:id="rId39" name="Check Box 82">
              <controlPr defaultSize="0" autoFill="0" autoLine="0" autoPict="0">
                <anchor moveWithCells="1" sizeWithCells="1">
                  <from>
                    <xdr:col>22</xdr:col>
                    <xdr:colOff>142875</xdr:colOff>
                    <xdr:row>5</xdr:row>
                    <xdr:rowOff>133350</xdr:rowOff>
                  </from>
                  <to>
                    <xdr:col>26</xdr:col>
                    <xdr:colOff>76200</xdr:colOff>
                    <xdr:row>7</xdr:row>
                    <xdr:rowOff>38100</xdr:rowOff>
                  </to>
                </anchor>
              </controlPr>
            </control>
          </mc:Choice>
        </mc:AlternateContent>
        <mc:AlternateContent xmlns:mc="http://schemas.openxmlformats.org/markup-compatibility/2006">
          <mc:Choice Requires="x14">
            <control shapeId="969811" r:id="rId40" name="Check Box 83">
              <controlPr defaultSize="0" autoFill="0" autoLine="0" autoPict="0">
                <anchor moveWithCells="1" sizeWithCells="1">
                  <from>
                    <xdr:col>18</xdr:col>
                    <xdr:colOff>171450</xdr:colOff>
                    <xdr:row>8</xdr:row>
                    <xdr:rowOff>133350</xdr:rowOff>
                  </from>
                  <to>
                    <xdr:col>22</xdr:col>
                    <xdr:colOff>114300</xdr:colOff>
                    <xdr:row>10</xdr:row>
                    <xdr:rowOff>38100</xdr:rowOff>
                  </to>
                </anchor>
              </controlPr>
            </control>
          </mc:Choice>
        </mc:AlternateContent>
        <mc:AlternateContent xmlns:mc="http://schemas.openxmlformats.org/markup-compatibility/2006">
          <mc:Choice Requires="x14">
            <control shapeId="969812" r:id="rId41" name="Check Box 84">
              <controlPr defaultSize="0" autoFill="0" autoLine="0" autoPict="0">
                <anchor moveWithCells="1" sizeWithCells="1">
                  <from>
                    <xdr:col>22</xdr:col>
                    <xdr:colOff>142875</xdr:colOff>
                    <xdr:row>8</xdr:row>
                    <xdr:rowOff>133350</xdr:rowOff>
                  </from>
                  <to>
                    <xdr:col>26</xdr:col>
                    <xdr:colOff>76200</xdr:colOff>
                    <xdr:row>10</xdr:row>
                    <xdr:rowOff>38100</xdr:rowOff>
                  </to>
                </anchor>
              </controlPr>
            </control>
          </mc:Choice>
        </mc:AlternateContent>
        <mc:AlternateContent xmlns:mc="http://schemas.openxmlformats.org/markup-compatibility/2006">
          <mc:Choice Requires="x14">
            <control shapeId="969813" r:id="rId42" name="Check Box 85">
              <controlPr defaultSize="0" autoFill="0" autoLine="0" autoPict="0">
                <anchor moveWithCells="1" sizeWithCells="1">
                  <from>
                    <xdr:col>18</xdr:col>
                    <xdr:colOff>171450</xdr:colOff>
                    <xdr:row>49</xdr:row>
                    <xdr:rowOff>142875</xdr:rowOff>
                  </from>
                  <to>
                    <xdr:col>22</xdr:col>
                    <xdr:colOff>114300</xdr:colOff>
                    <xdr:row>51</xdr:row>
                    <xdr:rowOff>47625</xdr:rowOff>
                  </to>
                </anchor>
              </controlPr>
            </control>
          </mc:Choice>
        </mc:AlternateContent>
        <mc:AlternateContent xmlns:mc="http://schemas.openxmlformats.org/markup-compatibility/2006">
          <mc:Choice Requires="x14">
            <control shapeId="969814" r:id="rId43" name="Check Box 86">
              <controlPr defaultSize="0" autoFill="0" autoLine="0" autoPict="0">
                <anchor moveWithCells="1" sizeWithCells="1">
                  <from>
                    <xdr:col>22</xdr:col>
                    <xdr:colOff>142875</xdr:colOff>
                    <xdr:row>49</xdr:row>
                    <xdr:rowOff>142875</xdr:rowOff>
                  </from>
                  <to>
                    <xdr:col>26</xdr:col>
                    <xdr:colOff>76200</xdr:colOff>
                    <xdr:row>51</xdr:row>
                    <xdr:rowOff>47625</xdr:rowOff>
                  </to>
                </anchor>
              </controlPr>
            </control>
          </mc:Choice>
        </mc:AlternateContent>
        <mc:AlternateContent xmlns:mc="http://schemas.openxmlformats.org/markup-compatibility/2006">
          <mc:Choice Requires="x14">
            <control shapeId="969815" r:id="rId44" name="Check Box 87">
              <controlPr defaultSize="0" autoFill="0" autoLine="0" autoPict="0">
                <anchor moveWithCells="1" sizeWithCells="1">
                  <from>
                    <xdr:col>18</xdr:col>
                    <xdr:colOff>171450</xdr:colOff>
                    <xdr:row>52</xdr:row>
                    <xdr:rowOff>152400</xdr:rowOff>
                  </from>
                  <to>
                    <xdr:col>22</xdr:col>
                    <xdr:colOff>114300</xdr:colOff>
                    <xdr:row>54</xdr:row>
                    <xdr:rowOff>57150</xdr:rowOff>
                  </to>
                </anchor>
              </controlPr>
            </control>
          </mc:Choice>
        </mc:AlternateContent>
        <mc:AlternateContent xmlns:mc="http://schemas.openxmlformats.org/markup-compatibility/2006">
          <mc:Choice Requires="x14">
            <control shapeId="969816" r:id="rId45" name="Check Box 88">
              <controlPr defaultSize="0" autoFill="0" autoLine="0" autoPict="0">
                <anchor moveWithCells="1" sizeWithCells="1">
                  <from>
                    <xdr:col>22</xdr:col>
                    <xdr:colOff>142875</xdr:colOff>
                    <xdr:row>52</xdr:row>
                    <xdr:rowOff>152400</xdr:rowOff>
                  </from>
                  <to>
                    <xdr:col>26</xdr:col>
                    <xdr:colOff>76200</xdr:colOff>
                    <xdr:row>54</xdr:row>
                    <xdr:rowOff>57150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A0DD4-93EE-4449-AD16-AFC82D6E294B}">
  <sheetPr>
    <tabColor theme="7" tint="0.59999389629810485"/>
  </sheetPr>
  <dimension ref="A1:BP94"/>
  <sheetViews>
    <sheetView showGridLines="0" view="pageBreakPreview" zoomScaleNormal="100" zoomScaleSheetLayoutView="100" workbookViewId="0">
      <selection activeCell="L12" sqref="L12:X13"/>
    </sheetView>
  </sheetViews>
  <sheetFormatPr defaultColWidth="8" defaultRowHeight="12"/>
  <cols>
    <col min="1" max="1" width="1.375" style="13" customWidth="1"/>
    <col min="2" max="2" width="1.625" style="13" customWidth="1"/>
    <col min="3" max="40" width="2.375" style="13" customWidth="1"/>
    <col min="41" max="58" width="2.625" style="13" customWidth="1"/>
    <col min="59" max="16384" width="8" style="13"/>
  </cols>
  <sheetData>
    <row r="1" spans="1:45" ht="14.1" customHeight="1">
      <c r="A1" s="1742" t="s">
        <v>1675</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O1" s="525"/>
      <c r="AP1" s="525"/>
      <c r="AQ1" s="525"/>
      <c r="AR1" s="525"/>
      <c r="AS1" s="525"/>
    </row>
    <row r="2" spans="1:45" ht="5.0999999999999996" customHeight="1" thickBot="1"/>
    <row r="3" spans="1:45" ht="14.1" customHeight="1">
      <c r="B3" s="1741" t="s">
        <v>1676</v>
      </c>
      <c r="C3" s="1739"/>
      <c r="D3" s="1739"/>
      <c r="E3" s="1739"/>
      <c r="F3" s="1739"/>
      <c r="G3" s="1739"/>
      <c r="H3" s="1739"/>
      <c r="I3" s="1739"/>
      <c r="J3" s="1739"/>
      <c r="K3" s="1739"/>
      <c r="L3" s="1739"/>
      <c r="M3" s="1739"/>
      <c r="N3" s="1739"/>
      <c r="O3" s="1739"/>
      <c r="P3" s="1739"/>
      <c r="Q3" s="1739"/>
      <c r="R3" s="1739"/>
      <c r="S3" s="1739"/>
      <c r="T3" s="1739"/>
      <c r="U3" s="1739"/>
      <c r="V3" s="1739"/>
      <c r="W3" s="1739"/>
      <c r="X3" s="1739"/>
      <c r="Y3" s="1739"/>
      <c r="Z3" s="1739"/>
      <c r="AA3" s="1739"/>
      <c r="AB3" s="2966" t="s">
        <v>122</v>
      </c>
      <c r="AC3" s="2967"/>
      <c r="AD3" s="2967"/>
      <c r="AE3" s="2967"/>
      <c r="AF3" s="2967"/>
      <c r="AG3" s="2967"/>
      <c r="AH3" s="2967"/>
      <c r="AI3" s="2967"/>
      <c r="AJ3" s="2967"/>
      <c r="AK3" s="2967"/>
      <c r="AL3" s="2967"/>
      <c r="AM3" s="2967"/>
    </row>
    <row r="4" spans="1:45" ht="5.25" customHeight="1">
      <c r="B4" s="199"/>
      <c r="C4" s="55"/>
      <c r="D4" s="55"/>
      <c r="E4" s="55"/>
      <c r="F4" s="55"/>
      <c r="G4" s="55"/>
      <c r="H4" s="55"/>
      <c r="I4" s="55"/>
      <c r="J4" s="55"/>
      <c r="K4" s="55"/>
      <c r="L4" s="55"/>
      <c r="M4" s="55"/>
      <c r="N4" s="55"/>
      <c r="O4" s="55"/>
      <c r="P4" s="55"/>
      <c r="Q4" s="55"/>
      <c r="R4" s="55"/>
      <c r="S4" s="55"/>
      <c r="T4" s="55"/>
      <c r="U4" s="55"/>
      <c r="V4" s="55"/>
      <c r="W4" s="55"/>
      <c r="X4" s="55"/>
      <c r="Y4" s="55"/>
      <c r="Z4" s="55"/>
      <c r="AA4" s="55"/>
      <c r="AB4" s="176"/>
      <c r="AC4" s="57"/>
      <c r="AD4" s="57"/>
      <c r="AE4" s="57"/>
      <c r="AF4" s="57"/>
      <c r="AG4" s="57"/>
      <c r="AH4" s="57"/>
      <c r="AI4" s="57"/>
      <c r="AJ4" s="57"/>
      <c r="AK4" s="57"/>
      <c r="AL4" s="57"/>
      <c r="AM4" s="177"/>
    </row>
    <row r="5" spans="1:45" ht="14.1" customHeight="1">
      <c r="A5" s="303"/>
      <c r="B5" s="876"/>
      <c r="C5" s="1092"/>
      <c r="D5" s="278" t="s">
        <v>41</v>
      </c>
      <c r="E5" s="1710" t="s">
        <v>863</v>
      </c>
      <c r="F5" s="1710"/>
      <c r="G5" s="1710"/>
      <c r="H5" s="1710"/>
      <c r="I5" s="1710"/>
      <c r="J5" s="1710"/>
      <c r="K5" s="1710"/>
      <c r="L5" s="1710"/>
      <c r="M5" s="1710"/>
      <c r="N5" s="1710"/>
      <c r="O5" s="1710"/>
      <c r="P5" s="1710"/>
      <c r="Q5" s="1710"/>
      <c r="R5" s="1710"/>
      <c r="S5" s="1710"/>
      <c r="T5" s="1710"/>
      <c r="U5" s="1710"/>
      <c r="V5" s="1710"/>
      <c r="W5" s="1710"/>
      <c r="X5" s="1710"/>
      <c r="Y5" s="1710"/>
      <c r="Z5" s="1710"/>
      <c r="AA5" s="303"/>
      <c r="AB5" s="302"/>
      <c r="AC5" s="4"/>
      <c r="AD5" s="4"/>
      <c r="AE5" s="4"/>
      <c r="AF5" s="4"/>
      <c r="AG5" s="4"/>
      <c r="AH5" s="4"/>
      <c r="AI5" s="4"/>
      <c r="AJ5" s="4"/>
      <c r="AK5" s="4"/>
      <c r="AL5" s="4"/>
      <c r="AM5" s="14"/>
    </row>
    <row r="6" spans="1:45" ht="14.1" customHeight="1">
      <c r="A6" s="303"/>
      <c r="B6" s="876"/>
      <c r="C6" s="1092"/>
      <c r="G6" s="822"/>
      <c r="H6" s="822"/>
      <c r="I6" s="822"/>
      <c r="J6" s="822"/>
      <c r="K6" s="822"/>
      <c r="L6" s="822"/>
      <c r="M6" s="822"/>
      <c r="N6" s="822"/>
      <c r="O6" s="822"/>
      <c r="P6" s="822"/>
      <c r="Q6" s="822"/>
      <c r="R6" s="822"/>
      <c r="S6" s="822"/>
      <c r="T6" s="822"/>
      <c r="U6" s="822"/>
      <c r="V6" s="822"/>
      <c r="W6" s="822"/>
      <c r="X6" s="822"/>
      <c r="Y6" s="822"/>
      <c r="Z6" s="303"/>
      <c r="AA6" s="303"/>
      <c r="AB6" s="302"/>
      <c r="AC6" s="322"/>
      <c r="AD6" s="322"/>
      <c r="AE6" s="322"/>
      <c r="AF6" s="322"/>
      <c r="AG6" s="322"/>
      <c r="AH6" s="322"/>
      <c r="AI6" s="322"/>
      <c r="AJ6" s="322"/>
      <c r="AK6" s="322"/>
      <c r="AL6" s="322"/>
      <c r="AM6" s="14"/>
    </row>
    <row r="7" spans="1:45" ht="14.1" customHeight="1">
      <c r="A7" s="303"/>
      <c r="B7" s="15"/>
      <c r="AA7" s="303"/>
      <c r="AB7" s="302"/>
      <c r="AC7" s="311"/>
      <c r="AD7" s="311"/>
      <c r="AE7" s="311"/>
      <c r="AF7" s="311"/>
      <c r="AG7" s="311"/>
      <c r="AH7" s="311"/>
      <c r="AI7" s="311"/>
      <c r="AJ7" s="311"/>
      <c r="AK7" s="311"/>
      <c r="AL7" s="311"/>
      <c r="AM7" s="534"/>
    </row>
    <row r="8" spans="1:45" ht="14.1" customHeight="1">
      <c r="A8" s="303"/>
      <c r="B8" s="2941" t="s">
        <v>652</v>
      </c>
      <c r="C8" s="2942"/>
      <c r="D8" s="1872" t="s">
        <v>790</v>
      </c>
      <c r="E8" s="1872"/>
      <c r="F8" s="1872"/>
      <c r="G8" s="1872"/>
      <c r="H8" s="1872"/>
      <c r="I8" s="1872"/>
      <c r="J8" s="1872"/>
      <c r="K8" s="1872"/>
      <c r="L8" s="1872"/>
      <c r="M8" s="1872"/>
      <c r="N8" s="1872"/>
      <c r="O8" s="1872"/>
      <c r="P8" s="1872"/>
      <c r="Q8" s="1872"/>
      <c r="R8" s="1872"/>
      <c r="S8" s="1872"/>
      <c r="T8" s="1872"/>
      <c r="U8" s="1872"/>
      <c r="V8" s="1872"/>
      <c r="W8" s="1872"/>
      <c r="X8" s="1872"/>
      <c r="Y8" s="1872"/>
      <c r="Z8" s="1872"/>
      <c r="AA8" s="303"/>
      <c r="AB8" s="12"/>
      <c r="AC8" s="311"/>
      <c r="AD8" s="311"/>
      <c r="AE8" s="311"/>
      <c r="AF8" s="311"/>
      <c r="AG8" s="311"/>
      <c r="AH8" s="311"/>
      <c r="AI8" s="311"/>
      <c r="AJ8" s="311"/>
      <c r="AK8" s="311"/>
      <c r="AL8" s="311"/>
      <c r="AM8" s="534"/>
    </row>
    <row r="9" spans="1:45" ht="14.1" customHeight="1">
      <c r="A9" s="303"/>
      <c r="B9" s="15"/>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303"/>
      <c r="AB9" s="302"/>
      <c r="AC9" s="4"/>
      <c r="AD9" s="4"/>
      <c r="AE9" s="4"/>
      <c r="AF9" s="4"/>
      <c r="AG9" s="4"/>
      <c r="AH9" s="4"/>
      <c r="AI9" s="4"/>
      <c r="AJ9" s="4"/>
      <c r="AK9" s="4"/>
      <c r="AL9" s="4"/>
      <c r="AM9" s="46"/>
    </row>
    <row r="10" spans="1:45" ht="14.1" customHeight="1">
      <c r="A10" s="303"/>
      <c r="B10" s="18"/>
      <c r="D10" s="561" t="s">
        <v>494</v>
      </c>
      <c r="E10" s="4180" t="s">
        <v>566</v>
      </c>
      <c r="F10" s="4180"/>
      <c r="G10" s="4180"/>
      <c r="H10" s="4180"/>
      <c r="I10" s="4180"/>
      <c r="J10" s="4180"/>
      <c r="K10" s="4180"/>
      <c r="L10" s="4180"/>
      <c r="M10" s="4180"/>
      <c r="N10" s="4180"/>
      <c r="O10" s="4180"/>
      <c r="P10" s="4180"/>
      <c r="Q10" s="4180"/>
      <c r="R10" s="4180"/>
      <c r="S10" s="4180"/>
      <c r="T10" s="4180"/>
      <c r="U10" s="4180"/>
      <c r="V10" s="4180"/>
      <c r="W10" s="4180"/>
      <c r="X10" s="4180"/>
      <c r="Y10" s="4180"/>
      <c r="AA10" s="303"/>
      <c r="AB10" s="302"/>
      <c r="AC10" s="4"/>
      <c r="AD10" s="4"/>
      <c r="AE10" s="4"/>
      <c r="AF10" s="4"/>
      <c r="AG10" s="4"/>
      <c r="AH10" s="4"/>
      <c r="AI10" s="4"/>
      <c r="AJ10" s="4"/>
      <c r="AK10" s="4"/>
      <c r="AL10" s="4"/>
      <c r="AM10" s="46"/>
    </row>
    <row r="11" spans="1:45" ht="14.1" customHeight="1">
      <c r="A11" s="303"/>
      <c r="B11" s="18"/>
      <c r="D11" s="1761" t="s">
        <v>292</v>
      </c>
      <c r="E11" s="1896"/>
      <c r="F11" s="1896"/>
      <c r="G11" s="181"/>
      <c r="H11" s="3117" t="s">
        <v>563</v>
      </c>
      <c r="I11" s="3117"/>
      <c r="J11" s="819"/>
      <c r="K11" s="450"/>
      <c r="L11" s="3117" t="s">
        <v>875</v>
      </c>
      <c r="M11" s="3117"/>
      <c r="N11" s="3117"/>
      <c r="O11" s="1093"/>
      <c r="P11" s="3117" t="s">
        <v>876</v>
      </c>
      <c r="Q11" s="3117"/>
      <c r="R11" s="3117"/>
      <c r="S11" s="1093"/>
      <c r="T11" s="3117" t="s">
        <v>1136</v>
      </c>
      <c r="U11" s="3117"/>
      <c r="V11" s="3117"/>
      <c r="W11" s="3117"/>
      <c r="X11" s="3117"/>
      <c r="Y11" s="209"/>
      <c r="AA11" s="303"/>
      <c r="AB11" s="302"/>
      <c r="AC11" s="4"/>
      <c r="AD11" s="4"/>
      <c r="AE11" s="4"/>
      <c r="AF11" s="4"/>
      <c r="AG11" s="4"/>
      <c r="AH11" s="4"/>
      <c r="AI11" s="4"/>
      <c r="AJ11" s="4"/>
      <c r="AK11" s="4"/>
      <c r="AL11" s="4"/>
      <c r="AM11" s="46"/>
    </row>
    <row r="12" spans="1:45" ht="14.1" customHeight="1">
      <c r="A12" s="303"/>
      <c r="B12" s="18"/>
      <c r="D12" s="1897"/>
      <c r="E12" s="1728"/>
      <c r="F12" s="1728"/>
      <c r="G12" s="185"/>
      <c r="H12" s="1720" t="s">
        <v>166</v>
      </c>
      <c r="I12" s="1720"/>
      <c r="J12" s="1720"/>
      <c r="K12" s="1720"/>
      <c r="L12" s="4181"/>
      <c r="M12" s="4181"/>
      <c r="N12" s="4181"/>
      <c r="O12" s="4181"/>
      <c r="P12" s="4181"/>
      <c r="Q12" s="4181"/>
      <c r="R12" s="4181"/>
      <c r="S12" s="4181"/>
      <c r="T12" s="4181"/>
      <c r="U12" s="4181"/>
      <c r="V12" s="4181"/>
      <c r="W12" s="4181"/>
      <c r="X12" s="4181"/>
      <c r="Y12" s="210"/>
      <c r="AA12" s="303"/>
      <c r="AB12" s="302"/>
      <c r="AC12" s="4"/>
      <c r="AD12" s="4"/>
      <c r="AE12" s="4"/>
      <c r="AF12" s="4"/>
      <c r="AG12" s="4"/>
      <c r="AH12" s="4"/>
      <c r="AI12" s="4"/>
      <c r="AJ12" s="4"/>
      <c r="AK12" s="4"/>
      <c r="AL12" s="4"/>
      <c r="AM12" s="46"/>
    </row>
    <row r="13" spans="1:45" ht="14.1" customHeight="1">
      <c r="A13" s="303"/>
      <c r="B13" s="18"/>
      <c r="D13" s="1897"/>
      <c r="E13" s="1728"/>
      <c r="F13" s="1728"/>
      <c r="G13" s="185"/>
      <c r="H13" s="1720"/>
      <c r="I13" s="1720"/>
      <c r="J13" s="1720"/>
      <c r="K13" s="1720"/>
      <c r="L13" s="4181"/>
      <c r="M13" s="4181"/>
      <c r="N13" s="4181"/>
      <c r="O13" s="4181"/>
      <c r="P13" s="4181"/>
      <c r="Q13" s="4181"/>
      <c r="R13" s="4181"/>
      <c r="S13" s="4181"/>
      <c r="T13" s="4181"/>
      <c r="U13" s="4181"/>
      <c r="V13" s="4181"/>
      <c r="W13" s="4181"/>
      <c r="X13" s="4181"/>
      <c r="Y13" s="210"/>
      <c r="AA13" s="303"/>
      <c r="AB13" s="302"/>
      <c r="AC13" s="4"/>
      <c r="AD13" s="4"/>
      <c r="AE13" s="4"/>
      <c r="AF13" s="4"/>
      <c r="AG13" s="4"/>
      <c r="AH13" s="4"/>
      <c r="AI13" s="4"/>
      <c r="AJ13" s="4"/>
      <c r="AK13" s="4"/>
      <c r="AL13" s="4"/>
      <c r="AM13" s="435"/>
    </row>
    <row r="14" spans="1:45" ht="14.1" customHeight="1">
      <c r="A14" s="303"/>
      <c r="B14" s="18"/>
      <c r="D14" s="2030" t="s">
        <v>293</v>
      </c>
      <c r="E14" s="1971"/>
      <c r="F14" s="1971"/>
      <c r="G14" s="1094"/>
      <c r="H14" s="4182" t="s">
        <v>563</v>
      </c>
      <c r="I14" s="4182"/>
      <c r="J14" s="559"/>
      <c r="K14" s="449"/>
      <c r="L14" s="4182" t="s">
        <v>875</v>
      </c>
      <c r="M14" s="4182"/>
      <c r="N14" s="4182"/>
      <c r="O14" s="271"/>
      <c r="P14" s="4182" t="s">
        <v>876</v>
      </c>
      <c r="Q14" s="4182"/>
      <c r="R14" s="4182"/>
      <c r="S14" s="271"/>
      <c r="T14" s="4182" t="s">
        <v>1136</v>
      </c>
      <c r="U14" s="4182"/>
      <c r="V14" s="4182"/>
      <c r="W14" s="4182"/>
      <c r="X14" s="4182"/>
      <c r="Y14" s="451"/>
      <c r="AA14" s="16"/>
      <c r="AB14" s="434"/>
      <c r="AC14" s="481"/>
      <c r="AD14" s="481"/>
      <c r="AE14" s="481"/>
      <c r="AF14" s="481"/>
      <c r="AG14" s="481"/>
      <c r="AH14" s="481"/>
      <c r="AI14" s="481"/>
      <c r="AJ14" s="481"/>
      <c r="AK14" s="481"/>
      <c r="AL14" s="481"/>
      <c r="AM14" s="435"/>
    </row>
    <row r="15" spans="1:45" ht="14.1" customHeight="1">
      <c r="A15" s="303"/>
      <c r="B15" s="18"/>
      <c r="D15" s="1897"/>
      <c r="E15" s="1728"/>
      <c r="F15" s="1728"/>
      <c r="G15" s="185"/>
      <c r="H15" s="1720" t="s">
        <v>166</v>
      </c>
      <c r="I15" s="1720"/>
      <c r="J15" s="1720"/>
      <c r="K15" s="1720"/>
      <c r="L15" s="4181"/>
      <c r="M15" s="4181"/>
      <c r="N15" s="4181"/>
      <c r="O15" s="4181"/>
      <c r="P15" s="4181"/>
      <c r="Q15" s="4181"/>
      <c r="R15" s="4181"/>
      <c r="S15" s="4181"/>
      <c r="T15" s="4181"/>
      <c r="U15" s="4181"/>
      <c r="V15" s="4181"/>
      <c r="W15" s="4181"/>
      <c r="X15" s="4181"/>
      <c r="Y15" s="210"/>
      <c r="AA15" s="303"/>
      <c r="AB15" s="432"/>
      <c r="AC15" s="311"/>
      <c r="AD15" s="311"/>
      <c r="AE15" s="311"/>
      <c r="AF15" s="311"/>
      <c r="AG15" s="311"/>
      <c r="AH15" s="311"/>
      <c r="AI15" s="311"/>
      <c r="AJ15" s="311"/>
      <c r="AK15" s="311"/>
      <c r="AL15" s="311"/>
      <c r="AM15" s="168"/>
    </row>
    <row r="16" spans="1:45" ht="14.1" customHeight="1">
      <c r="A16" s="303"/>
      <c r="B16" s="18"/>
      <c r="D16" s="2014"/>
      <c r="E16" s="1973"/>
      <c r="F16" s="1973"/>
      <c r="G16" s="1096"/>
      <c r="H16" s="4184"/>
      <c r="I16" s="4184"/>
      <c r="J16" s="4184"/>
      <c r="K16" s="4184"/>
      <c r="L16" s="4185"/>
      <c r="M16" s="4185"/>
      <c r="N16" s="4185"/>
      <c r="O16" s="4185"/>
      <c r="P16" s="4185"/>
      <c r="Q16" s="4185"/>
      <c r="R16" s="4185"/>
      <c r="S16" s="4185"/>
      <c r="T16" s="4185"/>
      <c r="U16" s="4185"/>
      <c r="V16" s="4185"/>
      <c r="W16" s="4185"/>
      <c r="X16" s="4185"/>
      <c r="Y16" s="452"/>
      <c r="AA16" s="303"/>
      <c r="AB16" s="431"/>
      <c r="AC16" s="311"/>
      <c r="AD16" s="311"/>
      <c r="AE16" s="311"/>
      <c r="AF16" s="311"/>
      <c r="AG16" s="311"/>
      <c r="AH16" s="311"/>
      <c r="AI16" s="311"/>
      <c r="AJ16" s="311"/>
      <c r="AK16" s="311"/>
      <c r="AL16" s="311"/>
      <c r="AM16" s="168"/>
    </row>
    <row r="17" spans="1:52" ht="14.1" customHeight="1">
      <c r="A17" s="303"/>
      <c r="B17" s="15"/>
      <c r="C17" s="303"/>
      <c r="D17" s="2598" t="s">
        <v>815</v>
      </c>
      <c r="E17" s="2156"/>
      <c r="F17" s="2156"/>
      <c r="G17" s="185"/>
      <c r="H17" s="1720" t="s">
        <v>563</v>
      </c>
      <c r="I17" s="1720"/>
      <c r="J17" s="558"/>
      <c r="K17" s="270"/>
      <c r="L17" s="1720" t="s">
        <v>875</v>
      </c>
      <c r="M17" s="1720"/>
      <c r="N17" s="1720"/>
      <c r="O17" s="436"/>
      <c r="P17" s="1720" t="s">
        <v>876</v>
      </c>
      <c r="Q17" s="1720"/>
      <c r="R17" s="1720"/>
      <c r="S17" s="436"/>
      <c r="T17" s="1720" t="s">
        <v>1136</v>
      </c>
      <c r="U17" s="1720"/>
      <c r="V17" s="1720"/>
      <c r="W17" s="1720"/>
      <c r="X17" s="1720"/>
      <c r="Y17" s="210"/>
      <c r="Z17" s="303"/>
      <c r="AA17" s="303"/>
      <c r="AB17" s="302"/>
      <c r="AC17" s="4"/>
      <c r="AD17" s="4"/>
      <c r="AE17" s="4"/>
      <c r="AF17" s="4"/>
      <c r="AG17" s="4"/>
      <c r="AH17" s="4"/>
      <c r="AI17" s="4"/>
      <c r="AJ17" s="4"/>
      <c r="AK17" s="4"/>
      <c r="AL17" s="4"/>
      <c r="AM17" s="168"/>
    </row>
    <row r="18" spans="1:52" ht="14.1" customHeight="1">
      <c r="A18" s="303"/>
      <c r="B18" s="18"/>
      <c r="D18" s="2598"/>
      <c r="E18" s="2156"/>
      <c r="F18" s="2156"/>
      <c r="G18" s="185"/>
      <c r="H18" s="1720" t="s">
        <v>166</v>
      </c>
      <c r="I18" s="1720"/>
      <c r="J18" s="1720"/>
      <c r="K18" s="1720"/>
      <c r="L18" s="4181"/>
      <c r="M18" s="4181"/>
      <c r="N18" s="4181"/>
      <c r="O18" s="4181"/>
      <c r="P18" s="4181"/>
      <c r="Q18" s="4181"/>
      <c r="R18" s="4181"/>
      <c r="S18" s="4181"/>
      <c r="T18" s="4181"/>
      <c r="U18" s="4181"/>
      <c r="V18" s="4181"/>
      <c r="W18" s="4181"/>
      <c r="X18" s="4181"/>
      <c r="Y18" s="210"/>
      <c r="AA18" s="303"/>
      <c r="AB18" s="431"/>
      <c r="AC18" s="311"/>
      <c r="AD18" s="311"/>
      <c r="AE18" s="311"/>
      <c r="AF18" s="311"/>
      <c r="AG18" s="311"/>
      <c r="AH18" s="311"/>
      <c r="AI18" s="311"/>
      <c r="AJ18" s="311"/>
      <c r="AK18" s="311"/>
      <c r="AL18" s="311"/>
      <c r="AM18" s="168"/>
    </row>
    <row r="19" spans="1:52" ht="14.1" customHeight="1">
      <c r="A19" s="303"/>
      <c r="B19" s="18"/>
      <c r="D19" s="4100"/>
      <c r="E19" s="2155"/>
      <c r="F19" s="2155"/>
      <c r="G19" s="24"/>
      <c r="H19" s="1744"/>
      <c r="I19" s="1744"/>
      <c r="J19" s="1744"/>
      <c r="K19" s="1744"/>
      <c r="L19" s="4183"/>
      <c r="M19" s="4183"/>
      <c r="N19" s="4183"/>
      <c r="O19" s="4183"/>
      <c r="P19" s="4183"/>
      <c r="Q19" s="4183"/>
      <c r="R19" s="4183"/>
      <c r="S19" s="4183"/>
      <c r="T19" s="4183"/>
      <c r="U19" s="4183"/>
      <c r="V19" s="4183"/>
      <c r="W19" s="4183"/>
      <c r="X19" s="4183"/>
      <c r="Y19" s="211"/>
      <c r="AA19" s="303"/>
      <c r="AB19" s="432"/>
      <c r="AC19" s="430"/>
      <c r="AD19" s="430"/>
      <c r="AE19" s="430"/>
      <c r="AF19" s="430"/>
      <c r="AG19" s="430"/>
      <c r="AH19" s="430"/>
      <c r="AI19" s="430"/>
      <c r="AJ19" s="430"/>
      <c r="AK19" s="430"/>
      <c r="AL19" s="430"/>
      <c r="AM19" s="433"/>
    </row>
    <row r="20" spans="1:52" ht="14.1" customHeight="1">
      <c r="A20" s="303"/>
      <c r="B20" s="15"/>
      <c r="S20" s="315"/>
      <c r="T20" s="315"/>
      <c r="U20" s="1"/>
      <c r="V20" s="321"/>
      <c r="W20" s="321"/>
      <c r="X20" s="303"/>
      <c r="Y20" s="303"/>
      <c r="Z20" s="303"/>
      <c r="AA20" s="303"/>
      <c r="AB20" s="432"/>
      <c r="AC20" s="430"/>
      <c r="AD20" s="430"/>
      <c r="AE20" s="430"/>
      <c r="AF20" s="430"/>
      <c r="AG20" s="430"/>
      <c r="AH20" s="430"/>
      <c r="AI20" s="430"/>
      <c r="AJ20" s="430"/>
      <c r="AK20" s="430"/>
      <c r="AL20" s="430"/>
      <c r="AM20" s="433"/>
    </row>
    <row r="21" spans="1:52" ht="14.1" customHeight="1">
      <c r="A21" s="303"/>
      <c r="B21" s="18"/>
      <c r="D21" s="561" t="s">
        <v>492</v>
      </c>
      <c r="E21" s="4180" t="s">
        <v>567</v>
      </c>
      <c r="F21" s="4180"/>
      <c r="G21" s="4180"/>
      <c r="H21" s="4180"/>
      <c r="I21" s="4180"/>
      <c r="J21" s="4180"/>
      <c r="K21" s="4180"/>
      <c r="L21" s="4180"/>
      <c r="M21" s="4180"/>
      <c r="N21" s="4180"/>
      <c r="O21" s="4180"/>
      <c r="P21" s="4180"/>
      <c r="Q21" s="4180"/>
      <c r="R21" s="4180"/>
      <c r="S21" s="4180"/>
      <c r="T21" s="4180"/>
      <c r="U21" s="4180"/>
      <c r="V21" s="4180"/>
      <c r="W21" s="4180"/>
      <c r="X21" s="4180"/>
      <c r="Y21" s="4180"/>
      <c r="Z21" s="2087"/>
      <c r="AA21" s="303"/>
      <c r="AB21" s="432"/>
      <c r="AC21" s="430"/>
      <c r="AD21" s="430"/>
      <c r="AE21" s="430"/>
      <c r="AF21" s="430"/>
      <c r="AG21" s="430"/>
      <c r="AH21" s="430"/>
      <c r="AI21" s="430"/>
      <c r="AJ21" s="430"/>
      <c r="AK21" s="430"/>
      <c r="AL21" s="430"/>
      <c r="AM21" s="433"/>
    </row>
    <row r="22" spans="1:52" ht="14.1" customHeight="1">
      <c r="A22" s="303"/>
      <c r="B22" s="18"/>
      <c r="D22" s="2044" t="s">
        <v>294</v>
      </c>
      <c r="E22" s="2045"/>
      <c r="F22" s="2045"/>
      <c r="G22" s="2045"/>
      <c r="H22" s="2056"/>
      <c r="I22" s="1097"/>
      <c r="J22" s="752" t="s">
        <v>564</v>
      </c>
      <c r="K22" s="752" t="s">
        <v>120</v>
      </c>
      <c r="L22" s="752"/>
      <c r="M22" s="752" t="s">
        <v>23</v>
      </c>
      <c r="N22" s="360" t="s">
        <v>131</v>
      </c>
      <c r="O22" s="752"/>
      <c r="P22" s="752" t="s">
        <v>416</v>
      </c>
      <c r="Q22" s="4186"/>
      <c r="R22" s="4186"/>
      <c r="S22" s="4186"/>
      <c r="T22" s="2419" t="s">
        <v>1282</v>
      </c>
      <c r="U22" s="2419"/>
      <c r="V22" s="2419"/>
      <c r="W22" s="752"/>
      <c r="X22" s="752" t="s">
        <v>565</v>
      </c>
      <c r="Y22" s="880"/>
      <c r="Z22" s="185"/>
      <c r="AB22" s="432"/>
      <c r="AC22" s="430"/>
      <c r="AD22" s="430"/>
      <c r="AE22" s="430"/>
      <c r="AF22" s="430"/>
      <c r="AG22" s="430"/>
      <c r="AH22" s="430"/>
      <c r="AI22" s="430"/>
      <c r="AJ22" s="430"/>
      <c r="AK22" s="430"/>
      <c r="AL22" s="430"/>
      <c r="AM22" s="433"/>
    </row>
    <row r="23" spans="1:52" ht="14.1" customHeight="1">
      <c r="A23" s="303"/>
      <c r="B23" s="15"/>
      <c r="C23" s="303"/>
      <c r="D23" s="1763" t="s">
        <v>568</v>
      </c>
      <c r="E23" s="1918"/>
      <c r="F23" s="1918"/>
      <c r="G23" s="1918"/>
      <c r="H23" s="1764"/>
      <c r="I23" s="1098"/>
      <c r="J23" s="536" t="s">
        <v>564</v>
      </c>
      <c r="K23" s="536" t="s">
        <v>120</v>
      </c>
      <c r="L23" s="536"/>
      <c r="M23" s="536" t="s">
        <v>23</v>
      </c>
      <c r="N23" s="512" t="s">
        <v>131</v>
      </c>
      <c r="O23" s="536"/>
      <c r="P23" s="536" t="s">
        <v>416</v>
      </c>
      <c r="Q23" s="1715"/>
      <c r="R23" s="1715"/>
      <c r="S23" s="1715"/>
      <c r="T23" s="1757" t="s">
        <v>1282</v>
      </c>
      <c r="U23" s="1757"/>
      <c r="V23" s="1757"/>
      <c r="W23" s="536"/>
      <c r="X23" s="536" t="s">
        <v>565</v>
      </c>
      <c r="Y23" s="887"/>
      <c r="AB23" s="432"/>
      <c r="AC23" s="430"/>
      <c r="AD23" s="430"/>
      <c r="AE23" s="430"/>
      <c r="AF23" s="430"/>
      <c r="AG23" s="430"/>
      <c r="AH23" s="430"/>
      <c r="AI23" s="430"/>
      <c r="AJ23" s="430"/>
      <c r="AK23" s="430"/>
      <c r="AL23" s="430"/>
      <c r="AM23" s="433"/>
      <c r="AO23" s="298"/>
      <c r="AP23" s="298"/>
      <c r="AQ23" s="298"/>
      <c r="AR23" s="298"/>
      <c r="AS23" s="298"/>
      <c r="AT23" s="298"/>
      <c r="AU23" s="298"/>
      <c r="AV23" s="298"/>
      <c r="AW23" s="298"/>
      <c r="AX23" s="298"/>
      <c r="AY23" s="298"/>
      <c r="AZ23" s="298"/>
    </row>
    <row r="24" spans="1:52" ht="14.1" customHeight="1">
      <c r="A24" s="303"/>
      <c r="B24" s="15"/>
      <c r="C24" s="303"/>
      <c r="E24" s="2"/>
      <c r="F24" s="65"/>
      <c r="G24" s="65"/>
      <c r="H24" s="65"/>
      <c r="I24" s="65"/>
      <c r="J24" s="65"/>
      <c r="K24" s="65"/>
      <c r="L24" s="65"/>
      <c r="M24" s="65"/>
      <c r="N24" s="65"/>
      <c r="O24" s="65"/>
      <c r="P24" s="65"/>
      <c r="Q24" s="65"/>
      <c r="R24" s="65"/>
      <c r="S24" s="65"/>
      <c r="T24" s="65"/>
      <c r="U24" s="65"/>
      <c r="V24" s="65"/>
      <c r="W24" s="65"/>
      <c r="X24" s="65"/>
      <c r="Y24" s="65"/>
      <c r="Z24" s="65"/>
      <c r="AB24" s="274"/>
      <c r="AC24" s="311"/>
      <c r="AD24" s="311"/>
      <c r="AE24" s="311"/>
      <c r="AF24" s="311"/>
      <c r="AG24" s="311"/>
      <c r="AH24" s="311"/>
      <c r="AI24" s="311"/>
      <c r="AJ24" s="311"/>
      <c r="AK24" s="311"/>
      <c r="AL24" s="311"/>
      <c r="AM24" s="168"/>
      <c r="AO24" s="298"/>
      <c r="AP24" s="298"/>
      <c r="AQ24" s="298"/>
      <c r="AR24" s="298"/>
      <c r="AS24" s="298"/>
      <c r="AT24" s="298"/>
      <c r="AU24" s="298"/>
      <c r="AV24" s="298"/>
      <c r="AW24" s="298"/>
      <c r="AX24" s="298"/>
      <c r="AY24" s="298"/>
      <c r="AZ24" s="298"/>
    </row>
    <row r="25" spans="1:52" ht="14.1" customHeight="1">
      <c r="A25" s="303"/>
      <c r="B25" s="2006">
        <v>8</v>
      </c>
      <c r="C25" s="2007"/>
      <c r="D25" s="1729" t="s">
        <v>694</v>
      </c>
      <c r="E25" s="1729"/>
      <c r="F25" s="1729"/>
      <c r="G25" s="1729"/>
      <c r="H25" s="1729"/>
      <c r="I25" s="1729"/>
      <c r="J25" s="1729"/>
      <c r="K25" s="1729"/>
      <c r="L25" s="1729"/>
      <c r="M25" s="1729"/>
      <c r="N25" s="1729"/>
      <c r="O25" s="1729"/>
      <c r="P25" s="1729"/>
      <c r="Q25" s="1729"/>
      <c r="R25" s="1729"/>
      <c r="S25" s="1729"/>
      <c r="T25" s="1729"/>
      <c r="U25" s="1729"/>
      <c r="V25" s="1729"/>
      <c r="W25" s="1729"/>
      <c r="X25" s="1729"/>
      <c r="Y25" s="1729"/>
      <c r="Z25" s="1729"/>
      <c r="AA25" s="478"/>
      <c r="AB25" s="296"/>
      <c r="AC25" s="311"/>
      <c r="AD25" s="311"/>
      <c r="AE25" s="311"/>
      <c r="AF25" s="311"/>
      <c r="AG25" s="311"/>
      <c r="AH25" s="311"/>
      <c r="AI25" s="311"/>
      <c r="AJ25" s="311"/>
      <c r="AK25" s="311"/>
      <c r="AL25" s="311"/>
      <c r="AM25" s="168"/>
      <c r="AO25" s="298"/>
      <c r="AP25" s="298"/>
      <c r="AQ25" s="298"/>
      <c r="AR25" s="298"/>
      <c r="AS25" s="298"/>
      <c r="AT25" s="298"/>
      <c r="AU25" s="298"/>
      <c r="AV25" s="298"/>
      <c r="AW25" s="298"/>
      <c r="AX25" s="298"/>
      <c r="AY25" s="298"/>
      <c r="AZ25" s="298"/>
    </row>
    <row r="26" spans="1:52" ht="14.1" customHeight="1">
      <c r="A26" s="303"/>
      <c r="B26" s="1708" t="s">
        <v>476</v>
      </c>
      <c r="C26" s="1709"/>
      <c r="D26" s="1710" t="s">
        <v>695</v>
      </c>
      <c r="E26" s="1710"/>
      <c r="F26" s="1710"/>
      <c r="G26" s="1710"/>
      <c r="H26" s="1710"/>
      <c r="I26" s="1710"/>
      <c r="J26" s="1710"/>
      <c r="K26" s="1710"/>
      <c r="L26" s="1710"/>
      <c r="M26" s="1710"/>
      <c r="N26" s="1710"/>
      <c r="O26" s="1710"/>
      <c r="P26" s="1710"/>
      <c r="Q26" s="1710"/>
      <c r="R26" s="1710"/>
      <c r="S26" s="1710"/>
      <c r="T26" s="1710"/>
      <c r="U26" s="1710"/>
      <c r="V26" s="1710"/>
      <c r="W26" s="1710"/>
      <c r="X26" s="1710"/>
      <c r="Y26" s="1710"/>
      <c r="Z26" s="1710"/>
      <c r="AA26" s="478"/>
      <c r="AB26" s="296"/>
      <c r="AC26" s="311"/>
      <c r="AD26" s="311"/>
      <c r="AE26" s="311"/>
      <c r="AF26" s="311"/>
      <c r="AG26" s="311"/>
      <c r="AH26" s="311"/>
      <c r="AI26" s="311"/>
      <c r="AJ26" s="311"/>
      <c r="AK26" s="311"/>
      <c r="AL26" s="311"/>
      <c r="AM26" s="168"/>
      <c r="AO26" s="298"/>
      <c r="AP26" s="298"/>
      <c r="AQ26" s="298"/>
      <c r="AR26" s="298"/>
      <c r="AS26" s="298"/>
      <c r="AT26" s="298"/>
      <c r="AU26" s="298"/>
      <c r="AV26" s="298"/>
      <c r="AW26" s="298"/>
      <c r="AX26" s="298"/>
      <c r="AY26" s="298"/>
      <c r="AZ26" s="298"/>
    </row>
    <row r="27" spans="1:52" ht="14.1" customHeight="1">
      <c r="A27" s="303"/>
      <c r="B27" s="15"/>
      <c r="D27" s="278" t="s">
        <v>629</v>
      </c>
      <c r="E27" s="2636" t="s">
        <v>569</v>
      </c>
      <c r="F27" s="2636"/>
      <c r="G27" s="2636"/>
      <c r="H27" s="2636"/>
      <c r="I27" s="2636"/>
      <c r="J27" s="2636"/>
      <c r="K27" s="2636"/>
      <c r="L27" s="2636"/>
      <c r="M27" s="2636"/>
      <c r="N27" s="2636"/>
      <c r="O27" s="2636"/>
      <c r="P27" s="2636"/>
      <c r="Q27" s="2636"/>
      <c r="R27" s="2636"/>
      <c r="S27" s="2636"/>
      <c r="T27" s="2636"/>
      <c r="U27" s="2636"/>
      <c r="V27" s="2636"/>
      <c r="W27" s="2636"/>
      <c r="X27" s="2636"/>
      <c r="Y27" s="2636"/>
      <c r="Z27" s="2636"/>
      <c r="AA27" s="479"/>
      <c r="AB27" s="296"/>
      <c r="AC27" s="311"/>
      <c r="AD27" s="311"/>
      <c r="AE27" s="311"/>
      <c r="AF27" s="311"/>
      <c r="AG27" s="311"/>
      <c r="AH27" s="311"/>
      <c r="AI27" s="311"/>
      <c r="AJ27" s="311"/>
      <c r="AK27" s="311"/>
      <c r="AL27" s="311"/>
      <c r="AM27" s="349"/>
      <c r="AO27" s="320"/>
      <c r="AP27" s="320"/>
      <c r="AQ27" s="320"/>
      <c r="AR27" s="320"/>
      <c r="AS27" s="320"/>
      <c r="AT27" s="320"/>
      <c r="AU27" s="320"/>
      <c r="AV27" s="320"/>
      <c r="AW27" s="320"/>
      <c r="AX27" s="320"/>
      <c r="AY27" s="320"/>
      <c r="AZ27" s="320"/>
    </row>
    <row r="28" spans="1:52" ht="14.1" customHeight="1">
      <c r="A28" s="303"/>
      <c r="B28" s="15"/>
      <c r="D28" s="2142"/>
      <c r="E28" s="2143"/>
      <c r="F28" s="2144"/>
      <c r="G28" s="2142" t="s">
        <v>295</v>
      </c>
      <c r="H28" s="2143"/>
      <c r="I28" s="2143"/>
      <c r="J28" s="2143"/>
      <c r="K28" s="2143"/>
      <c r="L28" s="2143"/>
      <c r="M28" s="2143"/>
      <c r="N28" s="2143"/>
      <c r="O28" s="2143"/>
      <c r="P28" s="2143"/>
      <c r="Q28" s="2144"/>
      <c r="R28" s="2142" t="s">
        <v>296</v>
      </c>
      <c r="S28" s="2143"/>
      <c r="T28" s="2143"/>
      <c r="U28" s="2143"/>
      <c r="V28" s="2143"/>
      <c r="W28" s="2143"/>
      <c r="X28" s="2143"/>
      <c r="Y28" s="2143"/>
      <c r="Z28" s="2143"/>
      <c r="AA28" s="2143"/>
      <c r="AB28" s="2144"/>
      <c r="AC28" s="4"/>
      <c r="AD28" s="4"/>
      <c r="AE28" s="4"/>
      <c r="AF28" s="4"/>
      <c r="AG28" s="4"/>
      <c r="AH28" s="4"/>
      <c r="AI28" s="4"/>
      <c r="AJ28" s="4"/>
      <c r="AK28" s="4"/>
      <c r="AL28" s="4"/>
      <c r="AM28" s="350"/>
    </row>
    <row r="29" spans="1:52" ht="14.1" customHeight="1">
      <c r="A29" s="303"/>
      <c r="B29" s="15"/>
      <c r="D29" s="1761" t="s">
        <v>21</v>
      </c>
      <c r="E29" s="1896"/>
      <c r="F29" s="1896"/>
      <c r="G29" s="4177"/>
      <c r="H29" s="4178"/>
      <c r="I29" s="529" t="s">
        <v>12</v>
      </c>
      <c r="J29" s="4179"/>
      <c r="K29" s="4179"/>
      <c r="L29" s="529" t="s">
        <v>13</v>
      </c>
      <c r="M29" s="1733"/>
      <c r="N29" s="4161"/>
      <c r="O29" s="529" t="s">
        <v>12</v>
      </c>
      <c r="P29" s="4175"/>
      <c r="Q29" s="4176"/>
      <c r="R29" s="4177"/>
      <c r="S29" s="4178"/>
      <c r="T29" s="529" t="s">
        <v>12</v>
      </c>
      <c r="U29" s="4179"/>
      <c r="V29" s="4179"/>
      <c r="W29" s="529" t="s">
        <v>13</v>
      </c>
      <c r="X29" s="1733"/>
      <c r="Y29" s="4161"/>
      <c r="Z29" s="529" t="s">
        <v>12</v>
      </c>
      <c r="AA29" s="4175"/>
      <c r="AB29" s="4176"/>
      <c r="AC29" s="311"/>
      <c r="AD29" s="311"/>
      <c r="AE29" s="311"/>
      <c r="AF29" s="311"/>
      <c r="AG29" s="311"/>
      <c r="AH29" s="311"/>
      <c r="AI29" s="311"/>
      <c r="AJ29" s="311"/>
      <c r="AK29" s="311"/>
      <c r="AL29" s="311"/>
      <c r="AM29" s="17"/>
    </row>
    <row r="30" spans="1:52" ht="14.1" customHeight="1">
      <c r="A30" s="303"/>
      <c r="B30" s="15"/>
      <c r="D30" s="4086" t="s">
        <v>78</v>
      </c>
      <c r="E30" s="2244"/>
      <c r="F30" s="2244"/>
      <c r="G30" s="4169"/>
      <c r="H30" s="4170"/>
      <c r="I30" s="331" t="s">
        <v>12</v>
      </c>
      <c r="J30" s="4171"/>
      <c r="K30" s="4171"/>
      <c r="L30" s="331" t="s">
        <v>13</v>
      </c>
      <c r="M30" s="4113"/>
      <c r="N30" s="4172"/>
      <c r="O30" s="331" t="s">
        <v>12</v>
      </c>
      <c r="P30" s="4173"/>
      <c r="Q30" s="4174"/>
      <c r="R30" s="4169"/>
      <c r="S30" s="4170"/>
      <c r="T30" s="331" t="s">
        <v>12</v>
      </c>
      <c r="U30" s="4171"/>
      <c r="V30" s="4171"/>
      <c r="W30" s="331" t="s">
        <v>13</v>
      </c>
      <c r="X30" s="4113"/>
      <c r="Y30" s="4172"/>
      <c r="Z30" s="331" t="s">
        <v>12</v>
      </c>
      <c r="AA30" s="4173"/>
      <c r="AB30" s="4174"/>
      <c r="AC30" s="311"/>
      <c r="AD30" s="311"/>
      <c r="AE30" s="311"/>
      <c r="AF30" s="311"/>
      <c r="AG30" s="311"/>
      <c r="AH30" s="311"/>
      <c r="AI30" s="311"/>
      <c r="AJ30" s="311"/>
      <c r="AK30" s="311"/>
      <c r="AL30" s="311"/>
      <c r="AM30" s="17"/>
    </row>
    <row r="31" spans="1:52" ht="14.1" customHeight="1">
      <c r="A31" s="303"/>
      <c r="B31" s="15"/>
      <c r="D31" s="1763" t="s">
        <v>570</v>
      </c>
      <c r="E31" s="1918"/>
      <c r="F31" s="1918"/>
      <c r="G31" s="4164"/>
      <c r="H31" s="4165"/>
      <c r="I31" s="512" t="s">
        <v>12</v>
      </c>
      <c r="J31" s="4166"/>
      <c r="K31" s="4166"/>
      <c r="L31" s="512" t="s">
        <v>13</v>
      </c>
      <c r="M31" s="4167"/>
      <c r="N31" s="4168"/>
      <c r="O31" s="512" t="s">
        <v>12</v>
      </c>
      <c r="P31" s="4162"/>
      <c r="Q31" s="4163"/>
      <c r="R31" s="4164"/>
      <c r="S31" s="4165"/>
      <c r="T31" s="512" t="s">
        <v>12</v>
      </c>
      <c r="U31" s="4166"/>
      <c r="V31" s="4166"/>
      <c r="W31" s="512" t="s">
        <v>13</v>
      </c>
      <c r="X31" s="4167"/>
      <c r="Y31" s="4168"/>
      <c r="Z31" s="512" t="s">
        <v>12</v>
      </c>
      <c r="AA31" s="4162"/>
      <c r="AB31" s="4163"/>
      <c r="AM31" s="324"/>
    </row>
    <row r="32" spans="1:52" ht="14.1" customHeight="1">
      <c r="A32" s="303"/>
      <c r="B32" s="15"/>
      <c r="C32" s="561"/>
      <c r="D32" s="278"/>
      <c r="AA32" s="304"/>
      <c r="AB32" s="166"/>
      <c r="AC32" s="322"/>
      <c r="AD32" s="322"/>
      <c r="AE32" s="322"/>
      <c r="AF32" s="322"/>
      <c r="AG32" s="322"/>
      <c r="AH32" s="322"/>
      <c r="AI32" s="322"/>
      <c r="AJ32" s="322"/>
      <c r="AK32" s="322"/>
      <c r="AL32" s="322"/>
      <c r="AM32" s="31"/>
    </row>
    <row r="33" spans="1:68" ht="14.1" customHeight="1">
      <c r="A33" s="303"/>
      <c r="B33" s="4146" t="s">
        <v>475</v>
      </c>
      <c r="C33" s="4147"/>
      <c r="D33" s="2087" t="s">
        <v>571</v>
      </c>
      <c r="E33" s="2087"/>
      <c r="F33" s="2087"/>
      <c r="G33" s="2087"/>
      <c r="H33" s="2087"/>
      <c r="I33" s="2087"/>
      <c r="J33" s="2087"/>
      <c r="K33" s="2087"/>
      <c r="L33" s="2087"/>
      <c r="M33" s="2087"/>
      <c r="N33" s="2087"/>
      <c r="O33" s="2087"/>
      <c r="P33" s="2087"/>
      <c r="Q33" s="2087"/>
      <c r="R33" s="2087"/>
      <c r="S33" s="2087"/>
      <c r="T33" s="2087"/>
      <c r="U33" s="2087"/>
      <c r="V33" s="2087"/>
      <c r="W33" s="2087"/>
      <c r="X33" s="2087"/>
      <c r="Y33" s="2087"/>
      <c r="Z33" s="303"/>
      <c r="AB33" s="302" t="s">
        <v>131</v>
      </c>
      <c r="AC33" s="1941" t="s">
        <v>1177</v>
      </c>
      <c r="AD33" s="1941"/>
      <c r="AE33" s="1941"/>
      <c r="AF33" s="1941"/>
      <c r="AG33" s="1941"/>
      <c r="AH33" s="1941"/>
      <c r="AI33" s="1941"/>
      <c r="AJ33" s="1941"/>
      <c r="AK33" s="1941"/>
      <c r="AL33" s="1941"/>
      <c r="AM33" s="31"/>
    </row>
    <row r="34" spans="1:68" ht="14.1" customHeight="1">
      <c r="A34" s="303"/>
      <c r="B34" s="15"/>
      <c r="C34" s="1100"/>
      <c r="E34" s="1720" t="s">
        <v>572</v>
      </c>
      <c r="F34" s="1720"/>
      <c r="G34" s="1720"/>
      <c r="H34" s="1720"/>
      <c r="I34" s="53" t="s">
        <v>131</v>
      </c>
      <c r="K34" s="1720" t="s">
        <v>573</v>
      </c>
      <c r="L34" s="1720"/>
      <c r="M34" s="1720"/>
      <c r="N34" s="1720"/>
      <c r="O34" s="53" t="s">
        <v>131</v>
      </c>
      <c r="Q34" s="1720" t="s">
        <v>574</v>
      </c>
      <c r="R34" s="1720"/>
      <c r="S34" s="1720"/>
      <c r="T34" s="1720"/>
      <c r="U34" s="53"/>
      <c r="Z34" s="303"/>
      <c r="AB34" s="302" t="s">
        <v>17</v>
      </c>
      <c r="AC34" s="1871" t="s">
        <v>619</v>
      </c>
      <c r="AD34" s="1871"/>
      <c r="AE34" s="1871"/>
      <c r="AF34" s="1871"/>
      <c r="AG34" s="1871"/>
      <c r="AH34" s="1871"/>
      <c r="AI34" s="1871"/>
      <c r="AJ34" s="1871"/>
      <c r="AK34" s="1871"/>
      <c r="AL34" s="1871"/>
      <c r="AM34" s="31"/>
    </row>
    <row r="35" spans="1:68" ht="14.1" customHeight="1">
      <c r="A35" s="303"/>
      <c r="B35" s="15"/>
      <c r="C35" s="278"/>
      <c r="F35" s="564"/>
      <c r="G35" s="564"/>
      <c r="H35" s="564"/>
      <c r="I35" s="564"/>
      <c r="J35" s="564"/>
      <c r="K35" s="564"/>
      <c r="L35" s="522"/>
      <c r="T35" s="315"/>
      <c r="U35" s="1"/>
      <c r="V35" s="321"/>
      <c r="W35" s="321"/>
      <c r="X35" s="303"/>
      <c r="Y35" s="303"/>
      <c r="Z35" s="303"/>
      <c r="AA35" s="3"/>
      <c r="AB35" s="190"/>
      <c r="AC35" s="1871"/>
      <c r="AD35" s="1871"/>
      <c r="AE35" s="1871"/>
      <c r="AF35" s="1871"/>
      <c r="AG35" s="1871"/>
      <c r="AH35" s="1871"/>
      <c r="AI35" s="1871"/>
      <c r="AJ35" s="1871"/>
      <c r="AK35" s="1871"/>
      <c r="AL35" s="1871"/>
      <c r="AM35" s="31"/>
    </row>
    <row r="36" spans="1:68" ht="14.1" customHeight="1">
      <c r="A36" s="303"/>
      <c r="B36" s="1708" t="s">
        <v>470</v>
      </c>
      <c r="C36" s="1709"/>
      <c r="D36" s="1872" t="s">
        <v>1677</v>
      </c>
      <c r="E36" s="1872"/>
      <c r="F36" s="1872"/>
      <c r="G36" s="1872"/>
      <c r="H36" s="1872"/>
      <c r="I36" s="1872"/>
      <c r="J36" s="1872"/>
      <c r="K36" s="1872"/>
      <c r="L36" s="1872"/>
      <c r="M36" s="1872"/>
      <c r="N36" s="1872"/>
      <c r="O36" s="1872"/>
      <c r="P36" s="1872"/>
      <c r="Q36" s="1872"/>
      <c r="R36" s="1872"/>
      <c r="S36" s="1872"/>
      <c r="T36" s="1872"/>
      <c r="U36" s="1872"/>
      <c r="V36" s="1872"/>
      <c r="W36" s="1872"/>
      <c r="X36" s="1872"/>
      <c r="Y36" s="1872"/>
      <c r="Z36" s="1872"/>
      <c r="AB36" s="297" t="s">
        <v>131</v>
      </c>
      <c r="AC36" s="1871" t="s">
        <v>985</v>
      </c>
      <c r="AD36" s="1871"/>
      <c r="AE36" s="1871"/>
      <c r="AF36" s="1871"/>
      <c r="AG36" s="1871"/>
      <c r="AH36" s="1871"/>
      <c r="AI36" s="1871"/>
      <c r="AJ36" s="1871"/>
      <c r="AK36" s="1871"/>
      <c r="AL36" s="1871"/>
      <c r="AM36" s="31"/>
    </row>
    <row r="37" spans="1:68" ht="14.1" customHeight="1">
      <c r="A37" s="303"/>
      <c r="B37" s="15"/>
      <c r="D37" s="1872"/>
      <c r="E37" s="1872"/>
      <c r="F37" s="1872"/>
      <c r="G37" s="1872"/>
      <c r="H37" s="1872"/>
      <c r="I37" s="1872"/>
      <c r="J37" s="1872"/>
      <c r="K37" s="1872"/>
      <c r="L37" s="1872"/>
      <c r="M37" s="1872"/>
      <c r="N37" s="1872"/>
      <c r="O37" s="1872"/>
      <c r="P37" s="1872"/>
      <c r="Q37" s="1872"/>
      <c r="R37" s="1872"/>
      <c r="S37" s="1872"/>
      <c r="T37" s="1872"/>
      <c r="U37" s="1872"/>
      <c r="V37" s="1872"/>
      <c r="W37" s="1872"/>
      <c r="X37" s="1872"/>
      <c r="Y37" s="1872"/>
      <c r="Z37" s="1872"/>
      <c r="AB37" s="565"/>
      <c r="AC37" s="1871"/>
      <c r="AD37" s="1871"/>
      <c r="AE37" s="1871"/>
      <c r="AF37" s="1871"/>
      <c r="AG37" s="1871"/>
      <c r="AH37" s="1871"/>
      <c r="AI37" s="1871"/>
      <c r="AJ37" s="1871"/>
      <c r="AK37" s="1871"/>
      <c r="AL37" s="1871"/>
      <c r="AM37" s="31"/>
    </row>
    <row r="38" spans="1:68" ht="14.1" customHeight="1">
      <c r="A38" s="303"/>
      <c r="B38" s="15"/>
      <c r="D38" s="278" t="s">
        <v>489</v>
      </c>
      <c r="E38" s="2636" t="s">
        <v>1176</v>
      </c>
      <c r="F38" s="2636"/>
      <c r="G38" s="2636"/>
      <c r="H38" s="2636"/>
      <c r="I38" s="2636"/>
      <c r="J38" s="2636"/>
      <c r="K38" s="2636"/>
      <c r="L38" s="2636"/>
      <c r="M38" s="2636"/>
      <c r="N38" s="2636"/>
      <c r="O38" s="2636"/>
      <c r="P38" s="2636"/>
      <c r="Q38" s="2636"/>
      <c r="R38" s="2636"/>
      <c r="S38" s="2636"/>
      <c r="T38" s="2636"/>
      <c r="U38" s="2636"/>
      <c r="V38" s="2636"/>
      <c r="W38" s="2636"/>
      <c r="X38" s="2636"/>
      <c r="Y38" s="2636"/>
      <c r="Z38" s="2636"/>
      <c r="AA38" s="1101"/>
      <c r="AB38" s="297" t="s">
        <v>131</v>
      </c>
      <c r="AC38" s="3012" t="s">
        <v>1137</v>
      </c>
      <c r="AD38" s="3012"/>
      <c r="AE38" s="3012"/>
      <c r="AF38" s="3012"/>
      <c r="AG38" s="3012"/>
      <c r="AH38" s="3012"/>
      <c r="AI38" s="3012"/>
      <c r="AJ38" s="3012"/>
      <c r="AK38" s="3012"/>
      <c r="AL38" s="3012"/>
      <c r="AM38" s="31"/>
    </row>
    <row r="39" spans="1:68" ht="14.1" customHeight="1">
      <c r="A39" s="303"/>
      <c r="B39" s="18"/>
      <c r="C39" s="303"/>
      <c r="D39" s="2142" t="s">
        <v>82</v>
      </c>
      <c r="E39" s="2143"/>
      <c r="F39" s="2143"/>
      <c r="G39" s="2143"/>
      <c r="H39" s="2143"/>
      <c r="I39" s="2144"/>
      <c r="J39" s="2142" t="s">
        <v>60</v>
      </c>
      <c r="K39" s="2143"/>
      <c r="L39" s="2634"/>
      <c r="M39" s="2632" t="s">
        <v>699</v>
      </c>
      <c r="N39" s="2144"/>
      <c r="O39" s="2142" t="s">
        <v>700</v>
      </c>
      <c r="P39" s="2144"/>
      <c r="Q39" s="2142" t="s">
        <v>701</v>
      </c>
      <c r="R39" s="2144"/>
      <c r="S39" s="2142" t="s">
        <v>702</v>
      </c>
      <c r="T39" s="2144"/>
      <c r="U39" s="2142" t="s">
        <v>703</v>
      </c>
      <c r="V39" s="2144"/>
      <c r="W39" s="2142" t="s">
        <v>704</v>
      </c>
      <c r="X39" s="2144"/>
      <c r="Y39" s="2142" t="s">
        <v>77</v>
      </c>
      <c r="Z39" s="2144"/>
      <c r="AA39" s="2142" t="s">
        <v>75</v>
      </c>
      <c r="AB39" s="2144"/>
      <c r="AC39" s="2142" t="s">
        <v>76</v>
      </c>
      <c r="AD39" s="2144"/>
      <c r="AE39" s="2142" t="s">
        <v>987</v>
      </c>
      <c r="AF39" s="2144"/>
      <c r="AG39" s="2142" t="s">
        <v>988</v>
      </c>
      <c r="AH39" s="2144"/>
      <c r="AI39" s="2142" t="s">
        <v>989</v>
      </c>
      <c r="AJ39" s="2144"/>
      <c r="AM39" s="31"/>
    </row>
    <row r="40" spans="1:68" ht="14.1" customHeight="1">
      <c r="A40" s="303"/>
      <c r="B40" s="18"/>
      <c r="C40" s="303"/>
      <c r="D40" s="3285"/>
      <c r="E40" s="2433"/>
      <c r="F40" s="2433"/>
      <c r="G40" s="2433"/>
      <c r="H40" s="2433"/>
      <c r="I40" s="2474"/>
      <c r="J40" s="3285"/>
      <c r="K40" s="2433"/>
      <c r="L40" s="2434"/>
      <c r="M40" s="4160"/>
      <c r="N40" s="4159"/>
      <c r="O40" s="4158"/>
      <c r="P40" s="4159"/>
      <c r="Q40" s="4158"/>
      <c r="R40" s="4159"/>
      <c r="S40" s="4158"/>
      <c r="T40" s="4159"/>
      <c r="U40" s="4158"/>
      <c r="V40" s="4159"/>
      <c r="W40" s="4158"/>
      <c r="X40" s="4159"/>
      <c r="Y40" s="4158"/>
      <c r="Z40" s="4159"/>
      <c r="AA40" s="4158"/>
      <c r="AB40" s="4159"/>
      <c r="AC40" s="4158"/>
      <c r="AD40" s="4159"/>
      <c r="AE40" s="4158"/>
      <c r="AF40" s="4159"/>
      <c r="AG40" s="4158"/>
      <c r="AH40" s="4159"/>
      <c r="AI40" s="4158"/>
      <c r="AJ40" s="4159"/>
      <c r="AM40" s="31"/>
      <c r="BO40" s="303"/>
      <c r="BP40" s="303"/>
    </row>
    <row r="41" spans="1:68" ht="14.1" customHeight="1">
      <c r="A41" s="303"/>
      <c r="B41" s="18"/>
      <c r="C41" s="303"/>
      <c r="D41" s="4156"/>
      <c r="E41" s="2425"/>
      <c r="F41" s="2425"/>
      <c r="G41" s="2425"/>
      <c r="H41" s="2425"/>
      <c r="I41" s="2647"/>
      <c r="J41" s="4156"/>
      <c r="K41" s="2425"/>
      <c r="L41" s="2431"/>
      <c r="M41" s="4157"/>
      <c r="N41" s="4152"/>
      <c r="O41" s="4151"/>
      <c r="P41" s="4152"/>
      <c r="Q41" s="4151"/>
      <c r="R41" s="4152"/>
      <c r="S41" s="4151"/>
      <c r="T41" s="4152"/>
      <c r="U41" s="4151"/>
      <c r="V41" s="4152"/>
      <c r="W41" s="4151"/>
      <c r="X41" s="4152"/>
      <c r="Y41" s="4151"/>
      <c r="Z41" s="4152"/>
      <c r="AA41" s="4151"/>
      <c r="AB41" s="4152"/>
      <c r="AC41" s="4151"/>
      <c r="AD41" s="4152"/>
      <c r="AE41" s="4151"/>
      <c r="AF41" s="4152"/>
      <c r="AG41" s="4151"/>
      <c r="AH41" s="4152"/>
      <c r="AI41" s="4151"/>
      <c r="AJ41" s="4152"/>
      <c r="AM41" s="31"/>
      <c r="BO41" s="303"/>
      <c r="BP41" s="303"/>
    </row>
    <row r="42" spans="1:68" ht="13.5" customHeight="1">
      <c r="A42" s="303"/>
      <c r="B42" s="18"/>
      <c r="C42" s="303"/>
      <c r="D42" s="4156"/>
      <c r="E42" s="2425"/>
      <c r="F42" s="2425"/>
      <c r="G42" s="2425"/>
      <c r="H42" s="2425"/>
      <c r="I42" s="2647"/>
      <c r="J42" s="4156"/>
      <c r="K42" s="2425"/>
      <c r="L42" s="2431"/>
      <c r="M42" s="4157"/>
      <c r="N42" s="4152"/>
      <c r="O42" s="4151"/>
      <c r="P42" s="4152"/>
      <c r="Q42" s="4151"/>
      <c r="R42" s="4152"/>
      <c r="S42" s="4151"/>
      <c r="T42" s="4152"/>
      <c r="U42" s="4151"/>
      <c r="V42" s="4152"/>
      <c r="W42" s="4151"/>
      <c r="X42" s="4152"/>
      <c r="Y42" s="4151"/>
      <c r="Z42" s="4152"/>
      <c r="AA42" s="4151"/>
      <c r="AB42" s="4152"/>
      <c r="AC42" s="4151"/>
      <c r="AD42" s="4152"/>
      <c r="AE42" s="4151"/>
      <c r="AF42" s="4152"/>
      <c r="AG42" s="4151"/>
      <c r="AH42" s="4152"/>
      <c r="AI42" s="4151"/>
      <c r="AJ42" s="4152"/>
      <c r="AM42" s="31"/>
    </row>
    <row r="43" spans="1:68" ht="14.1" customHeight="1">
      <c r="A43" s="303"/>
      <c r="B43" s="18"/>
      <c r="C43" s="303"/>
      <c r="D43" s="4156"/>
      <c r="E43" s="2425"/>
      <c r="F43" s="2425"/>
      <c r="G43" s="2425"/>
      <c r="H43" s="2425"/>
      <c r="I43" s="2647"/>
      <c r="J43" s="4156"/>
      <c r="K43" s="2425"/>
      <c r="L43" s="2431"/>
      <c r="M43" s="4157"/>
      <c r="N43" s="4152"/>
      <c r="O43" s="4151"/>
      <c r="P43" s="4152"/>
      <c r="Q43" s="4151"/>
      <c r="R43" s="4152"/>
      <c r="S43" s="4151"/>
      <c r="T43" s="4152"/>
      <c r="U43" s="4151"/>
      <c r="V43" s="4152"/>
      <c r="W43" s="4151"/>
      <c r="X43" s="4152"/>
      <c r="Y43" s="4151"/>
      <c r="Z43" s="4152"/>
      <c r="AA43" s="4151"/>
      <c r="AB43" s="4152"/>
      <c r="AC43" s="4151"/>
      <c r="AD43" s="4152"/>
      <c r="AE43" s="4151"/>
      <c r="AF43" s="4152"/>
      <c r="AG43" s="4151"/>
      <c r="AH43" s="4152"/>
      <c r="AI43" s="4151"/>
      <c r="AJ43" s="4152"/>
      <c r="AM43" s="31"/>
    </row>
    <row r="44" spans="1:68" ht="14.1" customHeight="1">
      <c r="A44" s="303"/>
      <c r="B44" s="18"/>
      <c r="C44" s="303"/>
      <c r="D44" s="4156"/>
      <c r="E44" s="2425"/>
      <c r="F44" s="2425"/>
      <c r="G44" s="2425"/>
      <c r="H44" s="2425"/>
      <c r="I44" s="2647"/>
      <c r="J44" s="4156"/>
      <c r="K44" s="2425"/>
      <c r="L44" s="2431"/>
      <c r="M44" s="4157"/>
      <c r="N44" s="4152"/>
      <c r="O44" s="4151"/>
      <c r="P44" s="4152"/>
      <c r="Q44" s="4151"/>
      <c r="R44" s="4152"/>
      <c r="S44" s="4151"/>
      <c r="T44" s="4152"/>
      <c r="U44" s="4151"/>
      <c r="V44" s="4152"/>
      <c r="W44" s="4151"/>
      <c r="X44" s="4152"/>
      <c r="Y44" s="4151"/>
      <c r="Z44" s="4152"/>
      <c r="AA44" s="4151"/>
      <c r="AB44" s="4152"/>
      <c r="AC44" s="4151"/>
      <c r="AD44" s="4152"/>
      <c r="AE44" s="4151"/>
      <c r="AF44" s="4152"/>
      <c r="AG44" s="4151"/>
      <c r="AH44" s="4152"/>
      <c r="AI44" s="4151"/>
      <c r="AJ44" s="4152"/>
      <c r="AK44" s="304"/>
      <c r="AL44" s="304"/>
      <c r="AM44" s="31"/>
    </row>
    <row r="45" spans="1:68" ht="14.1" customHeight="1">
      <c r="A45" s="303"/>
      <c r="B45" s="18"/>
      <c r="C45" s="303"/>
      <c r="D45" s="4156"/>
      <c r="E45" s="2425"/>
      <c r="F45" s="2425"/>
      <c r="G45" s="2425"/>
      <c r="H45" s="2425"/>
      <c r="I45" s="2647"/>
      <c r="J45" s="4156"/>
      <c r="K45" s="2425"/>
      <c r="L45" s="2431"/>
      <c r="M45" s="4157"/>
      <c r="N45" s="4152"/>
      <c r="O45" s="4151"/>
      <c r="P45" s="4152"/>
      <c r="Q45" s="4151"/>
      <c r="R45" s="4152"/>
      <c r="S45" s="4151"/>
      <c r="T45" s="4152"/>
      <c r="U45" s="4151"/>
      <c r="V45" s="4152"/>
      <c r="W45" s="4151"/>
      <c r="X45" s="4152"/>
      <c r="Y45" s="4151"/>
      <c r="Z45" s="4152"/>
      <c r="AA45" s="4151"/>
      <c r="AB45" s="4152"/>
      <c r="AC45" s="4151"/>
      <c r="AD45" s="4152"/>
      <c r="AE45" s="4151"/>
      <c r="AF45" s="4152"/>
      <c r="AG45" s="4151"/>
      <c r="AH45" s="4152"/>
      <c r="AI45" s="4151"/>
      <c r="AJ45" s="4152"/>
      <c r="AK45" s="304"/>
      <c r="AL45" s="304"/>
      <c r="AM45" s="31"/>
    </row>
    <row r="46" spans="1:68" ht="14.1" customHeight="1">
      <c r="A46" s="303"/>
      <c r="B46" s="18"/>
      <c r="C46" s="303"/>
      <c r="D46" s="4156"/>
      <c r="E46" s="2425"/>
      <c r="F46" s="2425"/>
      <c r="G46" s="2425"/>
      <c r="H46" s="2425"/>
      <c r="I46" s="2647"/>
      <c r="J46" s="4156"/>
      <c r="K46" s="2425"/>
      <c r="L46" s="2431"/>
      <c r="M46" s="4157"/>
      <c r="N46" s="4152"/>
      <c r="O46" s="4151"/>
      <c r="P46" s="4152"/>
      <c r="Q46" s="4151"/>
      <c r="R46" s="4152"/>
      <c r="S46" s="4151"/>
      <c r="T46" s="4152"/>
      <c r="U46" s="4151"/>
      <c r="V46" s="4152"/>
      <c r="W46" s="4151"/>
      <c r="X46" s="4152"/>
      <c r="Y46" s="4151"/>
      <c r="Z46" s="4152"/>
      <c r="AA46" s="4151"/>
      <c r="AB46" s="4152"/>
      <c r="AC46" s="4151"/>
      <c r="AD46" s="4152"/>
      <c r="AE46" s="4151"/>
      <c r="AF46" s="4152"/>
      <c r="AG46" s="4151"/>
      <c r="AH46" s="4152"/>
      <c r="AI46" s="4151"/>
      <c r="AJ46" s="4152"/>
      <c r="AK46" s="304"/>
      <c r="AL46" s="304"/>
      <c r="AM46" s="31"/>
    </row>
    <row r="47" spans="1:68" ht="14.1" customHeight="1">
      <c r="A47" s="303"/>
      <c r="B47" s="18"/>
      <c r="C47" s="303"/>
      <c r="D47" s="4156"/>
      <c r="E47" s="2425"/>
      <c r="F47" s="2425"/>
      <c r="G47" s="2425"/>
      <c r="H47" s="2425"/>
      <c r="I47" s="2647"/>
      <c r="J47" s="4156"/>
      <c r="K47" s="2425"/>
      <c r="L47" s="2431"/>
      <c r="M47" s="4157"/>
      <c r="N47" s="4152"/>
      <c r="O47" s="4151"/>
      <c r="P47" s="4152"/>
      <c r="Q47" s="4151"/>
      <c r="R47" s="4152"/>
      <c r="S47" s="4151"/>
      <c r="T47" s="4152"/>
      <c r="U47" s="4151"/>
      <c r="V47" s="4152"/>
      <c r="W47" s="4151"/>
      <c r="X47" s="4152"/>
      <c r="Y47" s="4151"/>
      <c r="Z47" s="4152"/>
      <c r="AA47" s="4151"/>
      <c r="AB47" s="4152"/>
      <c r="AC47" s="4151"/>
      <c r="AD47" s="4152"/>
      <c r="AE47" s="4151"/>
      <c r="AF47" s="4152"/>
      <c r="AG47" s="4151"/>
      <c r="AH47" s="4152"/>
      <c r="AI47" s="4151"/>
      <c r="AJ47" s="4152"/>
      <c r="AK47" s="511"/>
      <c r="AL47" s="511"/>
      <c r="AM47" s="31"/>
    </row>
    <row r="48" spans="1:68" ht="14.1" customHeight="1">
      <c r="A48" s="303"/>
      <c r="B48" s="18"/>
      <c r="D48" s="4156"/>
      <c r="E48" s="2425"/>
      <c r="F48" s="2425"/>
      <c r="G48" s="2425"/>
      <c r="H48" s="2425"/>
      <c r="I48" s="2647"/>
      <c r="J48" s="4156"/>
      <c r="K48" s="2425"/>
      <c r="L48" s="2431"/>
      <c r="M48" s="4157"/>
      <c r="N48" s="4152"/>
      <c r="O48" s="4151"/>
      <c r="P48" s="4152"/>
      <c r="Q48" s="4151"/>
      <c r="R48" s="4152"/>
      <c r="S48" s="4151"/>
      <c r="T48" s="4152"/>
      <c r="U48" s="4151"/>
      <c r="V48" s="4152"/>
      <c r="W48" s="4151"/>
      <c r="X48" s="4152"/>
      <c r="Y48" s="4151"/>
      <c r="Z48" s="4152"/>
      <c r="AA48" s="4151"/>
      <c r="AB48" s="4152"/>
      <c r="AC48" s="4151"/>
      <c r="AD48" s="4152"/>
      <c r="AE48" s="4151"/>
      <c r="AF48" s="4152"/>
      <c r="AG48" s="4151"/>
      <c r="AH48" s="4152"/>
      <c r="AI48" s="4151"/>
      <c r="AJ48" s="4152"/>
      <c r="AK48" s="4"/>
      <c r="AL48" s="4"/>
      <c r="AM48" s="49"/>
    </row>
    <row r="49" spans="1:63" ht="14.1" customHeight="1">
      <c r="A49" s="303"/>
      <c r="B49" s="18"/>
      <c r="C49" s="303"/>
      <c r="D49" s="4156"/>
      <c r="E49" s="2425"/>
      <c r="F49" s="2425"/>
      <c r="G49" s="2425"/>
      <c r="H49" s="2425"/>
      <c r="I49" s="2647"/>
      <c r="J49" s="4156"/>
      <c r="K49" s="2425"/>
      <c r="L49" s="2431"/>
      <c r="M49" s="4157"/>
      <c r="N49" s="4152"/>
      <c r="O49" s="4151"/>
      <c r="P49" s="4152"/>
      <c r="Q49" s="4151"/>
      <c r="R49" s="4152"/>
      <c r="S49" s="4151"/>
      <c r="T49" s="4152"/>
      <c r="U49" s="4151"/>
      <c r="V49" s="4152"/>
      <c r="W49" s="4151"/>
      <c r="X49" s="4152"/>
      <c r="Y49" s="4151"/>
      <c r="Z49" s="4152"/>
      <c r="AA49" s="4151"/>
      <c r="AB49" s="4152"/>
      <c r="AC49" s="4151"/>
      <c r="AD49" s="4152"/>
      <c r="AE49" s="4151"/>
      <c r="AF49" s="4152"/>
      <c r="AG49" s="4151"/>
      <c r="AH49" s="4152"/>
      <c r="AI49" s="4151"/>
      <c r="AJ49" s="4152"/>
      <c r="AK49" s="311"/>
      <c r="AL49" s="311"/>
      <c r="AM49" s="168"/>
      <c r="BE49" s="315"/>
      <c r="BF49" s="315"/>
      <c r="BG49" s="303"/>
      <c r="BH49" s="315"/>
      <c r="BI49" s="315"/>
    </row>
    <row r="50" spans="1:63" ht="14.1" customHeight="1">
      <c r="A50" s="303"/>
      <c r="B50" s="18"/>
      <c r="C50" s="303"/>
      <c r="D50" s="4153"/>
      <c r="E50" s="2423"/>
      <c r="F50" s="2423"/>
      <c r="G50" s="2423"/>
      <c r="H50" s="2423"/>
      <c r="I50" s="2463"/>
      <c r="J50" s="4153"/>
      <c r="K50" s="2423"/>
      <c r="L50" s="4154"/>
      <c r="M50" s="4155"/>
      <c r="N50" s="4150"/>
      <c r="O50" s="4149"/>
      <c r="P50" s="4150"/>
      <c r="Q50" s="4149"/>
      <c r="R50" s="4150"/>
      <c r="S50" s="4149"/>
      <c r="T50" s="4150"/>
      <c r="U50" s="4149"/>
      <c r="V50" s="4150"/>
      <c r="W50" s="4149"/>
      <c r="X50" s="4150"/>
      <c r="Y50" s="4149"/>
      <c r="Z50" s="4150"/>
      <c r="AA50" s="4149"/>
      <c r="AB50" s="4150"/>
      <c r="AC50" s="4149"/>
      <c r="AD50" s="4150"/>
      <c r="AE50" s="4149"/>
      <c r="AF50" s="4150"/>
      <c r="AG50" s="4149"/>
      <c r="AH50" s="4150"/>
      <c r="AI50" s="4149"/>
      <c r="AJ50" s="4150"/>
      <c r="AK50" s="311"/>
      <c r="AL50" s="311"/>
      <c r="AM50" s="31"/>
    </row>
    <row r="51" spans="1:63" ht="14.1" customHeight="1">
      <c r="A51" s="303"/>
      <c r="B51" s="18"/>
      <c r="C51" s="303"/>
      <c r="D51" s="561" t="s">
        <v>32</v>
      </c>
      <c r="E51" s="2970" t="s">
        <v>990</v>
      </c>
      <c r="F51" s="2970"/>
      <c r="G51" s="2970"/>
      <c r="H51" s="2970"/>
      <c r="I51" s="2970"/>
      <c r="J51" s="2970"/>
      <c r="K51" s="2970"/>
      <c r="L51" s="2970"/>
      <c r="M51" s="2970"/>
      <c r="N51" s="2970"/>
      <c r="O51" s="2970"/>
      <c r="P51" s="2970"/>
      <c r="Q51" s="2970"/>
      <c r="R51" s="2970"/>
      <c r="S51" s="2970"/>
      <c r="T51" s="2970"/>
      <c r="U51" s="2970"/>
      <c r="V51" s="2970"/>
      <c r="W51" s="2970"/>
      <c r="X51" s="2970"/>
      <c r="Y51" s="2970"/>
      <c r="Z51" s="2970"/>
      <c r="AA51" s="2970"/>
      <c r="AB51" s="2970"/>
      <c r="AC51" s="2970"/>
      <c r="AD51" s="2970"/>
      <c r="AE51" s="2970"/>
      <c r="AF51" s="2970"/>
      <c r="AG51" s="2970"/>
      <c r="AH51" s="2970"/>
      <c r="AI51" s="2970"/>
      <c r="AJ51" s="2970"/>
      <c r="AK51" s="322"/>
      <c r="AL51" s="322"/>
      <c r="AM51" s="31"/>
    </row>
    <row r="52" spans="1:63" ht="14.1" customHeight="1">
      <c r="A52" s="303"/>
      <c r="B52" s="18"/>
      <c r="AB52" s="254" t="s">
        <v>527</v>
      </c>
      <c r="AC52" s="1871" t="s">
        <v>297</v>
      </c>
      <c r="AD52" s="1871"/>
      <c r="AE52" s="1871"/>
      <c r="AF52" s="1871"/>
      <c r="AG52" s="1871"/>
      <c r="AH52" s="1871"/>
      <c r="AI52" s="1871"/>
      <c r="AJ52" s="1871"/>
      <c r="AK52" s="1871"/>
      <c r="AL52" s="1871"/>
      <c r="AM52" s="168"/>
    </row>
    <row r="53" spans="1:63" ht="13.5" customHeight="1">
      <c r="A53" s="303"/>
      <c r="B53" s="4146" t="s">
        <v>487</v>
      </c>
      <c r="C53" s="4147"/>
      <c r="D53" s="4148" t="s">
        <v>696</v>
      </c>
      <c r="E53" s="4148"/>
      <c r="F53" s="4148"/>
      <c r="G53" s="4148"/>
      <c r="H53" s="4148"/>
      <c r="I53" s="4148"/>
      <c r="J53" s="4148"/>
      <c r="K53" s="4148"/>
      <c r="L53" s="4148"/>
      <c r="M53" s="4148"/>
      <c r="N53" s="4148"/>
      <c r="O53" s="4148"/>
      <c r="P53" s="4148"/>
      <c r="Q53" s="4148"/>
      <c r="R53" s="4148"/>
      <c r="S53" s="4148"/>
      <c r="T53" s="4148"/>
      <c r="U53" s="4148"/>
      <c r="V53" s="4148"/>
      <c r="W53" s="4148"/>
      <c r="X53" s="4148"/>
      <c r="Y53" s="4148"/>
      <c r="Z53" s="303"/>
      <c r="AA53" s="16"/>
      <c r="AB53" s="12"/>
      <c r="AC53" s="1871"/>
      <c r="AD53" s="1871"/>
      <c r="AE53" s="1871"/>
      <c r="AF53" s="1871"/>
      <c r="AG53" s="1871"/>
      <c r="AH53" s="1871"/>
      <c r="AI53" s="1871"/>
      <c r="AJ53" s="1871"/>
      <c r="AK53" s="1871"/>
      <c r="AL53" s="1871"/>
      <c r="AM53" s="14"/>
    </row>
    <row r="54" spans="1:63" ht="14.1" customHeight="1">
      <c r="A54" s="303"/>
      <c r="B54" s="15"/>
      <c r="D54" s="278" t="s">
        <v>38</v>
      </c>
      <c r="E54" s="2221" t="s">
        <v>982</v>
      </c>
      <c r="F54" s="2221"/>
      <c r="G54" s="2221"/>
      <c r="H54" s="2221"/>
      <c r="I54" s="2221"/>
      <c r="J54" s="2221"/>
      <c r="K54" s="2221"/>
      <c r="L54" s="2221"/>
      <c r="M54" s="2221"/>
      <c r="N54" s="2221"/>
      <c r="O54" s="2221"/>
      <c r="P54" s="2221"/>
      <c r="Q54" s="2221"/>
      <c r="R54" s="2221"/>
      <c r="S54" s="2221"/>
      <c r="T54" s="2221"/>
      <c r="V54" s="1728" t="s">
        <v>830</v>
      </c>
      <c r="W54" s="1728"/>
      <c r="X54" s="1728"/>
      <c r="Y54" s="1728"/>
      <c r="Z54" s="303"/>
      <c r="AA54" s="16"/>
      <c r="AB54" s="254" t="s">
        <v>527</v>
      </c>
      <c r="AC54" s="1871" t="s">
        <v>298</v>
      </c>
      <c r="AD54" s="1871"/>
      <c r="AE54" s="1871"/>
      <c r="AF54" s="1871"/>
      <c r="AG54" s="1871"/>
      <c r="AH54" s="1871"/>
      <c r="AI54" s="1871"/>
      <c r="AJ54" s="1871"/>
      <c r="AK54" s="1871"/>
      <c r="AL54" s="1871"/>
      <c r="AM54" s="14"/>
    </row>
    <row r="55" spans="1:63" ht="14.25" customHeight="1">
      <c r="B55" s="15"/>
      <c r="C55" s="278"/>
      <c r="E55" s="4142"/>
      <c r="F55" s="4142"/>
      <c r="G55" s="4142"/>
      <c r="H55" s="4142"/>
      <c r="I55" s="4142"/>
      <c r="J55" s="4142"/>
      <c r="K55" s="4142"/>
      <c r="L55" s="4142"/>
      <c r="M55" s="4142"/>
      <c r="N55" s="4142"/>
      <c r="O55" s="4142"/>
      <c r="P55" s="4142"/>
      <c r="Q55" s="4142"/>
      <c r="R55" s="4142"/>
      <c r="S55" s="4142"/>
      <c r="T55" s="4142"/>
      <c r="U55" s="53" t="s">
        <v>29</v>
      </c>
      <c r="V55" s="2714"/>
      <c r="W55" s="2714"/>
      <c r="X55" s="2714"/>
      <c r="Y55" s="2714"/>
      <c r="Z55" s="53" t="s">
        <v>19</v>
      </c>
      <c r="AA55" s="16"/>
      <c r="AC55" s="1871"/>
      <c r="AD55" s="1871"/>
      <c r="AE55" s="1871"/>
      <c r="AF55" s="1871"/>
      <c r="AG55" s="1871"/>
      <c r="AH55" s="1871"/>
      <c r="AI55" s="1871"/>
      <c r="AJ55" s="1871"/>
      <c r="AK55" s="1871"/>
      <c r="AL55" s="1871"/>
      <c r="AM55" s="17"/>
    </row>
    <row r="56" spans="1:63" ht="13.5" customHeight="1">
      <c r="B56" s="15"/>
      <c r="C56" s="278"/>
      <c r="D56" s="522"/>
      <c r="E56" s="522"/>
      <c r="F56" s="522"/>
      <c r="G56" s="522"/>
      <c r="H56" s="522"/>
      <c r="I56" s="522"/>
      <c r="J56" s="522"/>
      <c r="K56" s="522"/>
      <c r="L56" s="522"/>
      <c r="M56" s="522"/>
      <c r="N56" s="522"/>
      <c r="O56" s="522"/>
      <c r="P56" s="522"/>
      <c r="Q56" s="522"/>
      <c r="R56" s="522"/>
      <c r="S56" s="522"/>
      <c r="T56" s="522"/>
      <c r="U56" s="53"/>
      <c r="V56" s="558"/>
      <c r="W56" s="558"/>
      <c r="X56" s="558"/>
      <c r="Y56" s="558"/>
      <c r="Z56" s="53"/>
      <c r="AA56" s="16"/>
      <c r="AB56" s="335"/>
      <c r="AC56" s="311"/>
      <c r="AD56" s="311"/>
      <c r="AE56" s="311"/>
      <c r="AF56" s="311"/>
      <c r="AG56" s="311"/>
      <c r="AH56" s="311"/>
      <c r="AI56" s="311"/>
      <c r="AJ56" s="311"/>
      <c r="AK56" s="311"/>
      <c r="AL56" s="311"/>
      <c r="AM56" s="17"/>
    </row>
    <row r="57" spans="1:63" ht="14.25" customHeight="1">
      <c r="B57" s="15"/>
      <c r="D57" s="1099" t="s">
        <v>35</v>
      </c>
      <c r="E57" s="4143" t="s">
        <v>1508</v>
      </c>
      <c r="F57" s="4143"/>
      <c r="G57" s="4143"/>
      <c r="H57" s="4143"/>
      <c r="I57" s="4143"/>
      <c r="J57" s="4143"/>
      <c r="K57" s="4143"/>
      <c r="L57" s="4143"/>
      <c r="M57" s="4143"/>
      <c r="N57" s="4143"/>
      <c r="O57" s="4143"/>
      <c r="P57" s="4143"/>
      <c r="Q57" s="4143"/>
      <c r="R57" s="4143"/>
      <c r="S57" s="4143"/>
      <c r="T57" s="4143"/>
      <c r="U57" s="4143"/>
      <c r="V57" s="4143"/>
      <c r="W57" s="4143"/>
      <c r="X57" s="4143"/>
      <c r="Y57" s="4143"/>
      <c r="Z57" s="4143"/>
      <c r="AA57" s="16"/>
      <c r="AB57" s="302" t="s">
        <v>17</v>
      </c>
      <c r="AC57" s="1871" t="s">
        <v>981</v>
      </c>
      <c r="AD57" s="1871"/>
      <c r="AE57" s="1871"/>
      <c r="AF57" s="1871"/>
      <c r="AG57" s="1871"/>
      <c r="AH57" s="1871"/>
      <c r="AI57" s="1871"/>
      <c r="AJ57" s="1871"/>
      <c r="AK57" s="1871"/>
      <c r="AL57" s="1871"/>
      <c r="AM57" s="17"/>
      <c r="AU57" s="558"/>
      <c r="AV57" s="270"/>
      <c r="AW57" s="270"/>
      <c r="BA57" s="564"/>
      <c r="BE57" s="564"/>
      <c r="BK57" s="437"/>
    </row>
    <row r="58" spans="1:63" ht="14.1" customHeight="1">
      <c r="B58" s="15"/>
      <c r="C58" s="278"/>
      <c r="P58" s="315"/>
      <c r="Q58" s="315"/>
      <c r="R58" s="315"/>
      <c r="S58" s="315"/>
      <c r="T58" s="315"/>
      <c r="U58" s="315"/>
      <c r="V58" s="315"/>
      <c r="W58" s="315"/>
      <c r="X58" s="315"/>
      <c r="Y58" s="315"/>
      <c r="Z58" s="303"/>
      <c r="AA58" s="1102"/>
      <c r="AB58" s="166"/>
      <c r="AC58" s="1871"/>
      <c r="AD58" s="1871"/>
      <c r="AE58" s="1871"/>
      <c r="AF58" s="1871"/>
      <c r="AG58" s="1871"/>
      <c r="AH58" s="1871"/>
      <c r="AI58" s="1871"/>
      <c r="AJ58" s="1871"/>
      <c r="AK58" s="1871"/>
      <c r="AL58" s="1871"/>
      <c r="AM58" s="17"/>
      <c r="AS58" s="564"/>
      <c r="AT58" s="564"/>
      <c r="AU58" s="564"/>
      <c r="AV58" s="564"/>
      <c r="AW58" s="522"/>
      <c r="AX58" s="2679"/>
      <c r="AY58" s="2679"/>
      <c r="AZ58" s="2679"/>
      <c r="BA58" s="2679"/>
      <c r="BB58" s="2679"/>
      <c r="BC58" s="2679"/>
      <c r="BD58" s="2679"/>
      <c r="BE58" s="2679"/>
      <c r="BF58" s="2679"/>
      <c r="BG58" s="2679"/>
      <c r="BH58" s="2679"/>
      <c r="BI58" s="2679"/>
      <c r="BJ58" s="2679"/>
      <c r="BK58" s="437"/>
    </row>
    <row r="59" spans="1:63" ht="14.1" customHeight="1">
      <c r="B59" s="45"/>
      <c r="D59" s="1099" t="s">
        <v>41</v>
      </c>
      <c r="E59" s="4143" t="s">
        <v>697</v>
      </c>
      <c r="F59" s="4143"/>
      <c r="G59" s="4143"/>
      <c r="H59" s="4143"/>
      <c r="I59" s="4143"/>
      <c r="J59" s="4143"/>
      <c r="K59" s="4143"/>
      <c r="L59" s="4143"/>
      <c r="M59" s="4143"/>
      <c r="N59" s="4143"/>
      <c r="O59" s="4143"/>
      <c r="P59" s="4143"/>
      <c r="Q59" s="4143"/>
      <c r="R59" s="4143"/>
      <c r="S59" s="4143"/>
      <c r="T59" s="4143"/>
      <c r="U59" s="4143"/>
      <c r="V59" s="4143"/>
      <c r="W59" s="4143"/>
      <c r="X59" s="4143"/>
      <c r="Y59" s="4143"/>
      <c r="Z59" s="4143"/>
      <c r="AA59" s="775"/>
      <c r="AB59" s="166"/>
      <c r="AC59" s="1871"/>
      <c r="AD59" s="1871"/>
      <c r="AE59" s="1871"/>
      <c r="AF59" s="1871"/>
      <c r="AG59" s="1871"/>
      <c r="AH59" s="1871"/>
      <c r="AI59" s="1871"/>
      <c r="AJ59" s="1871"/>
      <c r="AK59" s="1871"/>
      <c r="AL59" s="1871"/>
      <c r="AM59" s="17"/>
      <c r="AS59" s="564"/>
      <c r="AT59" s="564"/>
      <c r="AU59" s="564"/>
      <c r="AV59" s="564"/>
      <c r="AW59" s="522"/>
      <c r="AX59" s="2679"/>
      <c r="AY59" s="2679"/>
      <c r="AZ59" s="2679"/>
      <c r="BA59" s="2679"/>
      <c r="BB59" s="2679"/>
      <c r="BC59" s="2679"/>
      <c r="BD59" s="2679"/>
      <c r="BE59" s="2679"/>
      <c r="BF59" s="2679"/>
      <c r="BG59" s="2679"/>
      <c r="BH59" s="2679"/>
      <c r="BI59" s="2679"/>
      <c r="BJ59" s="2679"/>
      <c r="BK59" s="437"/>
    </row>
    <row r="60" spans="1:63" ht="14.1" customHeight="1">
      <c r="A60" s="303"/>
      <c r="B60" s="45"/>
      <c r="C60" s="1099"/>
      <c r="D60" s="775"/>
      <c r="F60" s="775"/>
      <c r="G60" s="775"/>
      <c r="H60" s="1103"/>
      <c r="O60" s="303"/>
      <c r="Q60" s="53"/>
      <c r="R60" s="53"/>
      <c r="S60" s="53"/>
      <c r="T60" s="303"/>
      <c r="U60" s="315"/>
      <c r="V60" s="315"/>
      <c r="W60" s="315"/>
      <c r="X60" s="315"/>
      <c r="Y60" s="315"/>
      <c r="Z60" s="1"/>
      <c r="AA60" s="1102"/>
      <c r="AB60" s="1104"/>
      <c r="AC60" s="564"/>
      <c r="AD60" s="564"/>
      <c r="AE60" s="564"/>
      <c r="AF60" s="564"/>
      <c r="AG60" s="564"/>
      <c r="AH60" s="564"/>
      <c r="AI60" s="564"/>
      <c r="AJ60" s="564"/>
      <c r="AK60" s="564"/>
      <c r="AM60" s="31"/>
      <c r="AS60" s="1720"/>
      <c r="AT60" s="1720"/>
      <c r="AU60" s="558"/>
      <c r="AV60" s="270"/>
      <c r="AW60" s="270"/>
      <c r="AX60" s="1720"/>
      <c r="AY60" s="1720"/>
      <c r="AZ60" s="1720"/>
      <c r="BA60" s="436"/>
      <c r="BB60" s="1720"/>
      <c r="BC60" s="1720"/>
      <c r="BD60" s="1720"/>
      <c r="BE60" s="436"/>
      <c r="BF60" s="1720"/>
      <c r="BG60" s="1720"/>
      <c r="BH60" s="1720"/>
      <c r="BI60" s="1720"/>
      <c r="BJ60" s="1720"/>
      <c r="BK60" s="437"/>
    </row>
    <row r="61" spans="1:63" ht="14.1" customHeight="1">
      <c r="A61" s="303"/>
      <c r="B61" s="45"/>
      <c r="D61" s="1105" t="s">
        <v>327</v>
      </c>
      <c r="E61" s="4144" t="s">
        <v>1678</v>
      </c>
      <c r="F61" s="4144"/>
      <c r="G61" s="4144"/>
      <c r="H61" s="4144"/>
      <c r="I61" s="4144"/>
      <c r="J61" s="4144"/>
      <c r="K61" s="4144"/>
      <c r="L61" s="4144"/>
      <c r="M61" s="4144"/>
      <c r="N61" s="4144"/>
      <c r="O61" s="4144"/>
      <c r="P61" s="4144"/>
      <c r="Q61" s="4144"/>
      <c r="R61" s="4144"/>
      <c r="S61" s="4144"/>
      <c r="T61" s="4144"/>
      <c r="U61" s="4144"/>
      <c r="V61" s="4144"/>
      <c r="W61" s="4144"/>
      <c r="X61" s="4144"/>
      <c r="Y61" s="4144"/>
      <c r="Z61" s="4144"/>
      <c r="AA61" s="872"/>
      <c r="AB61" s="1106"/>
      <c r="AC61" s="304"/>
      <c r="AD61" s="304"/>
      <c r="AE61" s="304"/>
      <c r="AF61" s="304"/>
      <c r="AG61" s="304"/>
      <c r="AH61" s="304"/>
      <c r="AI61" s="304"/>
      <c r="AJ61" s="304"/>
      <c r="AK61" s="304"/>
      <c r="AL61" s="304"/>
      <c r="AM61" s="31"/>
      <c r="AS61" s="1720"/>
      <c r="AT61" s="1720"/>
      <c r="AU61" s="1720"/>
      <c r="AV61" s="1720"/>
      <c r="AW61" s="522"/>
      <c r="AX61" s="2679"/>
      <c r="AY61" s="2679"/>
      <c r="AZ61" s="2679"/>
      <c r="BA61" s="2679"/>
      <c r="BB61" s="2679"/>
      <c r="BC61" s="2679"/>
      <c r="BD61" s="2679"/>
      <c r="BE61" s="2679"/>
      <c r="BF61" s="2679"/>
      <c r="BG61" s="2679"/>
      <c r="BH61" s="2679"/>
      <c r="BI61" s="2679"/>
      <c r="BJ61" s="2679"/>
      <c r="BK61" s="437"/>
    </row>
    <row r="62" spans="1:63" ht="14.1" customHeight="1" thickBot="1">
      <c r="A62" s="303"/>
      <c r="B62" s="22"/>
      <c r="C62" s="1107"/>
      <c r="D62" s="1108"/>
      <c r="E62" s="4145"/>
      <c r="F62" s="4145"/>
      <c r="G62" s="4145"/>
      <c r="H62" s="4145"/>
      <c r="I62" s="4145"/>
      <c r="J62" s="4145"/>
      <c r="K62" s="4145"/>
      <c r="L62" s="4145"/>
      <c r="M62" s="4145"/>
      <c r="N62" s="4145"/>
      <c r="O62" s="4145"/>
      <c r="P62" s="4145"/>
      <c r="Q62" s="4145"/>
      <c r="R62" s="4145"/>
      <c r="S62" s="4145"/>
      <c r="T62" s="4145"/>
      <c r="U62" s="4145"/>
      <c r="V62" s="4145"/>
      <c r="W62" s="4145"/>
      <c r="X62" s="4145"/>
      <c r="Y62" s="4145"/>
      <c r="Z62" s="4145"/>
      <c r="AA62" s="1109"/>
      <c r="AB62" s="1110"/>
      <c r="AC62" s="1111"/>
      <c r="AD62" s="1111"/>
      <c r="AE62" s="1111"/>
      <c r="AF62" s="1111"/>
      <c r="AG62" s="1111"/>
      <c r="AH62" s="1111"/>
      <c r="AI62" s="1111"/>
      <c r="AJ62" s="1111"/>
      <c r="AK62" s="1111"/>
      <c r="AL62" s="1111"/>
      <c r="AM62" s="179"/>
      <c r="AS62" s="1720"/>
      <c r="AT62" s="1720"/>
      <c r="AU62" s="1720"/>
      <c r="AV62" s="1720"/>
      <c r="AW62" s="522"/>
      <c r="AX62" s="2679"/>
      <c r="AY62" s="2679"/>
      <c r="AZ62" s="2679"/>
      <c r="BA62" s="2679"/>
      <c r="BB62" s="2679"/>
      <c r="BC62" s="2679"/>
      <c r="BD62" s="2679"/>
      <c r="BE62" s="2679"/>
      <c r="BF62" s="2679"/>
      <c r="BG62" s="2679"/>
      <c r="BH62" s="2679"/>
      <c r="BI62" s="2679"/>
      <c r="BJ62" s="2679"/>
      <c r="BK62" s="437"/>
    </row>
    <row r="63" spans="1:63" ht="14.1" customHeight="1">
      <c r="A63" s="303"/>
      <c r="B63" s="303"/>
      <c r="C63" s="303"/>
      <c r="AB63" s="322"/>
      <c r="AF63" s="4"/>
      <c r="AG63" s="4"/>
      <c r="AH63" s="4"/>
      <c r="AI63" s="4"/>
      <c r="AJ63" s="4"/>
      <c r="AK63" s="4"/>
      <c r="AL63" s="4"/>
      <c r="AM63" s="4"/>
    </row>
    <row r="64" spans="1:63" ht="7.5" customHeight="1">
      <c r="A64" s="303"/>
      <c r="B64" s="303"/>
      <c r="C64" s="303"/>
      <c r="AM64" s="37"/>
    </row>
    <row r="65" spans="1:39" ht="14.1" customHeight="1">
      <c r="A65" s="303"/>
      <c r="B65" s="303"/>
      <c r="AA65" s="5"/>
      <c r="AB65" s="303"/>
      <c r="AC65" s="303"/>
      <c r="AD65" s="5"/>
      <c r="AE65" s="303"/>
      <c r="AF65" s="303"/>
      <c r="AG65" s="303"/>
      <c r="AH65" s="303"/>
      <c r="AI65" s="303"/>
      <c r="AJ65" s="303"/>
      <c r="AK65" s="303"/>
      <c r="AL65" s="303"/>
      <c r="AM65" s="37"/>
    </row>
    <row r="66" spans="1:39" ht="14.1" customHeight="1">
      <c r="A66" s="303"/>
      <c r="B66" s="303"/>
      <c r="AA66" s="5"/>
      <c r="AB66" s="303"/>
      <c r="AC66" s="303"/>
      <c r="AD66" s="5"/>
      <c r="AE66" s="303"/>
      <c r="AF66" s="303"/>
      <c r="AG66" s="303"/>
      <c r="AH66" s="303"/>
      <c r="AI66" s="303"/>
      <c r="AJ66" s="303"/>
      <c r="AK66" s="303"/>
      <c r="AL66" s="303"/>
      <c r="AM66" s="37"/>
    </row>
    <row r="67" spans="1:39" ht="14.1" customHeight="1">
      <c r="A67" s="303"/>
      <c r="B67" s="303"/>
      <c r="C67" s="303"/>
      <c r="AM67" s="37"/>
    </row>
    <row r="68" spans="1:39" ht="14.1" customHeight="1">
      <c r="A68" s="303"/>
      <c r="B68" s="303"/>
      <c r="C68" s="303"/>
      <c r="S68" s="315"/>
      <c r="T68" s="315"/>
      <c r="U68" s="1"/>
      <c r="V68" s="321"/>
      <c r="W68" s="321"/>
      <c r="X68" s="303"/>
      <c r="Y68" s="303"/>
      <c r="Z68" s="303"/>
      <c r="AM68" s="37"/>
    </row>
    <row r="69" spans="1:39" ht="14.1" customHeight="1">
      <c r="A69" s="303"/>
      <c r="B69" s="303"/>
      <c r="C69" s="303"/>
      <c r="S69" s="315"/>
      <c r="T69" s="315"/>
      <c r="U69" s="1"/>
      <c r="V69" s="321"/>
      <c r="W69" s="321"/>
      <c r="X69" s="303"/>
      <c r="Y69" s="303"/>
      <c r="Z69" s="303"/>
      <c r="AM69" s="37"/>
    </row>
    <row r="70" spans="1:39" ht="14.1" customHeight="1">
      <c r="A70" s="303"/>
      <c r="B70" s="303"/>
      <c r="D70" s="303"/>
      <c r="E70" s="303"/>
      <c r="F70" s="303"/>
      <c r="G70" s="303"/>
      <c r="H70" s="303"/>
      <c r="I70" s="303"/>
      <c r="J70" s="303"/>
      <c r="K70" s="303"/>
      <c r="L70" s="303"/>
      <c r="M70" s="303"/>
      <c r="N70" s="53"/>
      <c r="O70" s="53"/>
      <c r="AM70" s="38"/>
    </row>
    <row r="71" spans="1:39" ht="14.1" customHeight="1">
      <c r="A71" s="303"/>
      <c r="B71" s="303"/>
      <c r="D71" s="303"/>
      <c r="E71" s="303"/>
      <c r="F71" s="303"/>
      <c r="G71" s="303"/>
      <c r="H71" s="303"/>
      <c r="I71" s="303"/>
      <c r="J71" s="303"/>
      <c r="K71" s="303"/>
      <c r="L71" s="303"/>
      <c r="M71" s="303"/>
      <c r="N71" s="303"/>
      <c r="O71" s="303"/>
      <c r="P71" s="303"/>
      <c r="Q71" s="303"/>
      <c r="R71" s="303"/>
      <c r="T71" s="3"/>
      <c r="U71" s="3"/>
      <c r="V71" s="3"/>
      <c r="W71" s="3"/>
      <c r="X71" s="3"/>
      <c r="Y71" s="3"/>
      <c r="Z71" s="3"/>
      <c r="AA71" s="303"/>
      <c r="AB71" s="303"/>
      <c r="AM71" s="38"/>
    </row>
    <row r="72" spans="1:39" ht="14.1" customHeight="1">
      <c r="A72" s="303"/>
      <c r="B72" s="303"/>
      <c r="C72" s="303"/>
      <c r="F72" s="303"/>
      <c r="G72" s="303"/>
      <c r="H72" s="303"/>
      <c r="I72" s="303"/>
      <c r="J72" s="303"/>
      <c r="K72" s="303"/>
      <c r="L72" s="303"/>
      <c r="M72" s="303"/>
      <c r="N72" s="303"/>
      <c r="O72" s="303"/>
      <c r="P72" s="303"/>
      <c r="Q72" s="303"/>
      <c r="R72" s="303"/>
      <c r="S72" s="303"/>
      <c r="T72" s="303"/>
      <c r="U72" s="315"/>
      <c r="V72" s="315"/>
      <c r="W72" s="303"/>
      <c r="X72" s="315"/>
      <c r="Y72" s="315"/>
      <c r="Z72" s="303"/>
      <c r="AA72" s="303"/>
      <c r="AD72" s="303"/>
      <c r="AE72" s="303"/>
      <c r="AF72" s="303"/>
      <c r="AG72" s="303"/>
      <c r="AH72" s="303"/>
      <c r="AI72" s="303"/>
      <c r="AJ72" s="303"/>
      <c r="AK72" s="303"/>
      <c r="AL72" s="303"/>
      <c r="AM72" s="38"/>
    </row>
    <row r="73" spans="1:39" ht="14.1" customHeight="1">
      <c r="A73" s="303"/>
      <c r="B73" s="303"/>
      <c r="C73" s="303"/>
      <c r="D73" s="53"/>
      <c r="E73" s="53"/>
      <c r="F73" s="53"/>
      <c r="G73" s="53"/>
      <c r="H73" s="303"/>
      <c r="I73" s="303"/>
      <c r="J73" s="303"/>
      <c r="K73" s="303"/>
      <c r="L73" s="303"/>
      <c r="M73" s="303"/>
      <c r="N73" s="303"/>
      <c r="O73" s="303"/>
      <c r="P73" s="303"/>
      <c r="Q73" s="303"/>
      <c r="R73" s="303"/>
      <c r="S73" s="303"/>
      <c r="T73" s="303"/>
      <c r="U73" s="303"/>
      <c r="W73" s="303"/>
      <c r="X73" s="303"/>
      <c r="Y73" s="303"/>
      <c r="AA73" s="322"/>
      <c r="AB73" s="322"/>
      <c r="AD73" s="322"/>
      <c r="AE73" s="322"/>
      <c r="AF73" s="322"/>
      <c r="AG73" s="322"/>
      <c r="AH73" s="322"/>
      <c r="AI73" s="322"/>
      <c r="AJ73" s="322"/>
      <c r="AK73" s="322"/>
      <c r="AL73" s="322"/>
      <c r="AM73" s="38"/>
    </row>
    <row r="74" spans="1:39" ht="14.1" customHeight="1">
      <c r="A74" s="303"/>
      <c r="B74" s="303"/>
      <c r="C74" s="303"/>
      <c r="D74" s="53"/>
      <c r="E74" s="53"/>
      <c r="F74" s="53"/>
      <c r="G74" s="53"/>
      <c r="H74" s="303"/>
      <c r="I74" s="303"/>
      <c r="J74" s="303"/>
      <c r="K74" s="303"/>
      <c r="L74" s="303"/>
      <c r="M74" s="335"/>
      <c r="N74" s="335"/>
      <c r="O74" s="335"/>
      <c r="P74" s="335"/>
      <c r="Q74" s="335"/>
      <c r="R74" s="335"/>
      <c r="S74" s="335"/>
      <c r="T74" s="335"/>
      <c r="U74" s="335"/>
      <c r="V74" s="335"/>
      <c r="W74" s="335"/>
      <c r="X74" s="335"/>
      <c r="Y74" s="335"/>
      <c r="AA74" s="39"/>
      <c r="AB74" s="322"/>
      <c r="AC74" s="322"/>
      <c r="AD74" s="322"/>
      <c r="AE74" s="322"/>
      <c r="AF74" s="322"/>
      <c r="AG74" s="322"/>
      <c r="AH74" s="322"/>
      <c r="AI74" s="322"/>
      <c r="AJ74" s="322"/>
      <c r="AK74" s="322"/>
      <c r="AL74" s="322"/>
      <c r="AM74" s="38"/>
    </row>
    <row r="75" spans="1:39" ht="14.1" customHeight="1">
      <c r="A75" s="303"/>
      <c r="B75" s="303"/>
      <c r="C75" s="303"/>
      <c r="D75" s="53"/>
      <c r="E75" s="53"/>
      <c r="F75" s="53"/>
      <c r="G75" s="53"/>
      <c r="H75" s="303"/>
      <c r="I75" s="303"/>
      <c r="J75" s="303"/>
      <c r="K75" s="303"/>
      <c r="L75" s="303"/>
      <c r="M75" s="303"/>
      <c r="N75" s="303"/>
      <c r="O75" s="303"/>
      <c r="P75" s="303"/>
      <c r="Q75" s="303"/>
      <c r="R75" s="303"/>
      <c r="S75" s="303"/>
      <c r="T75" s="303"/>
      <c r="U75" s="303"/>
      <c r="W75" s="303"/>
      <c r="X75" s="303"/>
      <c r="Y75" s="303"/>
      <c r="AA75" s="322"/>
      <c r="AB75" s="322"/>
      <c r="AC75" s="322"/>
      <c r="AD75" s="322"/>
      <c r="AE75" s="322"/>
      <c r="AF75" s="322"/>
      <c r="AG75" s="322"/>
      <c r="AH75" s="322"/>
      <c r="AI75" s="322"/>
      <c r="AJ75" s="322"/>
      <c r="AK75" s="322"/>
      <c r="AL75" s="322"/>
      <c r="AM75" s="38"/>
    </row>
    <row r="76" spans="1:39" ht="14.1" customHeight="1">
      <c r="A76" s="303"/>
      <c r="B76" s="303"/>
      <c r="C76" s="303"/>
      <c r="D76" s="53"/>
      <c r="E76" s="53"/>
      <c r="F76" s="53"/>
      <c r="G76" s="53"/>
      <c r="H76" s="303"/>
      <c r="I76" s="303"/>
      <c r="J76" s="303"/>
      <c r="K76" s="303"/>
      <c r="L76" s="303"/>
      <c r="M76" s="335"/>
      <c r="N76" s="335"/>
      <c r="O76" s="335"/>
      <c r="P76" s="335"/>
      <c r="Q76" s="335"/>
      <c r="R76" s="335"/>
      <c r="S76" s="335"/>
      <c r="T76" s="335"/>
      <c r="U76" s="335"/>
      <c r="V76" s="335"/>
      <c r="W76" s="335"/>
      <c r="X76" s="335"/>
      <c r="Y76" s="335"/>
      <c r="AA76" s="39"/>
      <c r="AB76" s="322"/>
      <c r="AC76" s="322"/>
      <c r="AD76" s="322"/>
      <c r="AE76" s="322"/>
      <c r="AF76" s="322"/>
      <c r="AG76" s="322"/>
      <c r="AH76" s="322"/>
      <c r="AI76" s="322"/>
      <c r="AJ76" s="322"/>
      <c r="AK76" s="322"/>
      <c r="AL76" s="322"/>
      <c r="AM76" s="38"/>
    </row>
    <row r="77" spans="1:39" ht="14.1" customHeight="1">
      <c r="A77" s="303"/>
      <c r="B77" s="303"/>
      <c r="C77" s="303"/>
      <c r="D77" s="53"/>
      <c r="E77" s="53"/>
      <c r="F77" s="53"/>
      <c r="G77" s="53"/>
      <c r="H77" s="303"/>
      <c r="I77" s="303"/>
      <c r="J77" s="303"/>
      <c r="K77" s="303"/>
      <c r="L77" s="303"/>
      <c r="M77" s="303"/>
      <c r="N77" s="303"/>
      <c r="O77" s="303"/>
      <c r="P77" s="303"/>
      <c r="Q77" s="303"/>
      <c r="R77" s="303"/>
      <c r="S77" s="303"/>
      <c r="T77" s="303"/>
      <c r="U77" s="303"/>
      <c r="W77" s="303"/>
      <c r="X77" s="303"/>
      <c r="Y77" s="303"/>
      <c r="AA77" s="322"/>
      <c r="AB77" s="322"/>
      <c r="AC77" s="322"/>
      <c r="AD77" s="322"/>
      <c r="AE77" s="322"/>
      <c r="AF77" s="322"/>
      <c r="AG77" s="322"/>
      <c r="AH77" s="322"/>
      <c r="AI77" s="322"/>
      <c r="AJ77" s="322"/>
      <c r="AK77" s="322"/>
      <c r="AL77" s="322"/>
      <c r="AM77" s="38"/>
    </row>
    <row r="78" spans="1:39" ht="14.1" customHeight="1">
      <c r="A78" s="303"/>
      <c r="B78" s="303"/>
      <c r="C78" s="303"/>
      <c r="D78" s="53"/>
      <c r="E78" s="53"/>
      <c r="F78" s="53"/>
      <c r="G78" s="53"/>
      <c r="H78" s="303"/>
      <c r="I78" s="303"/>
      <c r="J78" s="303"/>
      <c r="K78" s="303"/>
      <c r="M78" s="39"/>
      <c r="N78" s="322"/>
      <c r="O78" s="322"/>
      <c r="P78" s="322"/>
      <c r="Q78" s="322"/>
      <c r="R78" s="322"/>
      <c r="S78" s="322"/>
      <c r="T78" s="322"/>
      <c r="U78" s="322"/>
      <c r="V78" s="322"/>
      <c r="W78" s="322"/>
      <c r="X78" s="322"/>
      <c r="Y78" s="38"/>
    </row>
    <row r="79" spans="1:39" ht="14.1" customHeight="1">
      <c r="A79" s="303"/>
      <c r="B79" s="303"/>
      <c r="C79" s="303"/>
      <c r="D79" s="303"/>
      <c r="G79" s="303"/>
      <c r="H79" s="303"/>
      <c r="I79" s="303"/>
      <c r="J79" s="303"/>
      <c r="K79" s="303"/>
      <c r="L79" s="322"/>
      <c r="M79" s="322"/>
      <c r="N79" s="322"/>
      <c r="O79" s="322"/>
      <c r="P79" s="322"/>
      <c r="Q79" s="322"/>
      <c r="R79" s="322"/>
      <c r="S79" s="322"/>
      <c r="T79" s="322"/>
      <c r="U79" s="322"/>
      <c r="V79" s="322"/>
      <c r="W79" s="322"/>
      <c r="X79" s="322"/>
      <c r="Y79" s="38"/>
    </row>
    <row r="80" spans="1:39" ht="14.1" customHeight="1">
      <c r="A80" s="303"/>
      <c r="B80" s="303"/>
      <c r="C80" s="303"/>
      <c r="D80" s="53"/>
      <c r="E80" s="53"/>
      <c r="F80" s="53"/>
      <c r="G80" s="53"/>
      <c r="H80" s="53"/>
      <c r="I80" s="303"/>
      <c r="J80" s="303"/>
      <c r="K80" s="303"/>
      <c r="L80" s="322"/>
      <c r="M80" s="322"/>
      <c r="N80" s="322"/>
      <c r="O80" s="322"/>
      <c r="P80" s="322"/>
      <c r="Q80" s="322"/>
      <c r="R80" s="322"/>
      <c r="S80" s="322"/>
      <c r="T80" s="322"/>
      <c r="U80" s="322"/>
      <c r="V80" s="322"/>
      <c r="W80" s="322"/>
      <c r="X80" s="322"/>
      <c r="Y80" s="38"/>
    </row>
    <row r="81" spans="1:39" ht="14.1" customHeight="1">
      <c r="A81" s="303"/>
      <c r="B81" s="303"/>
      <c r="C81" s="303"/>
      <c r="D81" s="53"/>
      <c r="E81" s="53"/>
      <c r="F81" s="53"/>
      <c r="G81" s="53"/>
      <c r="H81" s="53"/>
      <c r="I81" s="303"/>
      <c r="J81" s="303"/>
      <c r="K81" s="303"/>
      <c r="L81" s="322"/>
      <c r="M81" s="322"/>
      <c r="N81" s="322"/>
      <c r="O81" s="322"/>
      <c r="P81" s="322"/>
      <c r="Q81" s="322"/>
      <c r="R81" s="322"/>
      <c r="S81" s="322"/>
      <c r="T81" s="322"/>
      <c r="U81" s="322"/>
      <c r="V81" s="322"/>
      <c r="W81" s="322"/>
      <c r="X81" s="322"/>
      <c r="Y81" s="38"/>
    </row>
    <row r="82" spans="1:39" ht="14.1" customHeight="1">
      <c r="A82" s="303"/>
      <c r="B82" s="303"/>
      <c r="C82" s="303"/>
      <c r="E82" s="53"/>
      <c r="F82" s="53"/>
      <c r="G82" s="53"/>
      <c r="H82" s="53"/>
      <c r="I82" s="303"/>
      <c r="J82" s="303"/>
      <c r="K82" s="303"/>
      <c r="L82" s="322"/>
      <c r="M82" s="322"/>
      <c r="N82" s="322"/>
      <c r="O82" s="322"/>
      <c r="P82" s="322"/>
      <c r="Q82" s="322"/>
      <c r="R82" s="322"/>
      <c r="S82" s="322"/>
      <c r="T82" s="322"/>
      <c r="U82" s="322"/>
      <c r="V82" s="322"/>
      <c r="W82" s="322"/>
      <c r="X82" s="322"/>
      <c r="Y82" s="38"/>
    </row>
    <row r="83" spans="1:39" ht="14.1" customHeight="1">
      <c r="A83" s="303"/>
      <c r="B83" s="303"/>
      <c r="C83" s="303"/>
      <c r="D83" s="53"/>
      <c r="E83" s="53"/>
      <c r="F83" s="53"/>
      <c r="G83" s="53"/>
      <c r="H83" s="53"/>
      <c r="I83" s="303"/>
      <c r="J83" s="303"/>
      <c r="K83" s="303"/>
      <c r="L83" s="322"/>
      <c r="M83" s="322"/>
      <c r="N83" s="322"/>
      <c r="O83" s="322"/>
      <c r="P83" s="322"/>
      <c r="Q83" s="322"/>
      <c r="R83" s="322"/>
      <c r="S83" s="322"/>
      <c r="T83" s="322"/>
      <c r="U83" s="322"/>
      <c r="V83" s="322"/>
      <c r="W83" s="322"/>
      <c r="X83" s="322"/>
      <c r="Y83" s="38"/>
    </row>
    <row r="84" spans="1:39" ht="14.1" customHeight="1">
      <c r="A84" s="303"/>
      <c r="B84" s="303"/>
      <c r="D84" s="53"/>
      <c r="E84" s="53"/>
      <c r="F84" s="53"/>
      <c r="G84" s="53"/>
      <c r="H84" s="53"/>
      <c r="I84" s="303"/>
      <c r="J84" s="303"/>
      <c r="K84" s="303"/>
      <c r="L84" s="322"/>
      <c r="M84" s="322"/>
      <c r="N84" s="322"/>
      <c r="O84" s="322"/>
      <c r="P84" s="322"/>
      <c r="Q84" s="322"/>
      <c r="R84" s="322"/>
      <c r="S84" s="322"/>
      <c r="T84" s="322"/>
      <c r="U84" s="322"/>
      <c r="V84" s="322"/>
      <c r="W84" s="322"/>
      <c r="X84" s="322"/>
      <c r="Y84" s="38"/>
    </row>
    <row r="85" spans="1:39" ht="14.1" customHeight="1">
      <c r="A85" s="303"/>
      <c r="B85" s="303"/>
      <c r="C85" s="303"/>
      <c r="D85" s="53"/>
      <c r="E85" s="53"/>
      <c r="F85" s="53"/>
      <c r="G85" s="53"/>
      <c r="H85" s="53"/>
      <c r="I85" s="303"/>
      <c r="J85" s="303"/>
      <c r="K85" s="303"/>
      <c r="L85" s="322"/>
      <c r="M85" s="322"/>
      <c r="N85" s="322"/>
      <c r="O85" s="322"/>
      <c r="P85" s="322"/>
      <c r="Q85" s="322"/>
      <c r="R85" s="322"/>
      <c r="S85" s="322"/>
      <c r="T85" s="322"/>
      <c r="U85" s="322"/>
      <c r="V85" s="322"/>
      <c r="W85" s="322"/>
      <c r="X85" s="322"/>
      <c r="Y85" s="38"/>
    </row>
    <row r="86" spans="1:39" ht="14.1" customHeight="1">
      <c r="A86" s="303"/>
      <c r="B86" s="303"/>
      <c r="C86" s="303"/>
      <c r="L86" s="303"/>
      <c r="N86" s="335"/>
      <c r="O86" s="322"/>
      <c r="P86" s="322"/>
      <c r="Q86" s="322"/>
      <c r="R86" s="322"/>
      <c r="S86" s="322"/>
      <c r="T86" s="322"/>
      <c r="U86" s="322"/>
      <c r="V86" s="322"/>
      <c r="W86" s="322"/>
      <c r="X86" s="322"/>
      <c r="Y86" s="38"/>
    </row>
    <row r="87" spans="1:39" ht="14.1" customHeight="1">
      <c r="A87" s="303"/>
      <c r="B87" s="303"/>
      <c r="C87" s="303"/>
      <c r="N87" s="322"/>
      <c r="O87" s="322"/>
      <c r="P87" s="322"/>
      <c r="Q87" s="322"/>
      <c r="R87" s="322"/>
      <c r="S87" s="322"/>
      <c r="T87" s="322"/>
      <c r="U87" s="322"/>
      <c r="V87" s="322"/>
      <c r="W87" s="322"/>
      <c r="X87" s="322"/>
      <c r="Y87" s="38"/>
    </row>
    <row r="88" spans="1:39" ht="14.1" customHeight="1">
      <c r="A88" s="303"/>
      <c r="B88" s="303"/>
      <c r="C88" s="303"/>
      <c r="N88" s="303"/>
      <c r="O88" s="303"/>
      <c r="P88" s="303"/>
      <c r="R88" s="3"/>
      <c r="S88" s="3"/>
      <c r="T88" s="3"/>
      <c r="U88" s="3"/>
      <c r="V88" s="3"/>
      <c r="W88" s="3"/>
      <c r="X88" s="3"/>
      <c r="Y88" s="303"/>
      <c r="AB88" s="322"/>
      <c r="AC88" s="322"/>
      <c r="AD88" s="322"/>
      <c r="AE88" s="322"/>
      <c r="AF88" s="322"/>
      <c r="AG88" s="322"/>
      <c r="AH88" s="322"/>
      <c r="AI88" s="322"/>
      <c r="AJ88" s="322"/>
      <c r="AK88" s="322"/>
      <c r="AL88" s="322"/>
      <c r="AM88" s="38"/>
    </row>
    <row r="89" spans="1:39" ht="14.1" customHeight="1">
      <c r="A89" s="303"/>
      <c r="B89" s="303"/>
      <c r="C89" s="303"/>
      <c r="E89" s="303"/>
      <c r="G89" s="303"/>
      <c r="H89" s="303"/>
      <c r="I89" s="303"/>
      <c r="J89" s="303"/>
      <c r="K89" s="303"/>
      <c r="O89" s="278"/>
      <c r="P89" s="278"/>
      <c r="Q89" s="303"/>
      <c r="R89" s="53"/>
      <c r="S89" s="53"/>
      <c r="T89" s="278"/>
      <c r="U89" s="278"/>
      <c r="X89" s="53"/>
      <c r="Y89" s="53"/>
      <c r="Z89" s="303"/>
      <c r="AB89" s="303"/>
      <c r="AD89" s="303"/>
      <c r="AE89" s="303"/>
      <c r="AF89" s="303"/>
      <c r="AG89" s="303"/>
      <c r="AH89" s="303"/>
      <c r="AI89" s="303"/>
      <c r="AJ89" s="303"/>
      <c r="AK89" s="303"/>
      <c r="AL89" s="303"/>
      <c r="AM89" s="38"/>
    </row>
    <row r="90" spans="1:39" ht="14.1" customHeight="1">
      <c r="A90" s="303"/>
      <c r="B90" s="303"/>
      <c r="C90" s="303"/>
      <c r="E90" s="303"/>
      <c r="G90" s="303"/>
      <c r="H90" s="303"/>
      <c r="L90" s="303"/>
      <c r="O90" s="278"/>
      <c r="P90" s="278"/>
      <c r="Q90" s="303"/>
      <c r="R90" s="53"/>
      <c r="S90" s="53"/>
      <c r="T90" s="278"/>
      <c r="U90" s="278"/>
      <c r="X90" s="53"/>
      <c r="Y90" s="53"/>
      <c r="Z90" s="303"/>
      <c r="AB90" s="303"/>
      <c r="AC90" s="303"/>
      <c r="AD90" s="303"/>
      <c r="AE90" s="303"/>
      <c r="AF90" s="303"/>
      <c r="AG90" s="303"/>
      <c r="AH90" s="303"/>
      <c r="AI90" s="303"/>
      <c r="AJ90" s="303"/>
      <c r="AM90" s="38"/>
    </row>
    <row r="91" spans="1:39" ht="14.1" customHeight="1">
      <c r="A91" s="303"/>
      <c r="B91" s="303"/>
      <c r="C91" s="303"/>
      <c r="E91" s="303"/>
      <c r="F91" s="303"/>
      <c r="G91" s="303"/>
      <c r="H91" s="303"/>
      <c r="I91" s="303"/>
      <c r="J91" s="303"/>
      <c r="K91" s="303"/>
      <c r="L91" s="303"/>
      <c r="M91" s="303"/>
      <c r="N91" s="303"/>
      <c r="O91" s="303"/>
      <c r="P91" s="53"/>
      <c r="Q91" s="53"/>
      <c r="S91" s="303"/>
      <c r="Y91" s="53"/>
      <c r="Z91" s="53"/>
      <c r="AA91" s="303"/>
      <c r="AB91" s="303"/>
      <c r="AC91" s="303"/>
      <c r="AD91" s="303"/>
      <c r="AE91" s="303"/>
      <c r="AF91" s="303"/>
      <c r="AG91" s="303"/>
      <c r="AH91" s="303"/>
      <c r="AI91" s="303"/>
      <c r="AJ91" s="303"/>
      <c r="AK91" s="303"/>
      <c r="AL91" s="303"/>
      <c r="AM91" s="38"/>
    </row>
    <row r="92" spans="1:39" ht="14.1" customHeight="1">
      <c r="A92" s="303"/>
      <c r="B92" s="303"/>
      <c r="AM92" s="38"/>
    </row>
    <row r="93" spans="1:39" ht="14.1" customHeight="1">
      <c r="A93" s="303"/>
      <c r="B93" s="303"/>
      <c r="C93" s="303"/>
      <c r="S93" s="303"/>
      <c r="T93" s="3"/>
      <c r="U93" s="3"/>
      <c r="V93" s="303"/>
      <c r="W93" s="315"/>
      <c r="X93" s="315"/>
      <c r="Y93" s="303"/>
      <c r="Z93" s="303"/>
      <c r="AB93" s="322"/>
      <c r="AC93" s="322"/>
      <c r="AD93" s="322"/>
      <c r="AE93" s="322"/>
      <c r="AF93" s="322"/>
      <c r="AG93" s="322"/>
      <c r="AH93" s="322"/>
      <c r="AI93" s="322"/>
      <c r="AJ93" s="322"/>
      <c r="AK93" s="322"/>
      <c r="AL93" s="322"/>
      <c r="AM93" s="38"/>
    </row>
    <row r="94" spans="1:39" ht="14.1" customHeight="1">
      <c r="A94" s="303"/>
      <c r="B94" s="303"/>
      <c r="C94" s="303"/>
      <c r="S94" s="303"/>
      <c r="T94" s="3"/>
      <c r="U94" s="3"/>
      <c r="V94" s="303"/>
      <c r="W94" s="315"/>
      <c r="X94" s="315"/>
      <c r="Y94" s="303"/>
      <c r="Z94" s="303"/>
      <c r="AB94" s="322"/>
      <c r="AC94" s="322"/>
      <c r="AD94" s="322"/>
      <c r="AE94" s="322"/>
      <c r="AF94" s="322"/>
      <c r="AG94" s="322"/>
      <c r="AH94" s="322"/>
      <c r="AI94" s="322"/>
      <c r="AJ94" s="322"/>
      <c r="AK94" s="322"/>
      <c r="AL94" s="322"/>
      <c r="AM94" s="38"/>
    </row>
  </sheetData>
  <sheetProtection algorithmName="SHA-512" hashValue="Je5YoelO3U1jacaPZC52vRWFLYQfnI4nPJf83EqZ+k51DNUyBxshnYeDMQYYd69GKMIVBx0U3rRdtaCUSE+G7g==" saltValue="O5J3N4dAfPN3Z0+Y4cd7kg==" spinCount="100000" sheet="1" objects="1" scenarios="1" formatCells="0" formatColumns="0" formatRows="0" insertColumns="0" insertRows="0" selectLockedCells="1"/>
  <mergeCells count="270">
    <mergeCell ref="AS60:AT60"/>
    <mergeCell ref="AX60:AZ60"/>
    <mergeCell ref="BB60:BD60"/>
    <mergeCell ref="BF60:BJ60"/>
    <mergeCell ref="AS61:AV62"/>
    <mergeCell ref="AX61:BJ62"/>
    <mergeCell ref="E5:Z5"/>
    <mergeCell ref="E21:Z21"/>
    <mergeCell ref="T14:X14"/>
    <mergeCell ref="H15:K16"/>
    <mergeCell ref="L15:X16"/>
    <mergeCell ref="D22:H22"/>
    <mergeCell ref="T22:V22"/>
    <mergeCell ref="D23:H23"/>
    <mergeCell ref="T23:V23"/>
    <mergeCell ref="Q23:S23"/>
    <mergeCell ref="Q22:S22"/>
    <mergeCell ref="E59:Z59"/>
    <mergeCell ref="D17:F19"/>
    <mergeCell ref="H17:I17"/>
    <mergeCell ref="L17:N17"/>
    <mergeCell ref="P17:R17"/>
    <mergeCell ref="T17:X17"/>
    <mergeCell ref="H18:K19"/>
    <mergeCell ref="AX58:BJ59"/>
    <mergeCell ref="E10:Y10"/>
    <mergeCell ref="D11:F13"/>
    <mergeCell ref="H11:I11"/>
    <mergeCell ref="L11:N11"/>
    <mergeCell ref="P11:R11"/>
    <mergeCell ref="T11:X11"/>
    <mergeCell ref="H12:K13"/>
    <mergeCell ref="L12:X13"/>
    <mergeCell ref="D14:F16"/>
    <mergeCell ref="H14:I14"/>
    <mergeCell ref="L14:N14"/>
    <mergeCell ref="P14:R14"/>
    <mergeCell ref="L18:X19"/>
    <mergeCell ref="AA29:AB29"/>
    <mergeCell ref="D29:F29"/>
    <mergeCell ref="G29:H29"/>
    <mergeCell ref="J29:K29"/>
    <mergeCell ref="M29:N29"/>
    <mergeCell ref="AA30:AB30"/>
    <mergeCell ref="D31:F31"/>
    <mergeCell ref="G31:H31"/>
    <mergeCell ref="J31:K31"/>
    <mergeCell ref="M31:N31"/>
    <mergeCell ref="D30:F30"/>
    <mergeCell ref="G30:H30"/>
    <mergeCell ref="J30:K30"/>
    <mergeCell ref="M30:N30"/>
    <mergeCell ref="P30:Q30"/>
    <mergeCell ref="A1:AM1"/>
    <mergeCell ref="B3:AA3"/>
    <mergeCell ref="AB3:AM3"/>
    <mergeCell ref="B26:C26"/>
    <mergeCell ref="D26:Z26"/>
    <mergeCell ref="B25:C25"/>
    <mergeCell ref="D28:F28"/>
    <mergeCell ref="G28:Q28"/>
    <mergeCell ref="R28:AB28"/>
    <mergeCell ref="B8:C8"/>
    <mergeCell ref="D8:Z9"/>
    <mergeCell ref="D25:Z25"/>
    <mergeCell ref="E27:Z27"/>
    <mergeCell ref="R30:S30"/>
    <mergeCell ref="U30:V30"/>
    <mergeCell ref="X30:Y30"/>
    <mergeCell ref="P29:Q29"/>
    <mergeCell ref="R29:S29"/>
    <mergeCell ref="U29:V29"/>
    <mergeCell ref="X29:Y29"/>
    <mergeCell ref="P31:Q31"/>
    <mergeCell ref="R31:S31"/>
    <mergeCell ref="U31:V31"/>
    <mergeCell ref="X31:Y31"/>
    <mergeCell ref="AC40:AD40"/>
    <mergeCell ref="AE40:AF40"/>
    <mergeCell ref="U40:V40"/>
    <mergeCell ref="W40:X40"/>
    <mergeCell ref="Y40:Z40"/>
    <mergeCell ref="AA40:AB40"/>
    <mergeCell ref="AA31:AB31"/>
    <mergeCell ref="AG40:AH40"/>
    <mergeCell ref="AI40:AJ40"/>
    <mergeCell ref="B33:C33"/>
    <mergeCell ref="D33:Y33"/>
    <mergeCell ref="E34:H34"/>
    <mergeCell ref="K34:N34"/>
    <mergeCell ref="Q34:T34"/>
    <mergeCell ref="AA39:AB39"/>
    <mergeCell ref="AC39:AD39"/>
    <mergeCell ref="AE39:AF39"/>
    <mergeCell ref="AG39:AH39"/>
    <mergeCell ref="AI39:AJ39"/>
    <mergeCell ref="B36:C36"/>
    <mergeCell ref="D36:Z37"/>
    <mergeCell ref="D39:I39"/>
    <mergeCell ref="J39:L39"/>
    <mergeCell ref="M39:N39"/>
    <mergeCell ref="O39:P39"/>
    <mergeCell ref="Q39:R39"/>
    <mergeCell ref="S39:T39"/>
    <mergeCell ref="U39:V39"/>
    <mergeCell ref="W39:X39"/>
    <mergeCell ref="Y39:Z39"/>
    <mergeCell ref="S40:T40"/>
    <mergeCell ref="D40:I40"/>
    <mergeCell ref="J40:L40"/>
    <mergeCell ref="M40:N40"/>
    <mergeCell ref="D41:I41"/>
    <mergeCell ref="J41:L41"/>
    <mergeCell ref="M41:N41"/>
    <mergeCell ref="O41:P41"/>
    <mergeCell ref="Q41:R41"/>
    <mergeCell ref="S41:T41"/>
    <mergeCell ref="U41:V41"/>
    <mergeCell ref="W41:X41"/>
    <mergeCell ref="Y41:Z41"/>
    <mergeCell ref="O40:P40"/>
    <mergeCell ref="Q40:R40"/>
    <mergeCell ref="AG41:AH41"/>
    <mergeCell ref="AI41:AJ41"/>
    <mergeCell ref="D42:I42"/>
    <mergeCell ref="J42:L42"/>
    <mergeCell ref="M42:N42"/>
    <mergeCell ref="O42:P42"/>
    <mergeCell ref="Q42:R42"/>
    <mergeCell ref="S42:T42"/>
    <mergeCell ref="U42:V42"/>
    <mergeCell ref="W42:X42"/>
    <mergeCell ref="Y42:Z42"/>
    <mergeCell ref="AA42:AB42"/>
    <mergeCell ref="AC42:AD42"/>
    <mergeCell ref="AE42:AF42"/>
    <mergeCell ref="AG42:AH42"/>
    <mergeCell ref="AI42:AJ42"/>
    <mergeCell ref="AA41:AB41"/>
    <mergeCell ref="AC41:AD41"/>
    <mergeCell ref="AE41:AF41"/>
    <mergeCell ref="AG43:AH43"/>
    <mergeCell ref="AI43:AJ43"/>
    <mergeCell ref="AG44:AH44"/>
    <mergeCell ref="AI44:AJ44"/>
    <mergeCell ref="AA45:AB45"/>
    <mergeCell ref="AC45:AD45"/>
    <mergeCell ref="AE45:AF45"/>
    <mergeCell ref="D43:I43"/>
    <mergeCell ref="J43:L43"/>
    <mergeCell ref="M43:N43"/>
    <mergeCell ref="D44:I44"/>
    <mergeCell ref="J44:L44"/>
    <mergeCell ref="M44:N44"/>
    <mergeCell ref="O44:P44"/>
    <mergeCell ref="Q44:R44"/>
    <mergeCell ref="S44:T44"/>
    <mergeCell ref="O43:P43"/>
    <mergeCell ref="Q43:R43"/>
    <mergeCell ref="AA44:AB44"/>
    <mergeCell ref="AC44:AD44"/>
    <mergeCell ref="AE44:AF44"/>
    <mergeCell ref="S43:T43"/>
    <mergeCell ref="U43:V43"/>
    <mergeCell ref="W43:X43"/>
    <mergeCell ref="Y43:Z43"/>
    <mergeCell ref="AA43:AB43"/>
    <mergeCell ref="U44:V44"/>
    <mergeCell ref="W44:X44"/>
    <mergeCell ref="Y44:Z44"/>
    <mergeCell ref="AC43:AD43"/>
    <mergeCell ref="AE43:AF43"/>
    <mergeCell ref="D46:I46"/>
    <mergeCell ref="J46:L46"/>
    <mergeCell ref="M46:N46"/>
    <mergeCell ref="O46:P46"/>
    <mergeCell ref="Q46:R46"/>
    <mergeCell ref="D45:I45"/>
    <mergeCell ref="J45:L45"/>
    <mergeCell ref="M45:N45"/>
    <mergeCell ref="O45:P45"/>
    <mergeCell ref="Q45:R45"/>
    <mergeCell ref="W47:X47"/>
    <mergeCell ref="Y47:Z47"/>
    <mergeCell ref="AG45:AH45"/>
    <mergeCell ref="AI45:AJ45"/>
    <mergeCell ref="S46:T46"/>
    <mergeCell ref="U46:V46"/>
    <mergeCell ref="W46:X46"/>
    <mergeCell ref="Y46:Z46"/>
    <mergeCell ref="AA46:AB46"/>
    <mergeCell ref="S45:T45"/>
    <mergeCell ref="U45:V45"/>
    <mergeCell ref="W45:X45"/>
    <mergeCell ref="Y45:Z45"/>
    <mergeCell ref="AC46:AD46"/>
    <mergeCell ref="AE46:AF46"/>
    <mergeCell ref="AG46:AH46"/>
    <mergeCell ref="AI46:AJ46"/>
    <mergeCell ref="AG47:AH47"/>
    <mergeCell ref="AI47:AJ47"/>
    <mergeCell ref="AA48:AB48"/>
    <mergeCell ref="AC48:AD48"/>
    <mergeCell ref="AE48:AF48"/>
    <mergeCell ref="AG48:AH48"/>
    <mergeCell ref="AI48:AJ48"/>
    <mergeCell ref="AA47:AB47"/>
    <mergeCell ref="AC47:AD47"/>
    <mergeCell ref="AE47:AF47"/>
    <mergeCell ref="D47:I47"/>
    <mergeCell ref="J47:L47"/>
    <mergeCell ref="M47:N47"/>
    <mergeCell ref="O47:P47"/>
    <mergeCell ref="Q47:R47"/>
    <mergeCell ref="D48:I48"/>
    <mergeCell ref="J48:L48"/>
    <mergeCell ref="M48:N48"/>
    <mergeCell ref="O48:P48"/>
    <mergeCell ref="Q48:R48"/>
    <mergeCell ref="S48:T48"/>
    <mergeCell ref="U48:V48"/>
    <mergeCell ref="W48:X48"/>
    <mergeCell ref="Y48:Z48"/>
    <mergeCell ref="S47:T47"/>
    <mergeCell ref="U47:V47"/>
    <mergeCell ref="S49:T49"/>
    <mergeCell ref="U49:V49"/>
    <mergeCell ref="W49:X49"/>
    <mergeCell ref="Y49:Z49"/>
    <mergeCell ref="AA49:AB49"/>
    <mergeCell ref="D49:I49"/>
    <mergeCell ref="J49:L49"/>
    <mergeCell ref="M49:N49"/>
    <mergeCell ref="O49:P49"/>
    <mergeCell ref="Q49:R49"/>
    <mergeCell ref="AG50:AH50"/>
    <mergeCell ref="AI50:AJ50"/>
    <mergeCell ref="E51:AJ51"/>
    <mergeCell ref="AC33:AL33"/>
    <mergeCell ref="AC34:AL35"/>
    <mergeCell ref="AC36:AL37"/>
    <mergeCell ref="AC38:AL38"/>
    <mergeCell ref="E38:Z38"/>
    <mergeCell ref="AC49:AD49"/>
    <mergeCell ref="AE49:AF49"/>
    <mergeCell ref="AG49:AH49"/>
    <mergeCell ref="AI49:AJ49"/>
    <mergeCell ref="D50:I50"/>
    <mergeCell ref="J50:L50"/>
    <mergeCell ref="M50:N50"/>
    <mergeCell ref="O50:P50"/>
    <mergeCell ref="Q50:R50"/>
    <mergeCell ref="S50:T50"/>
    <mergeCell ref="U50:V50"/>
    <mergeCell ref="W50:X50"/>
    <mergeCell ref="Y50:Z50"/>
    <mergeCell ref="AA50:AB50"/>
    <mergeCell ref="AC50:AD50"/>
    <mergeCell ref="AE50:AF50"/>
    <mergeCell ref="AC57:AL59"/>
    <mergeCell ref="AC52:AL53"/>
    <mergeCell ref="AC54:AL55"/>
    <mergeCell ref="E54:T54"/>
    <mergeCell ref="E55:T55"/>
    <mergeCell ref="E57:Z57"/>
    <mergeCell ref="E61:Z62"/>
    <mergeCell ref="B53:C53"/>
    <mergeCell ref="D53:Y53"/>
    <mergeCell ref="V55:Y55"/>
    <mergeCell ref="V54:Y54"/>
  </mergeCells>
  <phoneticPr fontId="4"/>
  <conditionalFormatting sqref="D40:D50 J40:J50 M40:M50 O40:O50 Q40:Q50 S40:S50 U40:U50 W40:W50 Y40:Y50 AA40:AA50 AC40:AC50 AE40:AE50 AG40:AG50 AI40:AI50">
    <cfRule type="containsBlanks" dxfId="73" priority="3">
      <formula>LEN(TRIM(D40))=0</formula>
    </cfRule>
  </conditionalFormatting>
  <conditionalFormatting sqref="E55">
    <cfRule type="containsBlanks" dxfId="72" priority="2">
      <formula>LEN(TRIM(E55))=0</formula>
    </cfRule>
  </conditionalFormatting>
  <conditionalFormatting sqref="G29:H31 J29:K31 M29:N31 P29:S31 U29:V31 X29:Y31 AA29:AB31">
    <cfRule type="containsBlanks" dxfId="71" priority="4">
      <formula>LEN(TRIM(G29))=0</formula>
    </cfRule>
  </conditionalFormatting>
  <conditionalFormatting sqref="L12:X13 L15:X16 L18:X19">
    <cfRule type="containsBlanks" dxfId="70" priority="7">
      <formula>LEN(TRIM(L12))=0</formula>
    </cfRule>
  </conditionalFormatting>
  <conditionalFormatting sqref="Q22:S23">
    <cfRule type="containsBlanks" dxfId="69" priority="6">
      <formula>LEN(TRIM(Q22))=0</formula>
    </cfRule>
  </conditionalFormatting>
  <conditionalFormatting sqref="V55:Y55">
    <cfRule type="containsBlanks" dxfId="68" priority="1">
      <formula>LEN(TRIM(V55))=0</formula>
    </cfRule>
  </conditionalFormatting>
  <printOptions horizontalCentered="1"/>
  <pageMargins left="0.70866141732283472" right="0.31496062992125984" top="0.27559055118110237" bottom="0.27559055118110237" header="0.51181102362204722" footer="0.35433070866141736"/>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93323" r:id="rId4" name="Check Box 43">
              <controlPr defaultSize="0" autoFill="0" autoLine="0" autoPict="0">
                <anchor moveWithCells="1" sizeWithCells="1">
                  <from>
                    <xdr:col>18</xdr:col>
                    <xdr:colOff>171450</xdr:colOff>
                    <xdr:row>35</xdr:row>
                    <xdr:rowOff>133350</xdr:rowOff>
                  </from>
                  <to>
                    <xdr:col>22</xdr:col>
                    <xdr:colOff>104775</xdr:colOff>
                    <xdr:row>37</xdr:row>
                    <xdr:rowOff>38100</xdr:rowOff>
                  </to>
                </anchor>
              </controlPr>
            </control>
          </mc:Choice>
        </mc:AlternateContent>
        <mc:AlternateContent xmlns:mc="http://schemas.openxmlformats.org/markup-compatibility/2006">
          <mc:Choice Requires="x14">
            <control shapeId="993324" r:id="rId5" name="Check Box 44">
              <controlPr defaultSize="0" autoFill="0" autoLine="0" autoPict="0">
                <anchor moveWithCells="1" sizeWithCells="1">
                  <from>
                    <xdr:col>22</xdr:col>
                    <xdr:colOff>133350</xdr:colOff>
                    <xdr:row>35</xdr:row>
                    <xdr:rowOff>133350</xdr:rowOff>
                  </from>
                  <to>
                    <xdr:col>26</xdr:col>
                    <xdr:colOff>76200</xdr:colOff>
                    <xdr:row>37</xdr:row>
                    <xdr:rowOff>38100</xdr:rowOff>
                  </to>
                </anchor>
              </controlPr>
            </control>
          </mc:Choice>
        </mc:AlternateContent>
        <mc:AlternateContent xmlns:mc="http://schemas.openxmlformats.org/markup-compatibility/2006">
          <mc:Choice Requires="x14">
            <control shapeId="993335" r:id="rId6" name="Check Box 55">
              <controlPr defaultSize="0" autoFill="0" autoLine="0" autoPict="0">
                <anchor moveWithCells="1" sizeWithCells="1">
                  <from>
                    <xdr:col>18</xdr:col>
                    <xdr:colOff>171450</xdr:colOff>
                    <xdr:row>24</xdr:row>
                    <xdr:rowOff>142875</xdr:rowOff>
                  </from>
                  <to>
                    <xdr:col>22</xdr:col>
                    <xdr:colOff>104775</xdr:colOff>
                    <xdr:row>26</xdr:row>
                    <xdr:rowOff>19050</xdr:rowOff>
                  </to>
                </anchor>
              </controlPr>
            </control>
          </mc:Choice>
        </mc:AlternateContent>
        <mc:AlternateContent xmlns:mc="http://schemas.openxmlformats.org/markup-compatibility/2006">
          <mc:Choice Requires="x14">
            <control shapeId="993336" r:id="rId7" name="Check Box 56">
              <controlPr defaultSize="0" autoFill="0" autoLine="0" autoPict="0">
                <anchor moveWithCells="1" sizeWithCells="1">
                  <from>
                    <xdr:col>22</xdr:col>
                    <xdr:colOff>133350</xdr:colOff>
                    <xdr:row>24</xdr:row>
                    <xdr:rowOff>142875</xdr:rowOff>
                  </from>
                  <to>
                    <xdr:col>26</xdr:col>
                    <xdr:colOff>76200</xdr:colOff>
                    <xdr:row>26</xdr:row>
                    <xdr:rowOff>19050</xdr:rowOff>
                  </to>
                </anchor>
              </controlPr>
            </control>
          </mc:Choice>
        </mc:AlternateContent>
        <mc:AlternateContent xmlns:mc="http://schemas.openxmlformats.org/markup-compatibility/2006">
          <mc:Choice Requires="x14">
            <control shapeId="993349" r:id="rId8" name="Check Box 69">
              <controlPr defaultSize="0" autoFill="0" autoLine="0" autoPict="0">
                <anchor moveWithCells="1" sizeWithCells="1">
                  <from>
                    <xdr:col>18</xdr:col>
                    <xdr:colOff>171450</xdr:colOff>
                    <xdr:row>4</xdr:row>
                    <xdr:rowOff>123825</xdr:rowOff>
                  </from>
                  <to>
                    <xdr:col>22</xdr:col>
                    <xdr:colOff>104775</xdr:colOff>
                    <xdr:row>6</xdr:row>
                    <xdr:rowOff>28575</xdr:rowOff>
                  </to>
                </anchor>
              </controlPr>
            </control>
          </mc:Choice>
        </mc:AlternateContent>
        <mc:AlternateContent xmlns:mc="http://schemas.openxmlformats.org/markup-compatibility/2006">
          <mc:Choice Requires="x14">
            <control shapeId="993350" r:id="rId9" name="Check Box 70">
              <controlPr defaultSize="0" autoFill="0" autoLine="0" autoPict="0">
                <anchor moveWithCells="1" sizeWithCells="1">
                  <from>
                    <xdr:col>22</xdr:col>
                    <xdr:colOff>133350</xdr:colOff>
                    <xdr:row>4</xdr:row>
                    <xdr:rowOff>123825</xdr:rowOff>
                  </from>
                  <to>
                    <xdr:col>26</xdr:col>
                    <xdr:colOff>76200</xdr:colOff>
                    <xdr:row>6</xdr:row>
                    <xdr:rowOff>28575</xdr:rowOff>
                  </to>
                </anchor>
              </controlPr>
            </control>
          </mc:Choice>
        </mc:AlternateContent>
        <mc:AlternateContent xmlns:mc="http://schemas.openxmlformats.org/markup-compatibility/2006">
          <mc:Choice Requires="x14">
            <control shapeId="993399" r:id="rId10" name="Check Box 33">
              <controlPr defaultSize="0" autoFill="0" autoLine="0" autoPict="0" altText="その他">
                <anchor moveWithCells="1">
                  <from>
                    <xdr:col>5</xdr:col>
                    <xdr:colOff>171450</xdr:colOff>
                    <xdr:row>9</xdr:row>
                    <xdr:rowOff>152400</xdr:rowOff>
                  </from>
                  <to>
                    <xdr:col>7</xdr:col>
                    <xdr:colOff>38100</xdr:colOff>
                    <xdr:row>11</xdr:row>
                    <xdr:rowOff>9525</xdr:rowOff>
                  </to>
                </anchor>
              </controlPr>
            </control>
          </mc:Choice>
        </mc:AlternateContent>
        <mc:AlternateContent xmlns:mc="http://schemas.openxmlformats.org/markup-compatibility/2006">
          <mc:Choice Requires="x14">
            <control shapeId="993400" r:id="rId11" name="Check Box 88">
              <controlPr defaultSize="0" autoFill="0" autoLine="0" autoPict="0" altText="その他">
                <anchor moveWithCells="1">
                  <from>
                    <xdr:col>9</xdr:col>
                    <xdr:colOff>171450</xdr:colOff>
                    <xdr:row>9</xdr:row>
                    <xdr:rowOff>152400</xdr:rowOff>
                  </from>
                  <to>
                    <xdr:col>11</xdr:col>
                    <xdr:colOff>38100</xdr:colOff>
                    <xdr:row>11</xdr:row>
                    <xdr:rowOff>9525</xdr:rowOff>
                  </to>
                </anchor>
              </controlPr>
            </control>
          </mc:Choice>
        </mc:AlternateContent>
        <mc:AlternateContent xmlns:mc="http://schemas.openxmlformats.org/markup-compatibility/2006">
          <mc:Choice Requires="x14">
            <control shapeId="993401" r:id="rId12" name="Check Box 89">
              <controlPr defaultSize="0" autoFill="0" autoLine="0" autoPict="0" altText="その他">
                <anchor moveWithCells="1">
                  <from>
                    <xdr:col>13</xdr:col>
                    <xdr:colOff>161925</xdr:colOff>
                    <xdr:row>9</xdr:row>
                    <xdr:rowOff>152400</xdr:rowOff>
                  </from>
                  <to>
                    <xdr:col>15</xdr:col>
                    <xdr:colOff>28575</xdr:colOff>
                    <xdr:row>11</xdr:row>
                    <xdr:rowOff>9525</xdr:rowOff>
                  </to>
                </anchor>
              </controlPr>
            </control>
          </mc:Choice>
        </mc:AlternateContent>
        <mc:AlternateContent xmlns:mc="http://schemas.openxmlformats.org/markup-compatibility/2006">
          <mc:Choice Requires="x14">
            <control shapeId="993402" r:id="rId13" name="Check Box 90">
              <controlPr defaultSize="0" autoFill="0" autoLine="0" autoPict="0" altText="その他">
                <anchor moveWithCells="1">
                  <from>
                    <xdr:col>17</xdr:col>
                    <xdr:colOff>171450</xdr:colOff>
                    <xdr:row>9</xdr:row>
                    <xdr:rowOff>152400</xdr:rowOff>
                  </from>
                  <to>
                    <xdr:col>19</xdr:col>
                    <xdr:colOff>38100</xdr:colOff>
                    <xdr:row>11</xdr:row>
                    <xdr:rowOff>9525</xdr:rowOff>
                  </to>
                </anchor>
              </controlPr>
            </control>
          </mc:Choice>
        </mc:AlternateContent>
        <mc:AlternateContent xmlns:mc="http://schemas.openxmlformats.org/markup-compatibility/2006">
          <mc:Choice Requires="x14">
            <control shapeId="993403" r:id="rId14" name="Check Box 91">
              <controlPr defaultSize="0" autoFill="0" autoLine="0" autoPict="0" altText="その他">
                <anchor moveWithCells="1">
                  <from>
                    <xdr:col>5</xdr:col>
                    <xdr:colOff>171450</xdr:colOff>
                    <xdr:row>11</xdr:row>
                    <xdr:rowOff>66675</xdr:rowOff>
                  </from>
                  <to>
                    <xdr:col>7</xdr:col>
                    <xdr:colOff>38100</xdr:colOff>
                    <xdr:row>12</xdr:row>
                    <xdr:rowOff>104775</xdr:rowOff>
                  </to>
                </anchor>
              </controlPr>
            </control>
          </mc:Choice>
        </mc:AlternateContent>
        <mc:AlternateContent xmlns:mc="http://schemas.openxmlformats.org/markup-compatibility/2006">
          <mc:Choice Requires="x14">
            <control shapeId="993404" r:id="rId15" name="Check Box 93">
              <controlPr defaultSize="0" autoFill="0" autoLine="0" autoPict="0" altText="その他">
                <anchor moveWithCells="1">
                  <from>
                    <xdr:col>9</xdr:col>
                    <xdr:colOff>171450</xdr:colOff>
                    <xdr:row>12</xdr:row>
                    <xdr:rowOff>152400</xdr:rowOff>
                  </from>
                  <to>
                    <xdr:col>11</xdr:col>
                    <xdr:colOff>38100</xdr:colOff>
                    <xdr:row>14</xdr:row>
                    <xdr:rowOff>9525</xdr:rowOff>
                  </to>
                </anchor>
              </controlPr>
            </control>
          </mc:Choice>
        </mc:AlternateContent>
        <mc:AlternateContent xmlns:mc="http://schemas.openxmlformats.org/markup-compatibility/2006">
          <mc:Choice Requires="x14">
            <control shapeId="993405" r:id="rId16" name="Check Box 94">
              <controlPr defaultSize="0" autoFill="0" autoLine="0" autoPict="0" altText="その他">
                <anchor moveWithCells="1">
                  <from>
                    <xdr:col>13</xdr:col>
                    <xdr:colOff>161925</xdr:colOff>
                    <xdr:row>12</xdr:row>
                    <xdr:rowOff>152400</xdr:rowOff>
                  </from>
                  <to>
                    <xdr:col>15</xdr:col>
                    <xdr:colOff>28575</xdr:colOff>
                    <xdr:row>14</xdr:row>
                    <xdr:rowOff>9525</xdr:rowOff>
                  </to>
                </anchor>
              </controlPr>
            </control>
          </mc:Choice>
        </mc:AlternateContent>
        <mc:AlternateContent xmlns:mc="http://schemas.openxmlformats.org/markup-compatibility/2006">
          <mc:Choice Requires="x14">
            <control shapeId="993406" r:id="rId17" name="Check Box 95">
              <controlPr defaultSize="0" autoFill="0" autoLine="0" autoPict="0" altText="その他">
                <anchor moveWithCells="1">
                  <from>
                    <xdr:col>17</xdr:col>
                    <xdr:colOff>171450</xdr:colOff>
                    <xdr:row>12</xdr:row>
                    <xdr:rowOff>152400</xdr:rowOff>
                  </from>
                  <to>
                    <xdr:col>19</xdr:col>
                    <xdr:colOff>38100</xdr:colOff>
                    <xdr:row>14</xdr:row>
                    <xdr:rowOff>9525</xdr:rowOff>
                  </to>
                </anchor>
              </controlPr>
            </control>
          </mc:Choice>
        </mc:AlternateContent>
        <mc:AlternateContent xmlns:mc="http://schemas.openxmlformats.org/markup-compatibility/2006">
          <mc:Choice Requires="x14">
            <control shapeId="993407" r:id="rId18" name="Check Box 96">
              <controlPr defaultSize="0" autoFill="0" autoLine="0" autoPict="0" altText="その他">
                <anchor moveWithCells="1">
                  <from>
                    <xdr:col>5</xdr:col>
                    <xdr:colOff>171450</xdr:colOff>
                    <xdr:row>14</xdr:row>
                    <xdr:rowOff>76200</xdr:rowOff>
                  </from>
                  <to>
                    <xdr:col>7</xdr:col>
                    <xdr:colOff>38100</xdr:colOff>
                    <xdr:row>15</xdr:row>
                    <xdr:rowOff>104775</xdr:rowOff>
                  </to>
                </anchor>
              </controlPr>
            </control>
          </mc:Choice>
        </mc:AlternateContent>
        <mc:AlternateContent xmlns:mc="http://schemas.openxmlformats.org/markup-compatibility/2006">
          <mc:Choice Requires="x14">
            <control shapeId="993408" r:id="rId19" name="Check Box 97">
              <controlPr defaultSize="0" autoFill="0" autoLine="0" autoPict="0" altText="その他">
                <anchor moveWithCells="1">
                  <from>
                    <xdr:col>5</xdr:col>
                    <xdr:colOff>171450</xdr:colOff>
                    <xdr:row>15</xdr:row>
                    <xdr:rowOff>161925</xdr:rowOff>
                  </from>
                  <to>
                    <xdr:col>7</xdr:col>
                    <xdr:colOff>38100</xdr:colOff>
                    <xdr:row>17</xdr:row>
                    <xdr:rowOff>28575</xdr:rowOff>
                  </to>
                </anchor>
              </controlPr>
            </control>
          </mc:Choice>
        </mc:AlternateContent>
        <mc:AlternateContent xmlns:mc="http://schemas.openxmlformats.org/markup-compatibility/2006">
          <mc:Choice Requires="x14">
            <control shapeId="993409" r:id="rId20" name="Check Box 98">
              <controlPr defaultSize="0" autoFill="0" autoLine="0" autoPict="0" altText="その他">
                <anchor moveWithCells="1">
                  <from>
                    <xdr:col>9</xdr:col>
                    <xdr:colOff>171450</xdr:colOff>
                    <xdr:row>15</xdr:row>
                    <xdr:rowOff>161925</xdr:rowOff>
                  </from>
                  <to>
                    <xdr:col>11</xdr:col>
                    <xdr:colOff>38100</xdr:colOff>
                    <xdr:row>17</xdr:row>
                    <xdr:rowOff>28575</xdr:rowOff>
                  </to>
                </anchor>
              </controlPr>
            </control>
          </mc:Choice>
        </mc:AlternateContent>
        <mc:AlternateContent xmlns:mc="http://schemas.openxmlformats.org/markup-compatibility/2006">
          <mc:Choice Requires="x14">
            <control shapeId="993410" r:id="rId21" name="Check Box 99">
              <controlPr defaultSize="0" autoFill="0" autoLine="0" autoPict="0" altText="その他">
                <anchor moveWithCells="1">
                  <from>
                    <xdr:col>13</xdr:col>
                    <xdr:colOff>161925</xdr:colOff>
                    <xdr:row>15</xdr:row>
                    <xdr:rowOff>152400</xdr:rowOff>
                  </from>
                  <to>
                    <xdr:col>15</xdr:col>
                    <xdr:colOff>28575</xdr:colOff>
                    <xdr:row>17</xdr:row>
                    <xdr:rowOff>9525</xdr:rowOff>
                  </to>
                </anchor>
              </controlPr>
            </control>
          </mc:Choice>
        </mc:AlternateContent>
        <mc:AlternateContent xmlns:mc="http://schemas.openxmlformats.org/markup-compatibility/2006">
          <mc:Choice Requires="x14">
            <control shapeId="993411" r:id="rId22" name="Check Box 100">
              <controlPr defaultSize="0" autoFill="0" autoLine="0" autoPict="0" altText="その他">
                <anchor moveWithCells="1">
                  <from>
                    <xdr:col>17</xdr:col>
                    <xdr:colOff>171450</xdr:colOff>
                    <xdr:row>15</xdr:row>
                    <xdr:rowOff>152400</xdr:rowOff>
                  </from>
                  <to>
                    <xdr:col>19</xdr:col>
                    <xdr:colOff>38100</xdr:colOff>
                    <xdr:row>17</xdr:row>
                    <xdr:rowOff>9525</xdr:rowOff>
                  </to>
                </anchor>
              </controlPr>
            </control>
          </mc:Choice>
        </mc:AlternateContent>
        <mc:AlternateContent xmlns:mc="http://schemas.openxmlformats.org/markup-compatibility/2006">
          <mc:Choice Requires="x14">
            <control shapeId="993412" r:id="rId23" name="Check Box 101">
              <controlPr defaultSize="0" autoFill="0" autoLine="0" autoPict="0" altText="その他">
                <anchor moveWithCells="1">
                  <from>
                    <xdr:col>5</xdr:col>
                    <xdr:colOff>171450</xdr:colOff>
                    <xdr:row>17</xdr:row>
                    <xdr:rowOff>66675</xdr:rowOff>
                  </from>
                  <to>
                    <xdr:col>7</xdr:col>
                    <xdr:colOff>38100</xdr:colOff>
                    <xdr:row>18</xdr:row>
                    <xdr:rowOff>104775</xdr:rowOff>
                  </to>
                </anchor>
              </controlPr>
            </control>
          </mc:Choice>
        </mc:AlternateContent>
        <mc:AlternateContent xmlns:mc="http://schemas.openxmlformats.org/markup-compatibility/2006">
          <mc:Choice Requires="x14">
            <control shapeId="993413" r:id="rId24" name="Check Box 92">
              <controlPr defaultSize="0" autoFill="0" autoLine="0" autoPict="0" altText="その他">
                <anchor moveWithCells="1">
                  <from>
                    <xdr:col>5</xdr:col>
                    <xdr:colOff>171450</xdr:colOff>
                    <xdr:row>12</xdr:row>
                    <xdr:rowOff>152400</xdr:rowOff>
                  </from>
                  <to>
                    <xdr:col>7</xdr:col>
                    <xdr:colOff>38100</xdr:colOff>
                    <xdr:row>14</xdr:row>
                    <xdr:rowOff>9525</xdr:rowOff>
                  </to>
                </anchor>
              </controlPr>
            </control>
          </mc:Choice>
        </mc:AlternateContent>
        <mc:AlternateContent xmlns:mc="http://schemas.openxmlformats.org/markup-compatibility/2006">
          <mc:Choice Requires="x14">
            <control shapeId="993366" r:id="rId25" name="Check Box 102">
              <controlPr defaultSize="0" autoFill="0" autoLine="0" autoPict="0" altText="その他">
                <anchor moveWithCells="1">
                  <from>
                    <xdr:col>7</xdr:col>
                    <xdr:colOff>171450</xdr:colOff>
                    <xdr:row>20</xdr:row>
                    <xdr:rowOff>152400</xdr:rowOff>
                  </from>
                  <to>
                    <xdr:col>9</xdr:col>
                    <xdr:colOff>38100</xdr:colOff>
                    <xdr:row>22</xdr:row>
                    <xdr:rowOff>9525</xdr:rowOff>
                  </to>
                </anchor>
              </controlPr>
            </control>
          </mc:Choice>
        </mc:AlternateContent>
        <mc:AlternateContent xmlns:mc="http://schemas.openxmlformats.org/markup-compatibility/2006">
          <mc:Choice Requires="x14">
            <control shapeId="993367" r:id="rId26" name="Check Box 103">
              <controlPr defaultSize="0" autoFill="0" autoLine="0" autoPict="0" altText="その他">
                <anchor moveWithCells="1">
                  <from>
                    <xdr:col>10</xdr:col>
                    <xdr:colOff>161925</xdr:colOff>
                    <xdr:row>20</xdr:row>
                    <xdr:rowOff>152400</xdr:rowOff>
                  </from>
                  <to>
                    <xdr:col>12</xdr:col>
                    <xdr:colOff>38100</xdr:colOff>
                    <xdr:row>22</xdr:row>
                    <xdr:rowOff>9525</xdr:rowOff>
                  </to>
                </anchor>
              </controlPr>
            </control>
          </mc:Choice>
        </mc:AlternateContent>
        <mc:AlternateContent xmlns:mc="http://schemas.openxmlformats.org/markup-compatibility/2006">
          <mc:Choice Requires="x14">
            <control shapeId="993368" r:id="rId27" name="Check Box 104">
              <controlPr defaultSize="0" autoFill="0" autoLine="0" autoPict="0" altText="その他">
                <anchor moveWithCells="1">
                  <from>
                    <xdr:col>13</xdr:col>
                    <xdr:colOff>171450</xdr:colOff>
                    <xdr:row>20</xdr:row>
                    <xdr:rowOff>152400</xdr:rowOff>
                  </from>
                  <to>
                    <xdr:col>15</xdr:col>
                    <xdr:colOff>38100</xdr:colOff>
                    <xdr:row>22</xdr:row>
                    <xdr:rowOff>9525</xdr:rowOff>
                  </to>
                </anchor>
              </controlPr>
            </control>
          </mc:Choice>
        </mc:AlternateContent>
        <mc:AlternateContent xmlns:mc="http://schemas.openxmlformats.org/markup-compatibility/2006">
          <mc:Choice Requires="x14">
            <control shapeId="993369" r:id="rId28" name="Check Box 105">
              <controlPr defaultSize="0" autoFill="0" autoLine="0" autoPict="0" altText="その他">
                <anchor moveWithCells="1">
                  <from>
                    <xdr:col>21</xdr:col>
                    <xdr:colOff>171450</xdr:colOff>
                    <xdr:row>20</xdr:row>
                    <xdr:rowOff>152400</xdr:rowOff>
                  </from>
                  <to>
                    <xdr:col>23</xdr:col>
                    <xdr:colOff>38100</xdr:colOff>
                    <xdr:row>22</xdr:row>
                    <xdr:rowOff>9525</xdr:rowOff>
                  </to>
                </anchor>
              </controlPr>
            </control>
          </mc:Choice>
        </mc:AlternateContent>
        <mc:AlternateContent xmlns:mc="http://schemas.openxmlformats.org/markup-compatibility/2006">
          <mc:Choice Requires="x14">
            <control shapeId="993370" r:id="rId29" name="Check Box 106">
              <controlPr defaultSize="0" autoFill="0" autoLine="0" autoPict="0" altText="その他">
                <anchor moveWithCells="1">
                  <from>
                    <xdr:col>7</xdr:col>
                    <xdr:colOff>171450</xdr:colOff>
                    <xdr:row>21</xdr:row>
                    <xdr:rowOff>152400</xdr:rowOff>
                  </from>
                  <to>
                    <xdr:col>9</xdr:col>
                    <xdr:colOff>38100</xdr:colOff>
                    <xdr:row>23</xdr:row>
                    <xdr:rowOff>9525</xdr:rowOff>
                  </to>
                </anchor>
              </controlPr>
            </control>
          </mc:Choice>
        </mc:AlternateContent>
        <mc:AlternateContent xmlns:mc="http://schemas.openxmlformats.org/markup-compatibility/2006">
          <mc:Choice Requires="x14">
            <control shapeId="993371" r:id="rId30" name="Check Box 107">
              <controlPr defaultSize="0" autoFill="0" autoLine="0" autoPict="0" altText="その他">
                <anchor moveWithCells="1">
                  <from>
                    <xdr:col>10</xdr:col>
                    <xdr:colOff>161925</xdr:colOff>
                    <xdr:row>21</xdr:row>
                    <xdr:rowOff>152400</xdr:rowOff>
                  </from>
                  <to>
                    <xdr:col>12</xdr:col>
                    <xdr:colOff>38100</xdr:colOff>
                    <xdr:row>23</xdr:row>
                    <xdr:rowOff>9525</xdr:rowOff>
                  </to>
                </anchor>
              </controlPr>
            </control>
          </mc:Choice>
        </mc:AlternateContent>
        <mc:AlternateContent xmlns:mc="http://schemas.openxmlformats.org/markup-compatibility/2006">
          <mc:Choice Requires="x14">
            <control shapeId="993372" r:id="rId31" name="Check Box 108">
              <controlPr defaultSize="0" autoFill="0" autoLine="0" autoPict="0" altText="その他">
                <anchor moveWithCells="1">
                  <from>
                    <xdr:col>13</xdr:col>
                    <xdr:colOff>171450</xdr:colOff>
                    <xdr:row>21</xdr:row>
                    <xdr:rowOff>152400</xdr:rowOff>
                  </from>
                  <to>
                    <xdr:col>15</xdr:col>
                    <xdr:colOff>38100</xdr:colOff>
                    <xdr:row>23</xdr:row>
                    <xdr:rowOff>9525</xdr:rowOff>
                  </to>
                </anchor>
              </controlPr>
            </control>
          </mc:Choice>
        </mc:AlternateContent>
        <mc:AlternateContent xmlns:mc="http://schemas.openxmlformats.org/markup-compatibility/2006">
          <mc:Choice Requires="x14">
            <control shapeId="993373" r:id="rId32" name="Check Box 109">
              <controlPr defaultSize="0" autoFill="0" autoLine="0" autoPict="0" altText="その他">
                <anchor moveWithCells="1">
                  <from>
                    <xdr:col>21</xdr:col>
                    <xdr:colOff>171450</xdr:colOff>
                    <xdr:row>21</xdr:row>
                    <xdr:rowOff>152400</xdr:rowOff>
                  </from>
                  <to>
                    <xdr:col>23</xdr:col>
                    <xdr:colOff>38100</xdr:colOff>
                    <xdr:row>23</xdr:row>
                    <xdr:rowOff>9525</xdr:rowOff>
                  </to>
                </anchor>
              </controlPr>
            </control>
          </mc:Choice>
        </mc:AlternateContent>
        <mc:AlternateContent xmlns:mc="http://schemas.openxmlformats.org/markup-compatibility/2006">
          <mc:Choice Requires="x14">
            <control shapeId="993433" r:id="rId33" name="チェック 41">
              <controlPr defaultSize="0" autoFill="0" autoLine="0" autoPict="0" altText="その他">
                <anchor moveWithCells="1">
                  <from>
                    <xdr:col>2</xdr:col>
                    <xdr:colOff>171450</xdr:colOff>
                    <xdr:row>32</xdr:row>
                    <xdr:rowOff>161925</xdr:rowOff>
                  </from>
                  <to>
                    <xdr:col>4</xdr:col>
                    <xdr:colOff>38100</xdr:colOff>
                    <xdr:row>34</xdr:row>
                    <xdr:rowOff>28575</xdr:rowOff>
                  </to>
                </anchor>
              </controlPr>
            </control>
          </mc:Choice>
        </mc:AlternateContent>
        <mc:AlternateContent xmlns:mc="http://schemas.openxmlformats.org/markup-compatibility/2006">
          <mc:Choice Requires="x14">
            <control shapeId="993434" r:id="rId34" name="Check Box 42">
              <controlPr defaultSize="0" autoFill="0" autoLine="0" autoPict="0" altText="その他">
                <anchor moveWithCells="1">
                  <from>
                    <xdr:col>8</xdr:col>
                    <xdr:colOff>171450</xdr:colOff>
                    <xdr:row>32</xdr:row>
                    <xdr:rowOff>161925</xdr:rowOff>
                  </from>
                  <to>
                    <xdr:col>10</xdr:col>
                    <xdr:colOff>38100</xdr:colOff>
                    <xdr:row>34</xdr:row>
                    <xdr:rowOff>28575</xdr:rowOff>
                  </to>
                </anchor>
              </controlPr>
            </control>
          </mc:Choice>
        </mc:AlternateContent>
        <mc:AlternateContent xmlns:mc="http://schemas.openxmlformats.org/markup-compatibility/2006">
          <mc:Choice Requires="x14">
            <control shapeId="993435" r:id="rId35" name="Check Box 43">
              <controlPr defaultSize="0" autoFill="0" autoLine="0" autoPict="0" altText="その他">
                <anchor moveWithCells="1">
                  <from>
                    <xdr:col>14</xdr:col>
                    <xdr:colOff>171450</xdr:colOff>
                    <xdr:row>32</xdr:row>
                    <xdr:rowOff>161925</xdr:rowOff>
                  </from>
                  <to>
                    <xdr:col>16</xdr:col>
                    <xdr:colOff>38100</xdr:colOff>
                    <xdr:row>34</xdr:row>
                    <xdr:rowOff>28575</xdr:rowOff>
                  </to>
                </anchor>
              </controlPr>
            </control>
          </mc:Choice>
        </mc:AlternateContent>
        <mc:AlternateContent xmlns:mc="http://schemas.openxmlformats.org/markup-compatibility/2006">
          <mc:Choice Requires="x14">
            <control shapeId="7" r:id="rId36" name="Check Box 51">
              <controlPr defaultSize="0" autoFill="0" autoLine="0" autoPict="0">
                <anchor moveWithCells="1" sizeWithCells="1">
                  <from>
                    <xdr:col>18</xdr:col>
                    <xdr:colOff>171450</xdr:colOff>
                    <xdr:row>60</xdr:row>
                    <xdr:rowOff>104775</xdr:rowOff>
                  </from>
                  <to>
                    <xdr:col>22</xdr:col>
                    <xdr:colOff>104775</xdr:colOff>
                    <xdr:row>62</xdr:row>
                    <xdr:rowOff>9525</xdr:rowOff>
                  </to>
                </anchor>
              </controlPr>
            </control>
          </mc:Choice>
        </mc:AlternateContent>
        <mc:AlternateContent xmlns:mc="http://schemas.openxmlformats.org/markup-compatibility/2006">
          <mc:Choice Requires="x14">
            <control shapeId="8" r:id="rId37" name="Check Box 52">
              <controlPr defaultSize="0" autoFill="0" autoLine="0" autoPict="0">
                <anchor moveWithCells="1" sizeWithCells="1">
                  <from>
                    <xdr:col>22</xdr:col>
                    <xdr:colOff>133350</xdr:colOff>
                    <xdr:row>60</xdr:row>
                    <xdr:rowOff>104775</xdr:rowOff>
                  </from>
                  <to>
                    <xdr:col>26</xdr:col>
                    <xdr:colOff>76200</xdr:colOff>
                    <xdr:row>62</xdr:row>
                    <xdr:rowOff>9525</xdr:rowOff>
                  </to>
                </anchor>
              </controlPr>
            </control>
          </mc:Choice>
        </mc:AlternateContent>
        <mc:AlternateContent xmlns:mc="http://schemas.openxmlformats.org/markup-compatibility/2006">
          <mc:Choice Requires="x14">
            <control shapeId="9" r:id="rId38" name="Check Box 156">
              <controlPr defaultSize="0" autoFill="0" autoLine="0" autoPict="0">
                <anchor moveWithCells="1" sizeWithCells="1">
                  <from>
                    <xdr:col>18</xdr:col>
                    <xdr:colOff>171450</xdr:colOff>
                    <xdr:row>55</xdr:row>
                    <xdr:rowOff>142875</xdr:rowOff>
                  </from>
                  <to>
                    <xdr:col>22</xdr:col>
                    <xdr:colOff>104775</xdr:colOff>
                    <xdr:row>57</xdr:row>
                    <xdr:rowOff>38100</xdr:rowOff>
                  </to>
                </anchor>
              </controlPr>
            </control>
          </mc:Choice>
        </mc:AlternateContent>
        <mc:AlternateContent xmlns:mc="http://schemas.openxmlformats.org/markup-compatibility/2006">
          <mc:Choice Requires="x14">
            <control shapeId="993437" r:id="rId39" name="Check Box 157">
              <controlPr defaultSize="0" autoFill="0" autoLine="0" autoPict="0">
                <anchor moveWithCells="1" sizeWithCells="1">
                  <from>
                    <xdr:col>22</xdr:col>
                    <xdr:colOff>133350</xdr:colOff>
                    <xdr:row>55</xdr:row>
                    <xdr:rowOff>142875</xdr:rowOff>
                  </from>
                  <to>
                    <xdr:col>26</xdr:col>
                    <xdr:colOff>76200</xdr:colOff>
                    <xdr:row>57</xdr:row>
                    <xdr:rowOff>38100</xdr:rowOff>
                  </to>
                </anchor>
              </controlPr>
            </control>
          </mc:Choice>
        </mc:AlternateContent>
        <mc:AlternateContent xmlns:mc="http://schemas.openxmlformats.org/markup-compatibility/2006">
          <mc:Choice Requires="x14">
            <control shapeId="993438" r:id="rId40" name="Check Box 158">
              <controlPr defaultSize="0" autoFill="0" autoLine="0" autoPict="0">
                <anchor moveWithCells="1" sizeWithCells="1">
                  <from>
                    <xdr:col>18</xdr:col>
                    <xdr:colOff>171450</xdr:colOff>
                    <xdr:row>57</xdr:row>
                    <xdr:rowOff>142875</xdr:rowOff>
                  </from>
                  <to>
                    <xdr:col>22</xdr:col>
                    <xdr:colOff>104775</xdr:colOff>
                    <xdr:row>59</xdr:row>
                    <xdr:rowOff>47625</xdr:rowOff>
                  </to>
                </anchor>
              </controlPr>
            </control>
          </mc:Choice>
        </mc:AlternateContent>
        <mc:AlternateContent xmlns:mc="http://schemas.openxmlformats.org/markup-compatibility/2006">
          <mc:Choice Requires="x14">
            <control shapeId="993439" r:id="rId41" name="Check Box 159">
              <controlPr defaultSize="0" autoFill="0" autoLine="0" autoPict="0">
                <anchor moveWithCells="1" sizeWithCells="1">
                  <from>
                    <xdr:col>22</xdr:col>
                    <xdr:colOff>133350</xdr:colOff>
                    <xdr:row>57</xdr:row>
                    <xdr:rowOff>142875</xdr:rowOff>
                  </from>
                  <to>
                    <xdr:col>26</xdr:col>
                    <xdr:colOff>76200</xdr:colOff>
                    <xdr:row>59</xdr:row>
                    <xdr:rowOff>47625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FB5BC-0677-4598-983D-E5834790C00E}">
  <sheetPr>
    <tabColor theme="7" tint="0.59999389629810485"/>
  </sheetPr>
  <dimension ref="A1:CE74"/>
  <sheetViews>
    <sheetView showGridLines="0" view="pageBreakPreview" topLeftCell="A28" zoomScaleNormal="100" zoomScaleSheetLayoutView="100" workbookViewId="0">
      <selection activeCell="X49" sqref="X49:AD49"/>
    </sheetView>
  </sheetViews>
  <sheetFormatPr defaultColWidth="8" defaultRowHeight="12"/>
  <cols>
    <col min="1" max="2" width="1.375" style="13" customWidth="1"/>
    <col min="3" max="26" width="2.375" style="13" customWidth="1"/>
    <col min="27" max="27" width="2.375" style="53" customWidth="1"/>
    <col min="28" max="72" width="2.375" style="13" customWidth="1"/>
    <col min="73" max="16384" width="8" style="13"/>
  </cols>
  <sheetData>
    <row r="1" spans="1:44" ht="14.1" customHeight="1">
      <c r="A1" s="1742" t="s">
        <v>1679</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N1" s="525"/>
      <c r="AO1" s="525"/>
      <c r="AP1" s="525"/>
      <c r="AQ1" s="525"/>
      <c r="AR1" s="525"/>
    </row>
    <row r="2" spans="1:44" ht="5.0999999999999996" customHeight="1" thickBot="1"/>
    <row r="3" spans="1:44" ht="14.1" customHeight="1">
      <c r="B3" s="1741" t="s">
        <v>372</v>
      </c>
      <c r="C3" s="1739"/>
      <c r="D3" s="1739"/>
      <c r="E3" s="1739"/>
      <c r="F3" s="1739"/>
      <c r="G3" s="1739"/>
      <c r="H3" s="1739"/>
      <c r="I3" s="1739"/>
      <c r="J3" s="1739"/>
      <c r="K3" s="1739"/>
      <c r="L3" s="1739"/>
      <c r="M3" s="1739"/>
      <c r="N3" s="1739"/>
      <c r="O3" s="1739"/>
      <c r="P3" s="1739"/>
      <c r="Q3" s="1739"/>
      <c r="R3" s="1739"/>
      <c r="S3" s="1739"/>
      <c r="T3" s="1739"/>
      <c r="U3" s="1739"/>
      <c r="V3" s="1739"/>
      <c r="W3" s="1739"/>
      <c r="X3" s="1739"/>
      <c r="Y3" s="1739"/>
      <c r="Z3" s="1739"/>
      <c r="AA3" s="4241" t="s">
        <v>122</v>
      </c>
      <c r="AB3" s="4242"/>
      <c r="AC3" s="4242"/>
      <c r="AD3" s="4242"/>
      <c r="AE3" s="4242"/>
      <c r="AF3" s="4242"/>
      <c r="AG3" s="4242"/>
      <c r="AH3" s="4242"/>
      <c r="AI3" s="4242"/>
      <c r="AJ3" s="4242"/>
      <c r="AK3" s="4242"/>
      <c r="AL3" s="4243"/>
    </row>
    <row r="4" spans="1:44" ht="6.95" customHeight="1">
      <c r="A4" s="303"/>
      <c r="B4" s="45"/>
      <c r="C4" s="303"/>
      <c r="D4" s="303"/>
      <c r="E4" s="303"/>
      <c r="F4" s="303"/>
      <c r="G4" s="303"/>
      <c r="H4" s="303"/>
      <c r="I4" s="303"/>
      <c r="J4" s="303"/>
      <c r="K4" s="303"/>
      <c r="L4" s="303"/>
      <c r="M4" s="303"/>
      <c r="N4" s="303"/>
      <c r="O4" s="303"/>
      <c r="P4" s="303"/>
      <c r="Q4" s="303"/>
      <c r="R4" s="303"/>
      <c r="S4" s="303"/>
      <c r="T4" s="303"/>
      <c r="U4" s="43"/>
      <c r="V4" s="43"/>
      <c r="W4" s="303"/>
      <c r="X4" s="43"/>
      <c r="Y4" s="43"/>
      <c r="Z4" s="303"/>
      <c r="AA4" s="188"/>
      <c r="AB4" s="296"/>
      <c r="AC4" s="296"/>
      <c r="AD4" s="296"/>
      <c r="AE4" s="296"/>
      <c r="AF4" s="296"/>
      <c r="AG4" s="296"/>
      <c r="AH4" s="296"/>
      <c r="AI4" s="296"/>
      <c r="AJ4" s="296"/>
      <c r="AK4" s="296"/>
      <c r="AL4" s="180"/>
    </row>
    <row r="5" spans="1:44" ht="14.1" customHeight="1">
      <c r="A5" s="303"/>
      <c r="B5" s="4146" t="s">
        <v>462</v>
      </c>
      <c r="C5" s="4147"/>
      <c r="D5" s="4148" t="s">
        <v>698</v>
      </c>
      <c r="E5" s="4148"/>
      <c r="F5" s="4148"/>
      <c r="G5" s="4148"/>
      <c r="H5" s="4148"/>
      <c r="I5" s="4148"/>
      <c r="J5" s="4148"/>
      <c r="K5" s="4148"/>
      <c r="L5" s="4148"/>
      <c r="M5" s="4148"/>
      <c r="N5" s="4148"/>
      <c r="O5" s="4148"/>
      <c r="P5" s="4148"/>
      <c r="Q5" s="4148"/>
      <c r="R5" s="4148"/>
      <c r="S5" s="4148"/>
      <c r="T5" s="4148"/>
      <c r="U5" s="4148"/>
      <c r="V5" s="4148"/>
      <c r="W5" s="4148"/>
      <c r="X5" s="4148"/>
      <c r="Y5" s="4148"/>
      <c r="Z5" s="303"/>
      <c r="AA5" s="188"/>
      <c r="AB5" s="296"/>
      <c r="AC5" s="296"/>
      <c r="AD5" s="296"/>
      <c r="AE5" s="296"/>
      <c r="AF5" s="296"/>
      <c r="AG5" s="296"/>
      <c r="AH5" s="296"/>
      <c r="AI5" s="296"/>
      <c r="AJ5" s="296"/>
      <c r="AK5" s="296"/>
      <c r="AL5" s="180"/>
    </row>
    <row r="6" spans="1:44" ht="14.1" customHeight="1">
      <c r="A6" s="303"/>
      <c r="B6" s="1112"/>
      <c r="C6" s="775"/>
      <c r="D6" s="1083" t="s">
        <v>494</v>
      </c>
      <c r="E6" s="1872" t="s">
        <v>1218</v>
      </c>
      <c r="F6" s="1872"/>
      <c r="G6" s="1872"/>
      <c r="H6" s="1872"/>
      <c r="I6" s="1872"/>
      <c r="J6" s="1872"/>
      <c r="K6" s="1872"/>
      <c r="L6" s="1872"/>
      <c r="M6" s="1872"/>
      <c r="N6" s="1872"/>
      <c r="O6" s="1872"/>
      <c r="P6" s="1872"/>
      <c r="Q6" s="1872"/>
      <c r="R6" s="1872"/>
      <c r="S6" s="1872"/>
      <c r="T6" s="1872"/>
      <c r="U6" s="1872"/>
      <c r="V6" s="1872"/>
      <c r="W6" s="1872"/>
      <c r="X6" s="1872"/>
      <c r="Y6" s="1872"/>
      <c r="Z6" s="303"/>
      <c r="AA6" s="302" t="s">
        <v>17</v>
      </c>
      <c r="AB6" s="1871" t="s">
        <v>619</v>
      </c>
      <c r="AC6" s="1871"/>
      <c r="AD6" s="1871"/>
      <c r="AE6" s="1871"/>
      <c r="AF6" s="1871"/>
      <c r="AG6" s="1871"/>
      <c r="AH6" s="1871"/>
      <c r="AI6" s="1871"/>
      <c r="AJ6" s="1871"/>
      <c r="AK6" s="1871"/>
      <c r="AL6" s="180"/>
    </row>
    <row r="7" spans="1:44" ht="14.1" customHeight="1">
      <c r="A7" s="303"/>
      <c r="B7" s="15"/>
      <c r="C7" s="561"/>
      <c r="D7" s="65"/>
      <c r="E7" s="1872"/>
      <c r="F7" s="1872"/>
      <c r="G7" s="1872"/>
      <c r="H7" s="1872"/>
      <c r="I7" s="1872"/>
      <c r="J7" s="1872"/>
      <c r="K7" s="1872"/>
      <c r="L7" s="1872"/>
      <c r="M7" s="1872"/>
      <c r="N7" s="1872"/>
      <c r="O7" s="1872"/>
      <c r="P7" s="1872"/>
      <c r="Q7" s="1872"/>
      <c r="R7" s="1872"/>
      <c r="S7" s="1872"/>
      <c r="T7" s="1872"/>
      <c r="U7" s="1872"/>
      <c r="V7" s="1872"/>
      <c r="W7" s="1872"/>
      <c r="X7" s="1872"/>
      <c r="Y7" s="1872"/>
      <c r="Z7" s="483"/>
      <c r="AA7" s="190"/>
      <c r="AB7" s="1871"/>
      <c r="AC7" s="1871"/>
      <c r="AD7" s="1871"/>
      <c r="AE7" s="1871"/>
      <c r="AF7" s="1871"/>
      <c r="AG7" s="1871"/>
      <c r="AH7" s="1871"/>
      <c r="AI7" s="1871"/>
      <c r="AJ7" s="1871"/>
      <c r="AK7" s="1871"/>
      <c r="AL7" s="180"/>
    </row>
    <row r="8" spans="1:44" ht="14.1" customHeight="1">
      <c r="A8" s="303"/>
      <c r="B8" s="15"/>
      <c r="D8" s="65"/>
      <c r="E8" s="65"/>
      <c r="F8" s="65"/>
      <c r="G8" s="65"/>
      <c r="H8" s="65"/>
      <c r="I8" s="65"/>
      <c r="J8" s="65"/>
      <c r="K8" s="65"/>
      <c r="L8" s="65"/>
      <c r="M8" s="65"/>
      <c r="N8" s="65"/>
      <c r="O8" s="65"/>
      <c r="P8" s="65"/>
      <c r="Q8" s="65"/>
      <c r="R8" s="65"/>
      <c r="S8" s="65"/>
      <c r="T8" s="65"/>
      <c r="U8" s="65"/>
      <c r="V8" s="65"/>
      <c r="W8" s="65"/>
      <c r="X8" s="65"/>
      <c r="Y8" s="65"/>
      <c r="AA8" s="12"/>
      <c r="AC8" s="296"/>
      <c r="AE8" s="296"/>
      <c r="AF8" s="296"/>
      <c r="AG8" s="296"/>
      <c r="AH8" s="296"/>
      <c r="AI8" s="296"/>
      <c r="AJ8" s="296"/>
      <c r="AK8" s="296"/>
      <c r="AL8" s="180"/>
    </row>
    <row r="9" spans="1:44" ht="14.1" customHeight="1">
      <c r="A9" s="303"/>
      <c r="B9" s="15"/>
      <c r="D9" s="278" t="s">
        <v>35</v>
      </c>
      <c r="E9" s="2221" t="s">
        <v>983</v>
      </c>
      <c r="F9" s="2221"/>
      <c r="G9" s="2221"/>
      <c r="H9" s="2221"/>
      <c r="I9" s="2221"/>
      <c r="J9" s="2221"/>
      <c r="K9" s="2221"/>
      <c r="L9" s="2221"/>
      <c r="M9" s="2221"/>
      <c r="N9" s="2221"/>
      <c r="O9" s="2221"/>
      <c r="P9" s="2221"/>
      <c r="Q9" s="2221"/>
      <c r="R9" s="2221"/>
      <c r="S9" s="2221"/>
      <c r="T9" s="2221"/>
      <c r="U9" s="2221"/>
      <c r="V9" s="1728" t="s">
        <v>830</v>
      </c>
      <c r="W9" s="1728"/>
      <c r="X9" s="1728"/>
      <c r="Y9" s="1728"/>
      <c r="Z9" s="56"/>
      <c r="AA9" s="1113"/>
      <c r="AB9" s="56"/>
      <c r="AC9" s="296"/>
      <c r="AE9" s="296"/>
      <c r="AF9" s="296"/>
      <c r="AG9" s="296"/>
      <c r="AH9" s="296"/>
      <c r="AI9" s="296"/>
      <c r="AJ9" s="296"/>
      <c r="AK9" s="189"/>
      <c r="AL9" s="180"/>
    </row>
    <row r="10" spans="1:44" ht="14.1" customHeight="1">
      <c r="A10" s="303"/>
      <c r="B10" s="15"/>
      <c r="E10" s="2613"/>
      <c r="F10" s="2613"/>
      <c r="G10" s="2613"/>
      <c r="H10" s="2613"/>
      <c r="I10" s="2613"/>
      <c r="J10" s="2613"/>
      <c r="K10" s="2613"/>
      <c r="L10" s="2613"/>
      <c r="M10" s="2613"/>
      <c r="N10" s="2613"/>
      <c r="O10" s="2613"/>
      <c r="P10" s="2613"/>
      <c r="Q10" s="2613"/>
      <c r="R10" s="2613"/>
      <c r="S10" s="2613"/>
      <c r="T10" s="2613"/>
      <c r="U10" s="53" t="s">
        <v>29</v>
      </c>
      <c r="V10" s="2714"/>
      <c r="W10" s="2714"/>
      <c r="X10" s="2714"/>
      <c r="Y10" s="2714"/>
      <c r="Z10" s="53" t="s">
        <v>19</v>
      </c>
      <c r="AA10" s="1113"/>
      <c r="AB10" s="56"/>
      <c r="AC10" s="296"/>
      <c r="AE10" s="296"/>
      <c r="AF10" s="296"/>
      <c r="AG10" s="296"/>
      <c r="AH10" s="296"/>
      <c r="AI10" s="296"/>
      <c r="AJ10" s="296"/>
      <c r="AK10" s="296"/>
      <c r="AL10" s="180"/>
    </row>
    <row r="11" spans="1:44" ht="14.1" customHeight="1">
      <c r="A11" s="303"/>
      <c r="B11" s="15"/>
      <c r="D11" s="278" t="s">
        <v>493</v>
      </c>
      <c r="E11" s="2221" t="s">
        <v>984</v>
      </c>
      <c r="F11" s="2221"/>
      <c r="G11" s="2221"/>
      <c r="H11" s="2221"/>
      <c r="I11" s="2221"/>
      <c r="J11" s="2221"/>
      <c r="K11" s="2221"/>
      <c r="L11" s="2221"/>
      <c r="M11" s="2221"/>
      <c r="N11" s="2221"/>
      <c r="O11" s="2221"/>
      <c r="P11" s="2221"/>
      <c r="Q11" s="2221"/>
      <c r="R11" s="2221"/>
      <c r="S11" s="2221"/>
      <c r="T11" s="2221"/>
      <c r="U11" s="2221"/>
      <c r="V11" s="2221"/>
      <c r="W11" s="2221"/>
      <c r="X11" s="2221"/>
      <c r="Y11" s="2221"/>
      <c r="Z11" s="56"/>
      <c r="AA11" s="1113"/>
      <c r="AB11" s="56"/>
      <c r="AC11" s="296"/>
      <c r="AE11" s="296"/>
      <c r="AF11" s="296"/>
      <c r="AG11" s="296"/>
      <c r="AH11" s="296"/>
      <c r="AI11" s="296"/>
      <c r="AJ11" s="296"/>
      <c r="AK11" s="296"/>
      <c r="AL11" s="180"/>
    </row>
    <row r="12" spans="1:44" ht="14.1" customHeight="1">
      <c r="A12" s="303"/>
      <c r="B12" s="15"/>
      <c r="Z12" s="303"/>
      <c r="AA12" s="302"/>
      <c r="AB12" s="484"/>
      <c r="AC12" s="484"/>
      <c r="AD12" s="484"/>
      <c r="AE12" s="484"/>
      <c r="AF12" s="484"/>
      <c r="AG12" s="484"/>
      <c r="AH12" s="484"/>
      <c r="AI12" s="484"/>
      <c r="AJ12" s="484"/>
      <c r="AK12" s="484"/>
      <c r="AL12" s="482"/>
    </row>
    <row r="13" spans="1:44" ht="14.1" customHeight="1">
      <c r="A13" s="303"/>
      <c r="B13" s="15"/>
      <c r="D13" s="1105" t="s">
        <v>465</v>
      </c>
      <c r="E13" s="4144" t="s">
        <v>1680</v>
      </c>
      <c r="F13" s="4144"/>
      <c r="G13" s="4144"/>
      <c r="H13" s="4144"/>
      <c r="I13" s="4144"/>
      <c r="J13" s="4144"/>
      <c r="K13" s="4144"/>
      <c r="L13" s="4144"/>
      <c r="M13" s="4144"/>
      <c r="N13" s="4144"/>
      <c r="O13" s="4144"/>
      <c r="P13" s="4144"/>
      <c r="Q13" s="4144"/>
      <c r="R13" s="4144"/>
      <c r="S13" s="4144"/>
      <c r="T13" s="4144"/>
      <c r="U13" s="4144"/>
      <c r="V13" s="4144"/>
      <c r="W13" s="4144"/>
      <c r="X13" s="4144"/>
      <c r="Y13" s="4144"/>
      <c r="Z13" s="303"/>
      <c r="AA13" s="302"/>
      <c r="AB13" s="485"/>
      <c r="AC13" s="485"/>
      <c r="AD13" s="485"/>
      <c r="AE13" s="485"/>
      <c r="AF13" s="485"/>
      <c r="AG13" s="485"/>
      <c r="AH13" s="485"/>
      <c r="AI13" s="485"/>
      <c r="AJ13" s="485"/>
      <c r="AK13" s="485"/>
      <c r="AL13" s="333"/>
    </row>
    <row r="14" spans="1:44" ht="14.1" customHeight="1">
      <c r="A14" s="303"/>
      <c r="B14" s="15"/>
      <c r="D14" s="1114"/>
      <c r="E14" s="4144"/>
      <c r="F14" s="4144"/>
      <c r="G14" s="4144"/>
      <c r="H14" s="4144"/>
      <c r="I14" s="4144"/>
      <c r="J14" s="4144"/>
      <c r="K14" s="4144"/>
      <c r="L14" s="4144"/>
      <c r="M14" s="4144"/>
      <c r="N14" s="4144"/>
      <c r="O14" s="4144"/>
      <c r="P14" s="4144"/>
      <c r="Q14" s="4144"/>
      <c r="R14" s="4144"/>
      <c r="S14" s="4144"/>
      <c r="T14" s="4144"/>
      <c r="U14" s="4144"/>
      <c r="V14" s="4144"/>
      <c r="W14" s="4144"/>
      <c r="X14" s="4144"/>
      <c r="Y14" s="4144"/>
      <c r="Z14" s="303"/>
      <c r="AA14" s="302"/>
      <c r="AB14" s="4"/>
      <c r="AC14" s="4"/>
      <c r="AD14" s="4"/>
      <c r="AE14" s="4"/>
      <c r="AF14" s="4"/>
      <c r="AG14" s="4"/>
      <c r="AH14" s="4"/>
      <c r="AI14" s="4"/>
      <c r="AJ14" s="4"/>
      <c r="AK14" s="4"/>
      <c r="AL14" s="168"/>
    </row>
    <row r="15" spans="1:44" ht="14.1" customHeight="1">
      <c r="A15" s="303"/>
      <c r="B15" s="15"/>
      <c r="C15" s="775"/>
      <c r="D15" s="775"/>
      <c r="E15" s="775"/>
      <c r="F15" s="775"/>
      <c r="G15" s="1103"/>
      <c r="N15" s="303"/>
      <c r="P15" s="53"/>
      <c r="Q15" s="53"/>
      <c r="R15" s="53"/>
      <c r="S15" s="303"/>
      <c r="T15" s="315"/>
      <c r="U15" s="315"/>
      <c r="V15" s="315"/>
      <c r="W15" s="315"/>
      <c r="X15" s="315"/>
      <c r="Y15" s="1"/>
      <c r="Z15" s="303"/>
      <c r="AA15" s="302"/>
      <c r="AB15" s="311"/>
      <c r="AC15" s="311"/>
      <c r="AD15" s="311"/>
      <c r="AE15" s="311"/>
      <c r="AF15" s="311"/>
      <c r="AG15" s="311"/>
      <c r="AH15" s="311"/>
      <c r="AI15" s="311"/>
      <c r="AJ15" s="311"/>
      <c r="AK15" s="311"/>
      <c r="AL15" s="31"/>
    </row>
    <row r="16" spans="1:44" ht="14.1" customHeight="1">
      <c r="A16" s="303"/>
      <c r="B16" s="15"/>
      <c r="D16" s="1099" t="s">
        <v>328</v>
      </c>
      <c r="E16" s="4143" t="s">
        <v>986</v>
      </c>
      <c r="F16" s="4143"/>
      <c r="G16" s="4143"/>
      <c r="H16" s="4143"/>
      <c r="I16" s="4143"/>
      <c r="J16" s="4143"/>
      <c r="K16" s="4143"/>
      <c r="L16" s="4143"/>
      <c r="M16" s="4143"/>
      <c r="N16" s="4143"/>
      <c r="O16" s="4143"/>
      <c r="P16" s="4143"/>
      <c r="Q16" s="4143"/>
      <c r="R16" s="4143"/>
      <c r="S16" s="4143"/>
      <c r="T16" s="4143"/>
      <c r="U16" s="4143"/>
      <c r="V16" s="4143"/>
      <c r="W16" s="4143"/>
      <c r="X16" s="4143"/>
      <c r="Y16" s="4143"/>
      <c r="Z16" s="775"/>
      <c r="AA16" s="190"/>
      <c r="AB16" s="311"/>
      <c r="AC16" s="311"/>
      <c r="AD16" s="311"/>
      <c r="AE16" s="311"/>
      <c r="AF16" s="311"/>
      <c r="AG16" s="311"/>
      <c r="AH16" s="311"/>
      <c r="AI16" s="311"/>
      <c r="AJ16" s="311"/>
      <c r="AK16" s="311"/>
      <c r="AL16" s="17"/>
    </row>
    <row r="17" spans="1:53" ht="14.1" customHeight="1">
      <c r="A17" s="303"/>
      <c r="B17" s="15"/>
      <c r="C17" s="303"/>
      <c r="Z17" s="303"/>
      <c r="AA17" s="12"/>
      <c r="AL17" s="17"/>
    </row>
    <row r="18" spans="1:53" ht="14.1" customHeight="1">
      <c r="A18" s="303"/>
      <c r="B18" s="15"/>
      <c r="Z18" s="1114"/>
      <c r="AA18" s="302"/>
      <c r="AB18" s="311"/>
      <c r="AC18" s="311"/>
      <c r="AD18" s="311"/>
      <c r="AE18" s="311"/>
      <c r="AF18" s="311"/>
      <c r="AG18" s="311"/>
      <c r="AH18" s="311"/>
      <c r="AI18" s="311"/>
      <c r="AJ18" s="311"/>
      <c r="AK18" s="311"/>
      <c r="AL18" s="324"/>
    </row>
    <row r="19" spans="1:53" ht="14.1" customHeight="1">
      <c r="A19" s="303"/>
      <c r="B19" s="15"/>
      <c r="D19" s="1105" t="s">
        <v>478</v>
      </c>
      <c r="E19" s="4144" t="s">
        <v>1678</v>
      </c>
      <c r="F19" s="4144"/>
      <c r="G19" s="4144"/>
      <c r="H19" s="4144"/>
      <c r="I19" s="4144"/>
      <c r="J19" s="4144"/>
      <c r="K19" s="4144"/>
      <c r="L19" s="4144"/>
      <c r="M19" s="4144"/>
      <c r="N19" s="4144"/>
      <c r="O19" s="4144"/>
      <c r="P19" s="4144"/>
      <c r="Q19" s="4144"/>
      <c r="R19" s="4144"/>
      <c r="S19" s="4144"/>
      <c r="T19" s="4144"/>
      <c r="U19" s="4144"/>
      <c r="V19" s="4144"/>
      <c r="W19" s="4144"/>
      <c r="X19" s="4144"/>
      <c r="Y19" s="4144"/>
      <c r="Z19" s="1114"/>
      <c r="AA19" s="166"/>
      <c r="AB19" s="311"/>
      <c r="AC19" s="311"/>
      <c r="AD19" s="311"/>
      <c r="AE19" s="311"/>
      <c r="AF19" s="311"/>
      <c r="AG19" s="311"/>
      <c r="AH19" s="311"/>
      <c r="AI19" s="311"/>
      <c r="AJ19" s="311"/>
      <c r="AK19" s="311"/>
      <c r="AL19" s="324"/>
    </row>
    <row r="20" spans="1:53" ht="14.1" customHeight="1">
      <c r="A20" s="303"/>
      <c r="B20" s="15"/>
      <c r="E20" s="4144"/>
      <c r="F20" s="4144"/>
      <c r="G20" s="4144"/>
      <c r="H20" s="4144"/>
      <c r="I20" s="4144"/>
      <c r="J20" s="4144"/>
      <c r="K20" s="4144"/>
      <c r="L20" s="4144"/>
      <c r="M20" s="4144"/>
      <c r="N20" s="4144"/>
      <c r="O20" s="4144"/>
      <c r="P20" s="4144"/>
      <c r="Q20" s="4144"/>
      <c r="R20" s="4144"/>
      <c r="S20" s="4144"/>
      <c r="T20" s="4144"/>
      <c r="U20" s="4144"/>
      <c r="V20" s="4144"/>
      <c r="W20" s="4144"/>
      <c r="X20" s="4144"/>
      <c r="Y20" s="4144"/>
      <c r="Z20" s="1114"/>
      <c r="AA20" s="166"/>
      <c r="AB20" s="311"/>
      <c r="AC20" s="311"/>
      <c r="AD20" s="311"/>
      <c r="AE20" s="311"/>
      <c r="AF20" s="311"/>
      <c r="AG20" s="311"/>
      <c r="AH20" s="311"/>
      <c r="AI20" s="311"/>
      <c r="AJ20" s="311"/>
      <c r="AK20" s="311"/>
      <c r="AL20" s="324"/>
    </row>
    <row r="21" spans="1:53" ht="14.1" customHeight="1">
      <c r="A21" s="303"/>
      <c r="B21" s="15"/>
      <c r="C21" s="278"/>
      <c r="D21" s="775"/>
      <c r="E21" s="775"/>
      <c r="F21" s="775"/>
      <c r="G21" s="775"/>
      <c r="H21" s="775"/>
      <c r="I21" s="775"/>
      <c r="J21" s="775"/>
      <c r="K21" s="775"/>
      <c r="L21" s="775"/>
      <c r="M21" s="775"/>
      <c r="N21" s="775"/>
      <c r="O21" s="775"/>
      <c r="P21" s="775"/>
      <c r="Q21" s="775"/>
      <c r="R21" s="775"/>
      <c r="S21" s="775"/>
      <c r="T21" s="775"/>
      <c r="U21" s="775"/>
      <c r="V21" s="775"/>
      <c r="W21" s="775"/>
      <c r="X21" s="775"/>
      <c r="Y21" s="775"/>
      <c r="Z21" s="53"/>
      <c r="AA21" s="166"/>
      <c r="AB21" s="311"/>
      <c r="AC21" s="311"/>
      <c r="AD21" s="311"/>
      <c r="AE21" s="311"/>
      <c r="AF21" s="311"/>
      <c r="AG21" s="311"/>
      <c r="AH21" s="311"/>
      <c r="AI21" s="311"/>
      <c r="AJ21" s="311"/>
      <c r="AK21" s="311"/>
      <c r="AL21" s="324"/>
    </row>
    <row r="22" spans="1:53" ht="14.1" customHeight="1">
      <c r="A22" s="303"/>
      <c r="B22" s="2941" t="s">
        <v>651</v>
      </c>
      <c r="C22" s="2942"/>
      <c r="D22" s="1872" t="s">
        <v>705</v>
      </c>
      <c r="E22" s="1872"/>
      <c r="F22" s="1872"/>
      <c r="G22" s="1872"/>
      <c r="H22" s="1872"/>
      <c r="I22" s="1872"/>
      <c r="J22" s="1872"/>
      <c r="K22" s="1872"/>
      <c r="L22" s="1872"/>
      <c r="M22" s="1872"/>
      <c r="N22" s="1872"/>
      <c r="O22" s="1872"/>
      <c r="P22" s="1872"/>
      <c r="Q22" s="1872"/>
      <c r="R22" s="1872"/>
      <c r="S22" s="1872"/>
      <c r="T22" s="1872"/>
      <c r="U22" s="1872"/>
      <c r="V22" s="1872"/>
      <c r="W22" s="1872"/>
      <c r="X22" s="1872"/>
      <c r="Y22" s="1872"/>
      <c r="Z22" s="303"/>
      <c r="AA22" s="4240" t="s">
        <v>1431</v>
      </c>
      <c r="AB22" s="1941"/>
      <c r="AC22" s="1941"/>
      <c r="AD22" s="1941"/>
      <c r="AE22" s="1941"/>
      <c r="AF22" s="1941"/>
      <c r="AG22" s="1941"/>
      <c r="AH22" s="1941"/>
      <c r="AI22" s="1941"/>
      <c r="AJ22" s="1941"/>
      <c r="AK22" s="1941"/>
      <c r="AL22" s="324"/>
    </row>
    <row r="23" spans="1:53" ht="14.1" customHeight="1">
      <c r="A23" s="303"/>
      <c r="B23" s="15"/>
      <c r="D23" s="1872"/>
      <c r="E23" s="1872"/>
      <c r="F23" s="1872"/>
      <c r="G23" s="1872"/>
      <c r="H23" s="1872"/>
      <c r="I23" s="1872"/>
      <c r="J23" s="1872"/>
      <c r="K23" s="1872"/>
      <c r="L23" s="1872"/>
      <c r="M23" s="1872"/>
      <c r="N23" s="1872"/>
      <c r="O23" s="1872"/>
      <c r="P23" s="1872"/>
      <c r="Q23" s="1872"/>
      <c r="R23" s="1872"/>
      <c r="S23" s="1872"/>
      <c r="T23" s="1872"/>
      <c r="U23" s="1872"/>
      <c r="V23" s="1872"/>
      <c r="W23" s="1872"/>
      <c r="X23" s="1872"/>
      <c r="Y23" s="1872"/>
      <c r="Z23" s="303"/>
      <c r="AA23" s="302" t="s">
        <v>131</v>
      </c>
      <c r="AB23" s="4219" t="s">
        <v>1432</v>
      </c>
      <c r="AC23" s="4219"/>
      <c r="AD23" s="4219"/>
      <c r="AE23" s="4219"/>
      <c r="AF23" s="4219"/>
      <c r="AG23" s="4219"/>
      <c r="AH23" s="4219"/>
      <c r="AI23" s="4219"/>
      <c r="AJ23" s="4219"/>
      <c r="AK23" s="4219"/>
      <c r="AL23" s="17"/>
    </row>
    <row r="24" spans="1:53" ht="14.1" customHeight="1">
      <c r="A24" s="303"/>
      <c r="B24" s="15"/>
      <c r="C24" s="303"/>
      <c r="E24" s="1720" t="s">
        <v>1681</v>
      </c>
      <c r="F24" s="1720"/>
      <c r="G24" s="1720"/>
      <c r="H24" s="1720"/>
      <c r="I24" s="1720"/>
      <c r="J24" s="4136"/>
      <c r="K24" s="4239"/>
      <c r="L24" s="522"/>
      <c r="M24" s="1720" t="s">
        <v>577</v>
      </c>
      <c r="N24" s="1720"/>
      <c r="O24" s="1720"/>
      <c r="P24" s="1720"/>
      <c r="Q24" s="1720"/>
      <c r="R24" s="1720"/>
      <c r="S24" s="564"/>
      <c r="T24" s="1720" t="s">
        <v>1682</v>
      </c>
      <c r="U24" s="1720"/>
      <c r="V24" s="1720"/>
      <c r="W24" s="1720"/>
      <c r="X24" s="1720"/>
      <c r="Y24" s="1720"/>
      <c r="Z24" s="1"/>
      <c r="AA24" s="297" t="s">
        <v>131</v>
      </c>
      <c r="AB24" s="1871" t="s">
        <v>1433</v>
      </c>
      <c r="AC24" s="1871"/>
      <c r="AD24" s="1871"/>
      <c r="AE24" s="1871"/>
      <c r="AF24" s="1871"/>
      <c r="AG24" s="1871"/>
      <c r="AH24" s="1871"/>
      <c r="AI24" s="1871"/>
      <c r="AJ24" s="1871"/>
      <c r="AK24" s="1871"/>
      <c r="AL24" s="180"/>
    </row>
    <row r="25" spans="1:53" ht="14.1" customHeight="1">
      <c r="A25" s="303"/>
      <c r="B25" s="15"/>
      <c r="C25" s="303"/>
      <c r="E25" s="1720" t="s">
        <v>578</v>
      </c>
      <c r="F25" s="1720"/>
      <c r="G25" s="1720"/>
      <c r="H25" s="1720"/>
      <c r="I25" s="1720"/>
      <c r="J25" s="4136"/>
      <c r="K25" s="4239"/>
      <c r="L25" s="522"/>
      <c r="M25" s="1720" t="s">
        <v>579</v>
      </c>
      <c r="N25" s="1720"/>
      <c r="O25" s="1720"/>
      <c r="P25" s="1720"/>
      <c r="Q25" s="1720"/>
      <c r="R25" s="1720"/>
      <c r="S25" s="564"/>
      <c r="T25" s="2221" t="s">
        <v>1434</v>
      </c>
      <c r="U25" s="2221"/>
      <c r="V25" s="2221"/>
      <c r="W25" s="2221"/>
      <c r="X25" s="2221"/>
      <c r="Y25" s="2221"/>
      <c r="Z25" s="1"/>
      <c r="AA25" s="188"/>
      <c r="AB25" s="1871"/>
      <c r="AC25" s="1871"/>
      <c r="AD25" s="1871"/>
      <c r="AE25" s="1871"/>
      <c r="AF25" s="1871"/>
      <c r="AG25" s="1871"/>
      <c r="AH25" s="1871"/>
      <c r="AI25" s="1871"/>
      <c r="AJ25" s="1871"/>
      <c r="AK25" s="1871"/>
      <c r="AL25" s="180"/>
    </row>
    <row r="26" spans="1:53" ht="14.1" customHeight="1">
      <c r="A26" s="303"/>
      <c r="B26" s="15"/>
      <c r="C26" s="303"/>
      <c r="E26" s="4191" t="s">
        <v>580</v>
      </c>
      <c r="F26" s="4191"/>
      <c r="G26" s="4191"/>
      <c r="H26" s="4191"/>
      <c r="I26" s="4191"/>
      <c r="J26" s="4191"/>
      <c r="K26" s="4191"/>
      <c r="L26" s="4191"/>
      <c r="M26" s="4191"/>
      <c r="N26" s="4191"/>
      <c r="P26" s="1720" t="s">
        <v>1435</v>
      </c>
      <c r="Q26" s="1720"/>
      <c r="R26" s="1720"/>
      <c r="S26" s="1720"/>
      <c r="T26" s="1720"/>
      <c r="U26" s="1720"/>
      <c r="V26" s="1720"/>
      <c r="W26" s="1720"/>
      <c r="X26" s="1720"/>
      <c r="Y26" s="1720"/>
      <c r="Z26" s="1"/>
      <c r="AA26" s="188"/>
      <c r="AB26" s="296"/>
      <c r="AC26" s="296"/>
      <c r="AD26" s="296"/>
      <c r="AE26" s="296"/>
      <c r="AF26" s="296"/>
      <c r="AG26" s="296"/>
      <c r="AH26" s="296"/>
      <c r="AI26" s="296"/>
      <c r="AJ26" s="296"/>
      <c r="AK26" s="296"/>
      <c r="AL26" s="180"/>
    </row>
    <row r="27" spans="1:53" ht="14.1" customHeight="1">
      <c r="A27" s="303"/>
      <c r="B27" s="15"/>
      <c r="C27" s="278"/>
      <c r="D27" s="1114"/>
      <c r="E27" s="1114"/>
      <c r="F27" s="1114"/>
      <c r="G27" s="1114"/>
      <c r="H27" s="1114"/>
      <c r="I27" s="1114"/>
      <c r="J27" s="1114"/>
      <c r="K27" s="1114"/>
      <c r="L27" s="1114"/>
      <c r="M27" s="1114"/>
      <c r="N27" s="1114"/>
      <c r="O27" s="1114"/>
      <c r="P27" s="1114"/>
      <c r="Q27" s="1114"/>
      <c r="R27" s="1114"/>
      <c r="S27" s="1114"/>
      <c r="T27" s="1114"/>
      <c r="U27" s="1114"/>
      <c r="V27" s="1114"/>
      <c r="W27" s="1114"/>
      <c r="X27" s="1114"/>
      <c r="Y27" s="1114"/>
      <c r="Z27" s="303"/>
      <c r="AA27" s="188"/>
      <c r="AB27" s="296"/>
      <c r="AC27" s="296"/>
      <c r="AD27" s="296"/>
      <c r="AE27" s="296"/>
      <c r="AF27" s="296"/>
      <c r="AG27" s="296"/>
      <c r="AH27" s="296"/>
      <c r="AI27" s="296"/>
      <c r="AJ27" s="296"/>
      <c r="AK27" s="296"/>
      <c r="AL27" s="180"/>
    </row>
    <row r="28" spans="1:53" ht="14.1" customHeight="1">
      <c r="A28" s="303"/>
      <c r="B28" s="1708" t="s">
        <v>637</v>
      </c>
      <c r="C28" s="1709"/>
      <c r="D28" s="4148" t="s">
        <v>707</v>
      </c>
      <c r="E28" s="4148"/>
      <c r="F28" s="4148"/>
      <c r="G28" s="4148"/>
      <c r="H28" s="4148"/>
      <c r="I28" s="4148"/>
      <c r="J28" s="4148"/>
      <c r="K28" s="4148"/>
      <c r="L28" s="4148"/>
      <c r="M28" s="1918" t="s">
        <v>102</v>
      </c>
      <c r="N28" s="1918"/>
      <c r="O28" s="2714"/>
      <c r="P28" s="2714"/>
      <c r="Q28" s="25" t="s">
        <v>85</v>
      </c>
      <c r="Y28" s="3"/>
      <c r="Z28" s="303"/>
      <c r="AA28" s="302" t="s">
        <v>527</v>
      </c>
      <c r="AB28" s="1941" t="s">
        <v>706</v>
      </c>
      <c r="AC28" s="1941"/>
      <c r="AD28" s="1941"/>
      <c r="AE28" s="1941"/>
      <c r="AF28" s="1941"/>
      <c r="AG28" s="1941"/>
      <c r="AH28" s="1941"/>
      <c r="AI28" s="1941"/>
      <c r="AJ28" s="1941"/>
      <c r="AK28" s="1941"/>
      <c r="AL28" s="49"/>
    </row>
    <row r="29" spans="1:53" ht="14.1" customHeight="1">
      <c r="A29" s="303"/>
      <c r="B29" s="175"/>
      <c r="C29" s="57"/>
      <c r="D29" s="57"/>
      <c r="E29" s="57"/>
      <c r="F29" s="57"/>
      <c r="G29" s="57"/>
      <c r="H29" s="57"/>
      <c r="I29" s="57"/>
      <c r="J29" s="57"/>
      <c r="K29" s="57"/>
      <c r="L29" s="57"/>
      <c r="M29" s="57"/>
      <c r="N29" s="57"/>
      <c r="O29" s="57"/>
      <c r="P29" s="57"/>
      <c r="Q29" s="57"/>
      <c r="R29" s="57"/>
      <c r="S29" s="57"/>
      <c r="T29" s="57"/>
      <c r="U29" s="57"/>
      <c r="V29" s="57"/>
      <c r="W29" s="57"/>
      <c r="X29" s="57"/>
      <c r="AA29" s="297" t="s">
        <v>17</v>
      </c>
      <c r="AB29" s="1871" t="s">
        <v>791</v>
      </c>
      <c r="AC29" s="1871"/>
      <c r="AD29" s="1871"/>
      <c r="AE29" s="1871"/>
      <c r="AF29" s="1871"/>
      <c r="AG29" s="1871"/>
      <c r="AH29" s="1871"/>
      <c r="AI29" s="1871"/>
      <c r="AJ29" s="1871"/>
      <c r="AK29" s="1871"/>
      <c r="AL29" s="180"/>
    </row>
    <row r="30" spans="1:53" ht="14.1" customHeight="1">
      <c r="A30" s="303"/>
      <c r="B30" s="2941" t="s">
        <v>652</v>
      </c>
      <c r="C30" s="2942"/>
      <c r="D30" s="4235" t="s">
        <v>708</v>
      </c>
      <c r="E30" s="4235"/>
      <c r="F30" s="4235"/>
      <c r="G30" s="4235"/>
      <c r="H30" s="4235"/>
      <c r="I30" s="4235"/>
      <c r="J30" s="4235"/>
      <c r="K30" s="4235"/>
      <c r="L30" s="4235"/>
      <c r="M30" s="4235"/>
      <c r="N30" s="4235"/>
      <c r="O30" s="4235"/>
      <c r="P30" s="4235"/>
      <c r="Q30" s="4235"/>
      <c r="R30" s="4235"/>
      <c r="S30" s="4235"/>
      <c r="T30" s="4235"/>
      <c r="U30" s="4235"/>
      <c r="V30" s="4235"/>
      <c r="W30" s="4235"/>
      <c r="X30" s="4235"/>
      <c r="Y30" s="4235"/>
      <c r="Z30" s="303"/>
      <c r="AA30" s="21"/>
      <c r="AB30" s="1871"/>
      <c r="AC30" s="1871"/>
      <c r="AD30" s="1871"/>
      <c r="AE30" s="1871"/>
      <c r="AF30" s="1871"/>
      <c r="AG30" s="1871"/>
      <c r="AH30" s="1871"/>
      <c r="AI30" s="1871"/>
      <c r="AJ30" s="1871"/>
      <c r="AK30" s="1871"/>
      <c r="AL30" s="324"/>
      <c r="AO30" s="335"/>
      <c r="AP30" s="322"/>
      <c r="AQ30" s="322"/>
      <c r="AR30" s="322"/>
      <c r="AS30" s="322"/>
      <c r="AT30" s="322"/>
      <c r="AU30" s="322"/>
      <c r="AV30" s="322"/>
      <c r="AW30" s="322"/>
      <c r="AX30" s="322"/>
      <c r="AY30" s="4"/>
      <c r="AZ30" s="4"/>
      <c r="BA30" s="37"/>
    </row>
    <row r="31" spans="1:53" ht="14.1" customHeight="1">
      <c r="A31" s="303"/>
      <c r="B31" s="18"/>
      <c r="AA31" s="190"/>
      <c r="AB31" s="1871"/>
      <c r="AC31" s="1871"/>
      <c r="AD31" s="1871"/>
      <c r="AE31" s="1871"/>
      <c r="AF31" s="1871"/>
      <c r="AG31" s="1871"/>
      <c r="AH31" s="1871"/>
      <c r="AI31" s="1871"/>
      <c r="AJ31" s="1871"/>
      <c r="AK31" s="1871"/>
      <c r="AL31" s="324"/>
    </row>
    <row r="32" spans="1:53" ht="14.1" customHeight="1">
      <c r="A32" s="303"/>
      <c r="B32" s="18"/>
      <c r="D32" s="278" t="s">
        <v>494</v>
      </c>
      <c r="E32" s="1710" t="s">
        <v>581</v>
      </c>
      <c r="F32" s="1710"/>
      <c r="G32" s="1710"/>
      <c r="H32" s="1710"/>
      <c r="I32" s="1710"/>
      <c r="K32" s="1720" t="s">
        <v>582</v>
      </c>
      <c r="L32" s="1720"/>
      <c r="M32" s="1720"/>
      <c r="O32" s="1720" t="s">
        <v>583</v>
      </c>
      <c r="P32" s="1720"/>
      <c r="Q32" s="1720"/>
      <c r="S32" s="1720" t="s">
        <v>584</v>
      </c>
      <c r="T32" s="1720"/>
      <c r="U32" s="1720"/>
      <c r="W32" s="1720" t="s">
        <v>585</v>
      </c>
      <c r="X32" s="1720"/>
      <c r="Y32" s="1720"/>
      <c r="AA32" s="565"/>
      <c r="AB32" s="4219" t="s">
        <v>1436</v>
      </c>
      <c r="AC32" s="4219"/>
      <c r="AD32" s="4219"/>
      <c r="AE32" s="4219"/>
      <c r="AF32" s="4219"/>
      <c r="AG32" s="4219"/>
      <c r="AH32" s="4219"/>
      <c r="AI32" s="4219"/>
      <c r="AJ32" s="4219"/>
      <c r="AK32" s="4219"/>
      <c r="AL32" s="324"/>
    </row>
    <row r="33" spans="1:71" ht="14.1" customHeight="1">
      <c r="A33" s="303"/>
      <c r="B33" s="18"/>
      <c r="AA33" s="11"/>
      <c r="AB33" s="4219" t="s">
        <v>1437</v>
      </c>
      <c r="AC33" s="4219"/>
      <c r="AD33" s="4219"/>
      <c r="AE33" s="4219"/>
      <c r="AF33" s="4219"/>
      <c r="AG33" s="4219"/>
      <c r="AH33" s="4219"/>
      <c r="AI33" s="4219"/>
      <c r="AJ33" s="4219"/>
      <c r="AK33" s="4219"/>
      <c r="AL33" s="180"/>
    </row>
    <row r="34" spans="1:71" ht="14.1" customHeight="1">
      <c r="A34" s="303"/>
      <c r="B34" s="18"/>
      <c r="D34" s="278" t="s">
        <v>35</v>
      </c>
      <c r="E34" s="1710" t="s">
        <v>709</v>
      </c>
      <c r="F34" s="1710"/>
      <c r="G34" s="1710"/>
      <c r="H34" s="1710"/>
      <c r="I34" s="1710"/>
      <c r="J34" s="1710"/>
      <c r="K34" s="4190"/>
      <c r="L34" s="4190"/>
      <c r="M34" s="4190"/>
      <c r="N34" s="536" t="s">
        <v>299</v>
      </c>
      <c r="O34" s="53" t="s">
        <v>131</v>
      </c>
      <c r="P34" s="1710" t="s">
        <v>1442</v>
      </c>
      <c r="Q34" s="1710"/>
      <c r="R34" s="1710"/>
      <c r="S34" s="1710"/>
      <c r="T34" s="1710"/>
      <c r="U34" s="1710"/>
      <c r="V34" s="4190"/>
      <c r="W34" s="4190"/>
      <c r="X34" s="4190"/>
      <c r="Y34" s="536" t="s">
        <v>299</v>
      </c>
      <c r="Z34" s="303"/>
      <c r="AA34" s="302"/>
      <c r="AB34" s="4219" t="s">
        <v>1438</v>
      </c>
      <c r="AC34" s="4219"/>
      <c r="AD34" s="4219"/>
      <c r="AE34" s="4219"/>
      <c r="AF34" s="4219"/>
      <c r="AG34" s="4219"/>
      <c r="AH34" s="4219"/>
      <c r="AI34" s="4219"/>
      <c r="AJ34" s="4219"/>
      <c r="AK34" s="4219"/>
      <c r="AL34" s="17"/>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row>
    <row r="35" spans="1:71" ht="14.1" customHeight="1">
      <c r="A35" s="303"/>
      <c r="B35" s="18"/>
      <c r="Z35" s="53"/>
      <c r="AA35" s="813"/>
      <c r="AB35" s="4219" t="s">
        <v>300</v>
      </c>
      <c r="AC35" s="4219"/>
      <c r="AD35" s="4219"/>
      <c r="AE35" s="4219"/>
      <c r="AF35" s="4219"/>
      <c r="AG35" s="4219"/>
      <c r="AH35" s="4219"/>
      <c r="AI35" s="4219"/>
      <c r="AJ35" s="4219"/>
      <c r="AK35" s="4219"/>
      <c r="AL35" s="49"/>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row>
    <row r="36" spans="1:71" ht="14.1" customHeight="1">
      <c r="A36" s="303"/>
      <c r="B36" s="1708" t="s">
        <v>622</v>
      </c>
      <c r="C36" s="1709"/>
      <c r="D36" s="1710" t="s">
        <v>710</v>
      </c>
      <c r="E36" s="1710"/>
      <c r="F36" s="1710"/>
      <c r="G36" s="1710"/>
      <c r="H36" s="1710"/>
      <c r="I36" s="1710"/>
      <c r="J36" s="1710"/>
      <c r="K36" s="1710"/>
      <c r="L36" s="1710"/>
      <c r="M36" s="1710"/>
      <c r="N36" s="1710"/>
      <c r="O36" s="1710"/>
      <c r="P36" s="1710"/>
      <c r="Q36" s="1710"/>
      <c r="R36" s="1710"/>
      <c r="S36" s="1710"/>
      <c r="T36" s="1710"/>
      <c r="U36" s="1710"/>
      <c r="V36" s="1710"/>
      <c r="W36" s="1710"/>
      <c r="X36" s="1710"/>
      <c r="Y36" s="303"/>
      <c r="AA36" s="813"/>
      <c r="AB36" s="4219" t="s">
        <v>301</v>
      </c>
      <c r="AC36" s="4219"/>
      <c r="AD36" s="4219"/>
      <c r="AE36" s="4219"/>
      <c r="AF36" s="4219"/>
      <c r="AG36" s="4219"/>
      <c r="AH36" s="4219"/>
      <c r="AI36" s="4219"/>
      <c r="AJ36" s="4219"/>
      <c r="AK36" s="4219"/>
      <c r="AL36" s="49"/>
      <c r="AN36" s="193"/>
      <c r="AO36" s="29"/>
      <c r="AP36" s="4"/>
      <c r="AQ36" s="4"/>
      <c r="AR36" s="4"/>
      <c r="AS36" s="4"/>
      <c r="AT36" s="4"/>
      <c r="AU36" s="4"/>
      <c r="AV36" s="4"/>
      <c r="AW36" s="4"/>
      <c r="AX36" s="4"/>
      <c r="AY36" s="4"/>
      <c r="AZ36" s="4"/>
      <c r="BA36" s="4"/>
      <c r="BB36" s="4"/>
      <c r="BC36" s="4"/>
      <c r="BD36" s="4"/>
      <c r="BE36" s="4"/>
      <c r="BF36" s="4"/>
      <c r="BG36" s="4"/>
      <c r="BH36" s="4"/>
      <c r="BI36" s="4"/>
      <c r="BJ36" s="4"/>
      <c r="BK36" s="4"/>
      <c r="BL36" s="4"/>
      <c r="BM36" s="30"/>
      <c r="BN36" s="4"/>
      <c r="BO36" s="4"/>
      <c r="BP36" s="4"/>
      <c r="BQ36" s="4"/>
      <c r="BR36" s="4"/>
      <c r="BS36" s="4"/>
    </row>
    <row r="37" spans="1:71" ht="14.1" customHeight="1">
      <c r="A37" s="303"/>
      <c r="B37" s="15"/>
      <c r="C37" s="303"/>
      <c r="D37" s="303"/>
      <c r="E37" s="303"/>
      <c r="F37" s="303"/>
      <c r="G37" s="303"/>
      <c r="H37" s="303"/>
      <c r="I37" s="303"/>
      <c r="J37" s="303"/>
      <c r="S37" s="1"/>
      <c r="T37" s="6"/>
      <c r="U37" s="323"/>
      <c r="V37" s="303"/>
      <c r="W37" s="303"/>
      <c r="X37" s="303"/>
      <c r="Y37" s="303"/>
      <c r="AA37" s="813"/>
      <c r="AB37" s="4219" t="s">
        <v>302</v>
      </c>
      <c r="AC37" s="4219"/>
      <c r="AD37" s="4219"/>
      <c r="AE37" s="4219"/>
      <c r="AF37" s="4219"/>
      <c r="AG37" s="4219"/>
      <c r="AH37" s="4219"/>
      <c r="AI37" s="4219"/>
      <c r="AJ37" s="4219"/>
      <c r="AK37" s="4219"/>
      <c r="AL37" s="49"/>
      <c r="AO37" s="320"/>
      <c r="AP37" s="320"/>
      <c r="AQ37" s="320"/>
      <c r="AR37" s="320"/>
      <c r="AS37" s="320"/>
      <c r="AT37" s="320"/>
      <c r="AU37" s="320"/>
      <c r="AV37" s="320"/>
      <c r="AW37" s="320"/>
      <c r="AX37" s="320"/>
      <c r="AY37" s="320"/>
      <c r="AZ37" s="320"/>
      <c r="BA37" s="320"/>
      <c r="BB37" s="320"/>
      <c r="BC37" s="320"/>
      <c r="BD37" s="320"/>
      <c r="BE37" s="320"/>
      <c r="BF37" s="320"/>
      <c r="BG37" s="320"/>
      <c r="BH37" s="320"/>
      <c r="BI37" s="320"/>
      <c r="BJ37" s="320"/>
      <c r="BK37" s="320"/>
      <c r="BL37" s="320"/>
      <c r="BM37" s="320"/>
      <c r="BN37" s="320"/>
      <c r="BO37" s="320"/>
      <c r="BP37" s="320"/>
      <c r="BQ37" s="320"/>
      <c r="BR37" s="320"/>
      <c r="BS37" s="320"/>
    </row>
    <row r="38" spans="1:71" ht="14.1" customHeight="1">
      <c r="A38" s="303"/>
      <c r="B38" s="15"/>
      <c r="D38" s="561" t="s">
        <v>38</v>
      </c>
      <c r="E38" s="2087" t="s">
        <v>586</v>
      </c>
      <c r="F38" s="2087"/>
      <c r="G38" s="2087"/>
      <c r="I38" s="4191" t="s">
        <v>587</v>
      </c>
      <c r="J38" s="4191"/>
      <c r="K38" s="4191"/>
      <c r="M38" s="1720" t="s">
        <v>588</v>
      </c>
      <c r="N38" s="1720"/>
      <c r="O38" s="1720"/>
      <c r="Q38" s="1720" t="s">
        <v>589</v>
      </c>
      <c r="R38" s="1720"/>
      <c r="S38" s="1720"/>
      <c r="W38" s="522"/>
      <c r="X38" s="522"/>
      <c r="Y38" s="3"/>
      <c r="AA38" s="565"/>
      <c r="AB38" s="4219" t="s">
        <v>303</v>
      </c>
      <c r="AC38" s="4219"/>
      <c r="AD38" s="4219"/>
      <c r="AE38" s="4219"/>
      <c r="AF38" s="4219"/>
      <c r="AG38" s="4219"/>
      <c r="AH38" s="4219"/>
      <c r="AI38" s="4219"/>
      <c r="AJ38" s="4219"/>
      <c r="AK38" s="4219"/>
      <c r="AL38" s="49"/>
      <c r="AO38" s="320"/>
      <c r="AP38" s="320"/>
      <c r="AQ38" s="320"/>
      <c r="AR38" s="320"/>
      <c r="AS38" s="320"/>
      <c r="AT38" s="320"/>
      <c r="AU38" s="320"/>
      <c r="AV38" s="320"/>
      <c r="AW38" s="320"/>
      <c r="AX38" s="320"/>
      <c r="AY38" s="320"/>
      <c r="AZ38" s="320"/>
      <c r="BA38" s="320"/>
      <c r="BB38" s="320"/>
      <c r="BC38" s="320"/>
      <c r="BD38" s="320"/>
      <c r="BE38" s="320"/>
      <c r="BF38" s="320"/>
      <c r="BG38" s="320"/>
      <c r="BH38" s="320"/>
      <c r="BI38" s="320"/>
      <c r="BJ38" s="320"/>
      <c r="BK38" s="320"/>
      <c r="BL38" s="320"/>
      <c r="BM38" s="320"/>
      <c r="BN38" s="320"/>
      <c r="BO38" s="320"/>
      <c r="BP38" s="320"/>
      <c r="BQ38" s="320"/>
      <c r="BR38" s="320"/>
      <c r="BS38" s="320"/>
    </row>
    <row r="39" spans="1:71" ht="14.1" customHeight="1">
      <c r="A39" s="303"/>
      <c r="B39" s="15"/>
      <c r="C39" s="522"/>
      <c r="I39" s="1720" t="s">
        <v>166</v>
      </c>
      <c r="J39" s="1720"/>
      <c r="K39" s="1720"/>
      <c r="L39" s="558" t="s">
        <v>120</v>
      </c>
      <c r="M39" s="4142"/>
      <c r="N39" s="4142"/>
      <c r="O39" s="4142"/>
      <c r="P39" s="4142"/>
      <c r="Q39" s="4142"/>
      <c r="R39" s="4142"/>
      <c r="S39" s="4142"/>
      <c r="T39" s="4142"/>
      <c r="U39" s="4142"/>
      <c r="V39" s="4142"/>
      <c r="W39" s="4142"/>
      <c r="X39" s="4142"/>
      <c r="Y39" s="315" t="s">
        <v>19</v>
      </c>
      <c r="AA39" s="565"/>
      <c r="AB39" s="4219" t="s">
        <v>304</v>
      </c>
      <c r="AC39" s="4219"/>
      <c r="AD39" s="4219"/>
      <c r="AE39" s="4219"/>
      <c r="AF39" s="4219"/>
      <c r="AG39" s="4219"/>
      <c r="AH39" s="4219"/>
      <c r="AI39" s="4219"/>
      <c r="AJ39" s="4219"/>
      <c r="AK39" s="4219"/>
      <c r="AL39" s="49"/>
      <c r="AO39" s="320"/>
      <c r="AP39" s="320"/>
      <c r="AQ39" s="320"/>
      <c r="AR39" s="320"/>
      <c r="AS39" s="320"/>
      <c r="AT39" s="320"/>
      <c r="AU39" s="320"/>
      <c r="AV39" s="320"/>
      <c r="AW39" s="320"/>
      <c r="AX39" s="320"/>
      <c r="AY39" s="320"/>
      <c r="AZ39" s="320"/>
      <c r="BA39" s="320"/>
      <c r="BB39" s="320"/>
      <c r="BC39" s="320"/>
      <c r="BD39" s="320"/>
      <c r="BE39" s="320"/>
      <c r="BF39" s="320"/>
      <c r="BG39" s="320"/>
      <c r="BH39" s="320"/>
      <c r="BI39" s="320"/>
      <c r="BJ39" s="320"/>
      <c r="BK39" s="320"/>
      <c r="BL39" s="320"/>
      <c r="BM39" s="320"/>
      <c r="BN39" s="320"/>
      <c r="BO39" s="320"/>
      <c r="BP39" s="320"/>
      <c r="BQ39" s="320"/>
      <c r="BR39" s="320"/>
      <c r="BS39" s="320"/>
    </row>
    <row r="40" spans="1:71" ht="14.1" customHeight="1">
      <c r="A40" s="303"/>
      <c r="B40" s="18"/>
      <c r="Z40" s="303"/>
      <c r="AA40" s="565"/>
      <c r="AL40" s="324"/>
      <c r="AO40" s="320"/>
      <c r="AP40" s="320"/>
      <c r="AQ40" s="320"/>
      <c r="AR40" s="320"/>
      <c r="AS40" s="320"/>
      <c r="AT40" s="320"/>
      <c r="AU40" s="320"/>
      <c r="AV40" s="320"/>
      <c r="AW40" s="320"/>
      <c r="AX40" s="320"/>
      <c r="AY40" s="320"/>
      <c r="AZ40" s="320"/>
      <c r="BA40" s="320"/>
      <c r="BB40" s="320"/>
      <c r="BC40" s="320"/>
      <c r="BD40" s="320"/>
      <c r="BE40" s="320"/>
      <c r="BF40" s="320"/>
      <c r="BG40" s="320"/>
      <c r="BH40" s="320"/>
      <c r="BI40" s="320"/>
      <c r="BJ40" s="320"/>
      <c r="BK40" s="320"/>
      <c r="BL40" s="320"/>
      <c r="BM40" s="320"/>
      <c r="BN40" s="320"/>
      <c r="BO40" s="320"/>
      <c r="BP40" s="320"/>
      <c r="BQ40" s="320"/>
      <c r="BR40" s="320"/>
      <c r="BS40" s="320"/>
    </row>
    <row r="41" spans="1:71" ht="14.1" customHeight="1">
      <c r="A41" s="303"/>
      <c r="B41" s="15"/>
      <c r="D41" s="561" t="s">
        <v>35</v>
      </c>
      <c r="E41" s="2087" t="s">
        <v>590</v>
      </c>
      <c r="F41" s="2087"/>
      <c r="G41" s="2087"/>
      <c r="I41" s="1720" t="s">
        <v>591</v>
      </c>
      <c r="J41" s="1720"/>
      <c r="K41" s="1720"/>
      <c r="L41" s="1720"/>
      <c r="M41" s="1720"/>
      <c r="N41" s="1720"/>
      <c r="O41" s="1720"/>
      <c r="P41" s="1720"/>
      <c r="Q41" s="1720"/>
      <c r="R41" s="1720"/>
      <c r="S41" s="1720"/>
      <c r="T41" s="1720"/>
      <c r="V41" s="1720" t="s">
        <v>592</v>
      </c>
      <c r="W41" s="1720"/>
      <c r="X41" s="1720"/>
      <c r="Y41" s="303"/>
      <c r="AA41" s="297"/>
      <c r="AB41" s="311"/>
      <c r="AC41" s="311"/>
      <c r="AD41" s="311"/>
      <c r="AE41" s="311"/>
      <c r="AF41" s="311"/>
      <c r="AG41" s="311"/>
      <c r="AH41" s="311"/>
      <c r="AI41" s="311"/>
      <c r="AJ41" s="311"/>
      <c r="AK41" s="311"/>
      <c r="AL41" s="324"/>
      <c r="AO41" s="320"/>
      <c r="AP41" s="320"/>
      <c r="AQ41" s="320"/>
      <c r="AR41" s="320"/>
      <c r="AS41" s="320"/>
      <c r="AT41" s="320"/>
      <c r="AU41" s="320"/>
      <c r="AV41" s="320"/>
      <c r="AW41" s="320"/>
      <c r="AX41" s="320"/>
      <c r="AY41" s="320"/>
      <c r="AZ41" s="320"/>
      <c r="BA41" s="320"/>
      <c r="BB41" s="320"/>
      <c r="BC41" s="320"/>
      <c r="BD41" s="320"/>
      <c r="BE41" s="320"/>
      <c r="BF41" s="320"/>
      <c r="BG41" s="320"/>
      <c r="BH41" s="320"/>
      <c r="BI41" s="320"/>
      <c r="BJ41" s="320"/>
      <c r="BK41" s="320"/>
      <c r="BL41" s="320"/>
      <c r="BM41" s="320"/>
      <c r="BN41" s="320"/>
      <c r="BO41" s="320"/>
      <c r="BP41" s="320"/>
      <c r="BQ41" s="320"/>
      <c r="BR41" s="320"/>
      <c r="BS41" s="320"/>
    </row>
    <row r="42" spans="1:71" ht="14.1" customHeight="1">
      <c r="A42" s="303"/>
      <c r="B42" s="18"/>
      <c r="AA42" s="565"/>
      <c r="AB42" s="311"/>
      <c r="AC42" s="311"/>
      <c r="AD42" s="311"/>
      <c r="AE42" s="311"/>
      <c r="AF42" s="311"/>
      <c r="AG42" s="311"/>
      <c r="AH42" s="311"/>
      <c r="AI42" s="311"/>
      <c r="AJ42" s="311"/>
      <c r="AK42" s="311"/>
      <c r="AL42" s="162"/>
      <c r="AO42" s="320"/>
      <c r="AP42" s="320"/>
      <c r="AQ42" s="320"/>
      <c r="AR42" s="320"/>
      <c r="AS42" s="320"/>
      <c r="AT42" s="320"/>
      <c r="AU42" s="320"/>
      <c r="AV42" s="320"/>
      <c r="AW42" s="320"/>
      <c r="AX42" s="320"/>
      <c r="AY42" s="320"/>
      <c r="AZ42" s="320"/>
      <c r="BA42" s="320"/>
      <c r="BB42" s="320"/>
      <c r="BC42" s="320"/>
      <c r="BD42" s="320"/>
      <c r="BE42" s="320"/>
      <c r="BF42" s="320"/>
      <c r="BG42" s="320"/>
      <c r="BH42" s="320"/>
      <c r="BI42" s="320"/>
      <c r="BJ42" s="320"/>
      <c r="BK42" s="320"/>
      <c r="BL42" s="320"/>
      <c r="BM42" s="320"/>
      <c r="BN42" s="320"/>
      <c r="BO42" s="320"/>
      <c r="BP42" s="320"/>
      <c r="BQ42" s="320"/>
      <c r="BR42" s="320"/>
      <c r="BS42" s="320"/>
    </row>
    <row r="43" spans="1:71" ht="14.1" customHeight="1">
      <c r="A43" s="303"/>
      <c r="B43" s="1708" t="s">
        <v>623</v>
      </c>
      <c r="C43" s="1709"/>
      <c r="D43" s="1710" t="s">
        <v>711</v>
      </c>
      <c r="E43" s="1710"/>
      <c r="F43" s="1710"/>
      <c r="G43" s="1710"/>
      <c r="H43" s="1710"/>
      <c r="I43" s="1710"/>
      <c r="J43" s="1710"/>
      <c r="K43" s="1710"/>
      <c r="L43" s="1710"/>
      <c r="M43" s="1710"/>
      <c r="N43" s="1710"/>
      <c r="O43" s="1710"/>
      <c r="P43" s="1710"/>
      <c r="Q43" s="1710"/>
      <c r="R43" s="1710"/>
      <c r="S43" s="1710"/>
      <c r="T43" s="1710"/>
      <c r="U43" s="1710"/>
      <c r="V43" s="1710"/>
      <c r="W43" s="1710"/>
      <c r="X43" s="1710"/>
      <c r="Y43" s="1710"/>
      <c r="AA43" s="297" t="s">
        <v>527</v>
      </c>
      <c r="AB43" s="1871" t="s">
        <v>1683</v>
      </c>
      <c r="AC43" s="1871"/>
      <c r="AD43" s="1871"/>
      <c r="AE43" s="1871"/>
      <c r="AF43" s="1871"/>
      <c r="AG43" s="1871"/>
      <c r="AH43" s="1871"/>
      <c r="AI43" s="1871"/>
      <c r="AJ43" s="1871"/>
      <c r="AK43" s="1871"/>
      <c r="AL43" s="168"/>
      <c r="AO43" s="320"/>
      <c r="AP43" s="320"/>
      <c r="AQ43" s="320"/>
      <c r="AR43" s="320"/>
      <c r="AS43" s="320"/>
      <c r="AT43" s="320"/>
      <c r="AU43" s="320"/>
      <c r="AV43" s="320"/>
      <c r="AW43" s="320"/>
      <c r="AX43" s="320"/>
      <c r="AY43" s="320"/>
      <c r="AZ43" s="320"/>
      <c r="BA43" s="320"/>
      <c r="BB43" s="320"/>
      <c r="BC43" s="320"/>
      <c r="BD43" s="320"/>
      <c r="BE43" s="320"/>
      <c r="BF43" s="320"/>
      <c r="BG43" s="320"/>
      <c r="BH43" s="320"/>
      <c r="BI43" s="320"/>
      <c r="BJ43" s="320"/>
      <c r="BK43" s="320"/>
      <c r="BL43" s="320"/>
      <c r="BM43" s="320"/>
      <c r="BN43" s="320"/>
      <c r="BO43" s="320"/>
      <c r="BP43" s="320"/>
      <c r="BQ43" s="320"/>
      <c r="BR43" s="320"/>
      <c r="BS43" s="320"/>
    </row>
    <row r="44" spans="1:71" ht="14.1" customHeight="1">
      <c r="A44" s="303"/>
      <c r="B44" s="15"/>
      <c r="D44" s="278" t="s">
        <v>629</v>
      </c>
      <c r="E44" s="2269" t="s">
        <v>1684</v>
      </c>
      <c r="F44" s="2269"/>
      <c r="G44" s="2269"/>
      <c r="H44" s="2269"/>
      <c r="I44" s="2269"/>
      <c r="J44" s="2269"/>
      <c r="K44" s="2269"/>
      <c r="L44" s="2269"/>
      <c r="M44" s="2269"/>
      <c r="N44" s="2269"/>
      <c r="O44" s="2269"/>
      <c r="P44" s="2269"/>
      <c r="Q44" s="2269"/>
      <c r="R44" s="2269"/>
      <c r="S44" s="2269"/>
      <c r="T44" s="2269"/>
      <c r="U44" s="2269"/>
      <c r="V44" s="2269"/>
      <c r="W44" s="2269"/>
      <c r="X44" s="2269"/>
      <c r="Y44" s="2269"/>
      <c r="AA44" s="21"/>
      <c r="AB44" s="1871"/>
      <c r="AC44" s="1871"/>
      <c r="AD44" s="1871"/>
      <c r="AE44" s="1871"/>
      <c r="AF44" s="1871"/>
      <c r="AG44" s="1871"/>
      <c r="AH44" s="1871"/>
      <c r="AI44" s="1871"/>
      <c r="AJ44" s="1871"/>
      <c r="AK44" s="1871"/>
      <c r="AL44" s="168"/>
      <c r="AO44" s="320"/>
      <c r="AP44" s="320"/>
      <c r="AQ44" s="320"/>
      <c r="AR44" s="320"/>
      <c r="AS44" s="320"/>
      <c r="AT44" s="320"/>
      <c r="AU44" s="320"/>
      <c r="AV44" s="320"/>
      <c r="AW44" s="320"/>
      <c r="AX44" s="320"/>
      <c r="AY44" s="320"/>
      <c r="AZ44" s="320"/>
      <c r="BA44" s="320"/>
      <c r="BB44" s="320"/>
      <c r="BC44" s="320"/>
      <c r="BD44" s="320"/>
      <c r="BE44" s="320"/>
      <c r="BF44" s="320"/>
      <c r="BG44" s="320"/>
      <c r="BH44" s="320"/>
      <c r="BI44" s="320"/>
      <c r="BJ44" s="320"/>
      <c r="BK44" s="320"/>
      <c r="BL44" s="320"/>
      <c r="BM44" s="320"/>
      <c r="BN44" s="320"/>
      <c r="BO44" s="320"/>
      <c r="BP44" s="320"/>
      <c r="BQ44" s="320"/>
      <c r="BR44" s="320"/>
      <c r="BS44" s="303"/>
    </row>
    <row r="45" spans="1:71" ht="14.1" customHeight="1">
      <c r="A45" s="303"/>
      <c r="B45" s="15"/>
      <c r="D45" s="278"/>
      <c r="E45" s="4192"/>
      <c r="F45" s="4192"/>
      <c r="G45" s="4192"/>
      <c r="H45" s="4192"/>
      <c r="I45" s="4192"/>
      <c r="J45" s="4192"/>
      <c r="K45" s="4192"/>
      <c r="L45" s="4192"/>
      <c r="M45" s="4192"/>
      <c r="N45" s="4192"/>
      <c r="O45" s="4192"/>
      <c r="P45" s="4192"/>
      <c r="Q45" s="4192"/>
      <c r="R45" s="4192"/>
      <c r="S45" s="4192"/>
      <c r="T45" s="4192"/>
      <c r="U45" s="4192"/>
      <c r="V45" s="4192"/>
      <c r="W45" s="4192"/>
      <c r="X45" s="4192"/>
      <c r="Y45" s="4192"/>
      <c r="AA45" s="302" t="s">
        <v>17</v>
      </c>
      <c r="AB45" s="4219" t="s">
        <v>1283</v>
      </c>
      <c r="AC45" s="4219"/>
      <c r="AD45" s="4219"/>
      <c r="AE45" s="4219"/>
      <c r="AF45" s="4219"/>
      <c r="AG45" s="4219"/>
      <c r="AH45" s="4219"/>
      <c r="AI45" s="4219"/>
      <c r="AJ45" s="4219"/>
      <c r="AK45" s="4219"/>
      <c r="AL45" s="49"/>
      <c r="AO45" s="320"/>
      <c r="AP45" s="320"/>
      <c r="AQ45" s="320"/>
      <c r="AR45" s="320"/>
      <c r="AS45" s="320"/>
      <c r="AT45" s="320"/>
      <c r="AU45" s="320"/>
      <c r="AV45" s="320"/>
      <c r="AW45" s="320"/>
      <c r="AX45" s="320"/>
      <c r="AY45" s="320"/>
      <c r="AZ45" s="320"/>
      <c r="BA45" s="320"/>
      <c r="BB45" s="320"/>
      <c r="BC45" s="320"/>
      <c r="BD45" s="320"/>
      <c r="BE45" s="320"/>
      <c r="BF45" s="320"/>
      <c r="BG45" s="320"/>
      <c r="BH45" s="320"/>
      <c r="BI45" s="320"/>
      <c r="BJ45" s="320"/>
      <c r="BK45" s="320"/>
      <c r="BL45" s="320"/>
      <c r="BM45" s="320"/>
      <c r="BN45" s="320"/>
      <c r="BO45" s="320"/>
      <c r="BP45" s="320"/>
      <c r="BQ45" s="320"/>
      <c r="BR45" s="320"/>
      <c r="BS45" s="303"/>
    </row>
    <row r="46" spans="1:71" ht="14.1" customHeight="1">
      <c r="A46" s="303"/>
      <c r="B46" s="18"/>
      <c r="D46" s="4210"/>
      <c r="E46" s="4211"/>
      <c r="F46" s="4211"/>
      <c r="G46" s="4211"/>
      <c r="H46" s="4211"/>
      <c r="I46" s="4212" t="s">
        <v>80</v>
      </c>
      <c r="J46" s="4213"/>
      <c r="K46" s="4213"/>
      <c r="L46" s="4213"/>
      <c r="M46" s="4214"/>
      <c r="N46" s="4215" t="s">
        <v>81</v>
      </c>
      <c r="O46" s="4216"/>
      <c r="P46" s="4216"/>
      <c r="Q46" s="4216"/>
      <c r="R46" s="4217"/>
      <c r="S46" s="1723" t="s">
        <v>1369</v>
      </c>
      <c r="T46" s="1718"/>
      <c r="U46" s="1718"/>
      <c r="V46" s="1718"/>
      <c r="W46" s="1718"/>
      <c r="X46" s="4218" t="s">
        <v>254</v>
      </c>
      <c r="Y46" s="1718"/>
      <c r="Z46" s="1718"/>
      <c r="AA46" s="1718"/>
      <c r="AB46" s="1718"/>
      <c r="AC46" s="1718"/>
      <c r="AD46" s="1719"/>
      <c r="AE46" s="1718" t="s">
        <v>1439</v>
      </c>
      <c r="AF46" s="1718"/>
      <c r="AG46" s="1718"/>
      <c r="AH46" s="1718"/>
      <c r="AI46" s="1718"/>
      <c r="AJ46" s="1719"/>
      <c r="AK46" s="311"/>
      <c r="AL46" s="162"/>
      <c r="AO46" s="320"/>
      <c r="AP46" s="320"/>
      <c r="AQ46" s="320"/>
      <c r="AR46" s="320"/>
      <c r="AS46" s="320"/>
      <c r="AT46" s="320"/>
      <c r="AU46" s="320"/>
      <c r="AV46" s="320"/>
      <c r="AW46" s="320"/>
      <c r="AX46" s="320"/>
      <c r="AY46" s="320"/>
      <c r="AZ46" s="320"/>
      <c r="BA46" s="320"/>
      <c r="BB46" s="320"/>
      <c r="BC46" s="320"/>
      <c r="BD46" s="320"/>
      <c r="BE46" s="320"/>
      <c r="BF46" s="320"/>
      <c r="BG46" s="320"/>
      <c r="BH46" s="320"/>
      <c r="BI46" s="320"/>
      <c r="BJ46" s="320"/>
      <c r="BK46" s="320"/>
      <c r="BL46" s="320"/>
      <c r="BM46" s="320"/>
      <c r="BN46" s="320"/>
      <c r="BO46" s="320"/>
      <c r="BP46" s="320"/>
      <c r="BQ46" s="320"/>
      <c r="BR46" s="320"/>
      <c r="BS46" s="303"/>
    </row>
    <row r="47" spans="1:71" ht="14.1" customHeight="1">
      <c r="A47" s="303"/>
      <c r="B47" s="18"/>
      <c r="D47" s="1953" t="s">
        <v>1440</v>
      </c>
      <c r="E47" s="1954"/>
      <c r="F47" s="1954"/>
      <c r="G47" s="1954"/>
      <c r="H47" s="1954"/>
      <c r="I47" s="4193"/>
      <c r="J47" s="4194"/>
      <c r="K47" s="4194"/>
      <c r="L47" s="4194"/>
      <c r="M47" s="4195"/>
      <c r="N47" s="4196"/>
      <c r="O47" s="4197"/>
      <c r="P47" s="4197"/>
      <c r="Q47" s="4197"/>
      <c r="R47" s="4198"/>
      <c r="S47" s="3075"/>
      <c r="T47" s="4207"/>
      <c r="U47" s="4207"/>
      <c r="V47" s="4207"/>
      <c r="W47" s="4208"/>
      <c r="X47" s="4236"/>
      <c r="Y47" s="4207"/>
      <c r="Z47" s="4207"/>
      <c r="AA47" s="4207"/>
      <c r="AB47" s="4207"/>
      <c r="AC47" s="4207"/>
      <c r="AD47" s="4237"/>
      <c r="AE47" s="4220"/>
      <c r="AF47" s="4220"/>
      <c r="AG47" s="4220"/>
      <c r="AH47" s="4220"/>
      <c r="AI47" s="4220"/>
      <c r="AJ47" s="4221"/>
      <c r="AK47" s="311"/>
      <c r="AL47" s="14"/>
      <c r="AO47" s="320"/>
      <c r="AP47" s="320"/>
      <c r="AQ47" s="320"/>
      <c r="AR47" s="320"/>
      <c r="AS47" s="320"/>
      <c r="AT47" s="320"/>
      <c r="AU47" s="320"/>
      <c r="AV47" s="320"/>
      <c r="AW47" s="320"/>
      <c r="AX47" s="320"/>
      <c r="AY47" s="320"/>
      <c r="AZ47" s="320"/>
      <c r="BA47" s="320"/>
      <c r="BB47" s="320"/>
      <c r="BC47" s="320"/>
      <c r="BD47" s="320"/>
      <c r="BE47" s="320"/>
      <c r="BF47" s="320"/>
      <c r="BG47" s="320"/>
      <c r="BH47" s="320"/>
      <c r="BI47" s="320"/>
      <c r="BJ47" s="320"/>
      <c r="BK47" s="320"/>
      <c r="BL47" s="320"/>
      <c r="BM47" s="320"/>
      <c r="BN47" s="320"/>
      <c r="BO47" s="320"/>
      <c r="BP47" s="320"/>
      <c r="BQ47" s="320"/>
      <c r="BR47" s="320"/>
      <c r="BS47" s="303"/>
    </row>
    <row r="48" spans="1:71" ht="14.1" customHeight="1">
      <c r="A48" s="303"/>
      <c r="B48" s="18"/>
      <c r="D48" s="4199" t="s">
        <v>1441</v>
      </c>
      <c r="E48" s="4200"/>
      <c r="F48" s="4200"/>
      <c r="G48" s="4200"/>
      <c r="H48" s="4200"/>
      <c r="I48" s="4201"/>
      <c r="J48" s="4202"/>
      <c r="K48" s="4202"/>
      <c r="L48" s="4202"/>
      <c r="M48" s="4203"/>
      <c r="N48" s="4204"/>
      <c r="O48" s="4205"/>
      <c r="P48" s="4205"/>
      <c r="Q48" s="4205"/>
      <c r="R48" s="4206"/>
      <c r="S48" s="3052"/>
      <c r="T48" s="3053"/>
      <c r="U48" s="3053"/>
      <c r="V48" s="3053"/>
      <c r="W48" s="4209"/>
      <c r="X48" s="4238"/>
      <c r="Y48" s="3053"/>
      <c r="Z48" s="3053"/>
      <c r="AA48" s="3053"/>
      <c r="AB48" s="3053"/>
      <c r="AC48" s="3053"/>
      <c r="AD48" s="3054"/>
      <c r="AE48" s="1819"/>
      <c r="AF48" s="1819"/>
      <c r="AG48" s="1819"/>
      <c r="AH48" s="1819"/>
      <c r="AI48" s="1819"/>
      <c r="AJ48" s="1820"/>
      <c r="AL48" s="14"/>
      <c r="AO48" s="320"/>
      <c r="AP48" s="320"/>
      <c r="AQ48" s="320"/>
      <c r="AR48" s="320"/>
      <c r="AS48" s="320"/>
      <c r="AT48" s="320"/>
      <c r="AU48" s="320"/>
      <c r="AV48" s="320"/>
      <c r="AW48" s="320"/>
      <c r="AX48" s="320"/>
      <c r="AY48" s="320"/>
      <c r="AZ48" s="320"/>
      <c r="BA48" s="320"/>
      <c r="BB48" s="320"/>
      <c r="BC48" s="320"/>
      <c r="BD48" s="320"/>
      <c r="BE48" s="320"/>
      <c r="BF48" s="320"/>
      <c r="BG48" s="320"/>
      <c r="BH48" s="320"/>
      <c r="BI48" s="320"/>
      <c r="BJ48" s="320"/>
      <c r="BK48" s="320"/>
      <c r="BL48" s="320"/>
      <c r="BM48" s="320"/>
      <c r="BN48" s="320"/>
      <c r="BO48" s="320"/>
      <c r="BP48" s="320"/>
      <c r="BQ48" s="320"/>
      <c r="BR48" s="320"/>
      <c r="BS48" s="303"/>
    </row>
    <row r="49" spans="1:71" ht="14.1" customHeight="1">
      <c r="A49" s="303"/>
      <c r="B49" s="15"/>
      <c r="C49" s="303"/>
      <c r="D49" s="3086" t="s">
        <v>1440</v>
      </c>
      <c r="E49" s="3083"/>
      <c r="F49" s="3083"/>
      <c r="G49" s="3083"/>
      <c r="H49" s="3083"/>
      <c r="I49" s="4222"/>
      <c r="J49" s="4223"/>
      <c r="K49" s="4223"/>
      <c r="L49" s="4223"/>
      <c r="M49" s="4224"/>
      <c r="N49" s="4225"/>
      <c r="O49" s="4226"/>
      <c r="P49" s="4226"/>
      <c r="Q49" s="4226"/>
      <c r="R49" s="4227"/>
      <c r="S49" s="4230"/>
      <c r="T49" s="4231"/>
      <c r="U49" s="4231"/>
      <c r="V49" s="4231"/>
      <c r="W49" s="4232"/>
      <c r="X49" s="4233"/>
      <c r="Y49" s="4231"/>
      <c r="Z49" s="4231"/>
      <c r="AA49" s="4231"/>
      <c r="AB49" s="4231"/>
      <c r="AC49" s="4231"/>
      <c r="AD49" s="4234"/>
      <c r="AE49" s="4228"/>
      <c r="AF49" s="4228"/>
      <c r="AG49" s="4228"/>
      <c r="AH49" s="4228"/>
      <c r="AI49" s="4228"/>
      <c r="AJ49" s="4229"/>
      <c r="AL49" s="14"/>
      <c r="AO49" s="320"/>
      <c r="AP49" s="320"/>
      <c r="AQ49" s="320"/>
      <c r="AR49" s="320"/>
      <c r="AS49" s="320"/>
      <c r="AT49" s="320"/>
      <c r="AU49" s="320"/>
      <c r="AV49" s="320"/>
      <c r="AW49" s="320"/>
      <c r="AX49" s="320"/>
      <c r="AY49" s="320"/>
      <c r="AZ49" s="320"/>
      <c r="BA49" s="320"/>
      <c r="BB49" s="320"/>
      <c r="BC49" s="320"/>
      <c r="BD49" s="320"/>
      <c r="BE49" s="320"/>
      <c r="BF49" s="320"/>
      <c r="BG49" s="320"/>
      <c r="BH49" s="320"/>
      <c r="BI49" s="320"/>
      <c r="BJ49" s="320"/>
      <c r="BK49" s="320"/>
      <c r="BL49" s="320"/>
      <c r="BM49" s="320"/>
      <c r="BN49" s="320"/>
      <c r="BO49" s="320"/>
      <c r="BP49" s="320"/>
      <c r="BQ49" s="320"/>
      <c r="BR49" s="320"/>
      <c r="BS49" s="303"/>
    </row>
    <row r="50" spans="1:71" ht="14.1" customHeight="1">
      <c r="A50" s="303"/>
      <c r="B50" s="15"/>
      <c r="C50" s="303"/>
      <c r="AA50" s="1115"/>
      <c r="AB50" s="43"/>
      <c r="AC50" s="43"/>
      <c r="AJ50" s="1116"/>
      <c r="AL50" s="14"/>
      <c r="AO50" s="320"/>
      <c r="AP50" s="320"/>
      <c r="AQ50" s="320"/>
      <c r="AR50" s="320"/>
      <c r="AS50" s="320"/>
      <c r="AT50" s="320"/>
      <c r="AU50" s="320"/>
      <c r="AV50" s="320"/>
      <c r="AW50" s="320"/>
      <c r="AX50" s="320"/>
      <c r="AY50" s="320"/>
      <c r="AZ50" s="320"/>
      <c r="BA50" s="320"/>
      <c r="BB50" s="320"/>
      <c r="BC50" s="320"/>
      <c r="BD50" s="320"/>
      <c r="BE50" s="320"/>
      <c r="BF50" s="320"/>
      <c r="BG50" s="320"/>
      <c r="BH50" s="320"/>
      <c r="BI50" s="320"/>
      <c r="BJ50" s="320"/>
      <c r="BK50" s="320"/>
      <c r="BL50" s="320"/>
      <c r="BM50" s="320"/>
      <c r="BN50" s="320"/>
      <c r="BO50" s="320"/>
      <c r="BP50" s="320"/>
      <c r="BQ50" s="320"/>
      <c r="BR50" s="320"/>
      <c r="BS50" s="303"/>
    </row>
    <row r="51" spans="1:71" ht="14.1" customHeight="1">
      <c r="A51" s="303"/>
      <c r="B51" s="1708" t="s">
        <v>521</v>
      </c>
      <c r="C51" s="1709"/>
      <c r="D51" s="1710" t="s">
        <v>712</v>
      </c>
      <c r="E51" s="1710"/>
      <c r="F51" s="1710"/>
      <c r="G51" s="1710"/>
      <c r="H51" s="1710"/>
      <c r="I51" s="1710"/>
      <c r="J51" s="1710"/>
      <c r="K51" s="1710"/>
      <c r="L51" s="1710"/>
      <c r="M51" s="1710"/>
      <c r="N51" s="1710"/>
      <c r="O51" s="1710"/>
      <c r="P51" s="1710"/>
      <c r="Q51" s="1710"/>
      <c r="R51" s="1710"/>
      <c r="S51" s="1710"/>
      <c r="T51" s="1710"/>
      <c r="U51" s="1710"/>
      <c r="V51" s="1710"/>
      <c r="W51" s="1710"/>
      <c r="X51" s="1710"/>
      <c r="Y51" s="1710"/>
      <c r="AA51" s="297" t="s">
        <v>17</v>
      </c>
      <c r="AB51" s="4187" t="s">
        <v>1448</v>
      </c>
      <c r="AC51" s="4187"/>
      <c r="AD51" s="4187"/>
      <c r="AE51" s="4187"/>
      <c r="AF51" s="4187"/>
      <c r="AG51" s="4187"/>
      <c r="AH51" s="4187"/>
      <c r="AI51" s="4187"/>
      <c r="AJ51" s="4187"/>
      <c r="AK51" s="4187"/>
      <c r="AL51" s="168"/>
      <c r="AO51" s="320"/>
      <c r="AP51" s="320"/>
      <c r="AQ51" s="320"/>
      <c r="AR51" s="320"/>
      <c r="AS51" s="320"/>
      <c r="AT51" s="320"/>
      <c r="AU51" s="320"/>
      <c r="AV51" s="320"/>
      <c r="AW51" s="320"/>
      <c r="AX51" s="320"/>
      <c r="AY51" s="320"/>
      <c r="AZ51" s="320"/>
      <c r="BA51" s="320"/>
      <c r="BB51" s="320"/>
      <c r="BC51" s="320"/>
      <c r="BD51" s="320"/>
      <c r="BE51" s="320"/>
      <c r="BF51" s="320"/>
      <c r="BG51" s="320"/>
      <c r="BH51" s="320"/>
      <c r="BI51" s="320"/>
      <c r="BJ51" s="320"/>
      <c r="BK51" s="320"/>
      <c r="BL51" s="320"/>
      <c r="BM51" s="320"/>
      <c r="BN51" s="320"/>
      <c r="BO51" s="320"/>
      <c r="BP51" s="320"/>
      <c r="BQ51" s="320"/>
      <c r="BR51" s="320"/>
      <c r="BS51" s="303"/>
    </row>
    <row r="52" spans="1:71" ht="14.1" customHeight="1">
      <c r="A52" s="303"/>
      <c r="B52" s="15"/>
      <c r="D52" s="2221" t="s">
        <v>336</v>
      </c>
      <c r="E52" s="2221"/>
      <c r="F52" s="2221"/>
      <c r="G52" s="2221"/>
      <c r="H52" s="2221"/>
      <c r="I52" s="2221"/>
      <c r="J52" s="2221"/>
      <c r="K52" s="2221"/>
      <c r="L52" s="2221"/>
      <c r="M52" s="2221"/>
      <c r="N52" s="2221"/>
      <c r="O52" s="2221"/>
      <c r="P52" s="2221"/>
      <c r="Q52" s="2221"/>
      <c r="R52" s="2221"/>
      <c r="S52" s="2221"/>
      <c r="T52" s="2221"/>
      <c r="U52" s="2221"/>
      <c r="V52" s="2221"/>
      <c r="W52" s="2221"/>
      <c r="X52" s="2221"/>
      <c r="Y52" s="2221"/>
      <c r="AA52" s="297"/>
      <c r="AB52" s="1871" t="s">
        <v>1449</v>
      </c>
      <c r="AC52" s="1871"/>
      <c r="AD52" s="1871"/>
      <c r="AE52" s="1871"/>
      <c r="AF52" s="1871"/>
      <c r="AG52" s="1871"/>
      <c r="AH52" s="1871"/>
      <c r="AI52" s="1871"/>
      <c r="AJ52" s="1871"/>
      <c r="AK52" s="1871"/>
      <c r="AL52" s="168"/>
      <c r="AO52" s="320"/>
      <c r="AP52" s="320"/>
      <c r="AQ52" s="320"/>
      <c r="AR52" s="320"/>
      <c r="AS52" s="320"/>
      <c r="AT52" s="320"/>
      <c r="AU52" s="320"/>
      <c r="AV52" s="320"/>
      <c r="AW52" s="320"/>
      <c r="AX52" s="320"/>
      <c r="AY52" s="320"/>
      <c r="AZ52" s="320"/>
      <c r="BA52" s="320"/>
      <c r="BB52" s="320"/>
      <c r="BC52" s="320"/>
      <c r="BD52" s="320"/>
      <c r="BE52" s="320"/>
      <c r="BF52" s="320"/>
      <c r="BG52" s="320"/>
      <c r="BH52" s="320"/>
      <c r="BI52" s="320"/>
      <c r="BJ52" s="320"/>
      <c r="BK52" s="320"/>
      <c r="BL52" s="320"/>
      <c r="BM52" s="320"/>
      <c r="BN52" s="320"/>
      <c r="BO52" s="320"/>
      <c r="BP52" s="320"/>
      <c r="BQ52" s="320"/>
      <c r="BR52" s="320"/>
    </row>
    <row r="53" spans="1:71" ht="14.1" customHeight="1">
      <c r="A53" s="303"/>
      <c r="B53" s="15"/>
      <c r="C53" s="303"/>
      <c r="D53" s="561" t="s">
        <v>38</v>
      </c>
      <c r="E53" s="1720" t="s">
        <v>1443</v>
      </c>
      <c r="F53" s="1720"/>
      <c r="G53" s="1720"/>
      <c r="H53" s="1720"/>
      <c r="I53" s="575" t="s">
        <v>120</v>
      </c>
      <c r="K53" s="2037" t="s">
        <v>575</v>
      </c>
      <c r="L53" s="2037"/>
      <c r="M53" s="53" t="s">
        <v>131</v>
      </c>
      <c r="O53" s="1720" t="s">
        <v>576</v>
      </c>
      <c r="P53" s="4136"/>
      <c r="Q53" s="4136"/>
      <c r="R53" s="4136"/>
      <c r="S53" s="53" t="s">
        <v>131</v>
      </c>
      <c r="U53" s="2221" t="s">
        <v>873</v>
      </c>
      <c r="V53" s="2221"/>
      <c r="W53" s="2221"/>
      <c r="X53" s="2221"/>
      <c r="Y53" s="2221"/>
      <c r="Z53" s="213" t="s">
        <v>19</v>
      </c>
      <c r="AA53" s="297"/>
      <c r="AB53" s="1871"/>
      <c r="AC53" s="1871"/>
      <c r="AD53" s="1871"/>
      <c r="AE53" s="1871"/>
      <c r="AF53" s="1871"/>
      <c r="AG53" s="1871"/>
      <c r="AH53" s="1871"/>
      <c r="AI53" s="1871"/>
      <c r="AJ53" s="1871"/>
      <c r="AK53" s="1871"/>
      <c r="AL53" s="168"/>
      <c r="AO53" s="320"/>
      <c r="AP53" s="320"/>
      <c r="AQ53" s="320"/>
      <c r="AR53" s="320"/>
      <c r="AS53" s="320"/>
      <c r="AT53" s="320"/>
      <c r="AU53" s="320"/>
      <c r="AV53" s="320"/>
      <c r="AW53" s="320"/>
      <c r="AX53" s="320"/>
      <c r="AY53" s="320"/>
      <c r="AZ53" s="320"/>
      <c r="BA53" s="320"/>
      <c r="BB53" s="320"/>
      <c r="BC53" s="320"/>
      <c r="BD53" s="320"/>
      <c r="BE53" s="320"/>
      <c r="BF53" s="320"/>
      <c r="BG53" s="320"/>
      <c r="BH53" s="320"/>
      <c r="BI53" s="320"/>
      <c r="BJ53" s="320"/>
      <c r="BK53" s="320"/>
      <c r="BL53" s="320"/>
      <c r="BM53" s="320"/>
      <c r="BN53" s="320"/>
      <c r="BO53" s="320"/>
      <c r="BP53" s="320"/>
      <c r="BQ53" s="320"/>
      <c r="BR53" s="320"/>
    </row>
    <row r="54" spans="1:71" ht="14.1" customHeight="1">
      <c r="A54" s="303"/>
      <c r="B54" s="15"/>
      <c r="C54" s="303"/>
      <c r="AA54" s="196"/>
      <c r="AB54" s="1871"/>
      <c r="AC54" s="1871"/>
      <c r="AD54" s="1871"/>
      <c r="AE54" s="1871"/>
      <c r="AF54" s="1871"/>
      <c r="AG54" s="1871"/>
      <c r="AH54" s="1871"/>
      <c r="AI54" s="1871"/>
      <c r="AJ54" s="1871"/>
      <c r="AK54" s="1871"/>
      <c r="AL54" s="168"/>
      <c r="AO54" s="320"/>
      <c r="AP54" s="320"/>
      <c r="AQ54" s="320"/>
      <c r="AR54" s="320"/>
      <c r="AS54" s="320"/>
      <c r="AT54" s="320"/>
      <c r="AU54" s="320"/>
      <c r="AV54" s="320"/>
      <c r="AW54" s="320"/>
      <c r="AX54" s="320"/>
      <c r="AY54" s="320"/>
      <c r="AZ54" s="320"/>
      <c r="BA54" s="320"/>
      <c r="BB54" s="320"/>
      <c r="BC54" s="320"/>
      <c r="BD54" s="320"/>
      <c r="BE54" s="320"/>
      <c r="BF54" s="320"/>
      <c r="BG54" s="320"/>
      <c r="BH54" s="320"/>
      <c r="BI54" s="320"/>
      <c r="BJ54" s="320"/>
      <c r="BK54" s="320"/>
      <c r="BL54" s="320"/>
      <c r="BM54" s="320"/>
      <c r="BN54" s="320"/>
      <c r="BO54" s="320"/>
      <c r="BP54" s="320"/>
      <c r="BQ54" s="320"/>
      <c r="BR54" s="320"/>
    </row>
    <row r="55" spans="1:71" ht="14.1" customHeight="1">
      <c r="A55" s="303"/>
      <c r="B55" s="15"/>
      <c r="C55" s="303"/>
      <c r="D55" s="561" t="s">
        <v>35</v>
      </c>
      <c r="E55" s="4188" t="s">
        <v>1444</v>
      </c>
      <c r="F55" s="4188"/>
      <c r="G55" s="4188"/>
      <c r="H55" s="4188"/>
      <c r="I55" s="575" t="s">
        <v>120</v>
      </c>
      <c r="K55" s="2221" t="s">
        <v>1447</v>
      </c>
      <c r="L55" s="2221"/>
      <c r="M55" s="2221"/>
      <c r="N55" s="2221"/>
      <c r="O55" s="53" t="s">
        <v>131</v>
      </c>
      <c r="Q55" s="1710" t="s">
        <v>1446</v>
      </c>
      <c r="R55" s="1710"/>
      <c r="S55" s="1710"/>
      <c r="T55" s="1710"/>
      <c r="U55" s="13" t="s">
        <v>144</v>
      </c>
      <c r="X55" s="315"/>
      <c r="Y55" s="315"/>
      <c r="Z55" s="213"/>
      <c r="AA55" s="297" t="s">
        <v>17</v>
      </c>
      <c r="AB55" s="1871" t="s">
        <v>792</v>
      </c>
      <c r="AC55" s="1871"/>
      <c r="AD55" s="1871"/>
      <c r="AE55" s="1871"/>
      <c r="AF55" s="1871"/>
      <c r="AG55" s="1871"/>
      <c r="AH55" s="1871"/>
      <c r="AI55" s="1871"/>
      <c r="AJ55" s="1871"/>
      <c r="AK55" s="1871"/>
      <c r="AL55" s="168"/>
      <c r="AO55" s="320"/>
      <c r="AP55" s="320"/>
      <c r="AQ55" s="320"/>
      <c r="AR55" s="320"/>
      <c r="AS55" s="320"/>
      <c r="AT55" s="320"/>
      <c r="AU55" s="320"/>
      <c r="AV55" s="320"/>
      <c r="AW55" s="320"/>
      <c r="AX55" s="320"/>
      <c r="AY55" s="320"/>
      <c r="AZ55" s="320"/>
      <c r="BA55" s="320"/>
      <c r="BB55" s="320"/>
      <c r="BC55" s="320"/>
      <c r="BD55" s="320"/>
      <c r="BE55" s="320"/>
      <c r="BF55" s="320"/>
      <c r="BG55" s="320"/>
      <c r="BH55" s="320"/>
      <c r="BI55" s="320"/>
      <c r="BJ55" s="320"/>
      <c r="BK55" s="320"/>
      <c r="BL55" s="320"/>
      <c r="BM55" s="320"/>
      <c r="BN55" s="320"/>
      <c r="BO55" s="320"/>
      <c r="BP55" s="320"/>
      <c r="BQ55" s="320"/>
      <c r="BR55" s="320"/>
    </row>
    <row r="56" spans="1:71" ht="14.1" customHeight="1">
      <c r="A56" s="303"/>
      <c r="B56" s="15"/>
      <c r="C56" s="303"/>
      <c r="D56" s="303"/>
      <c r="E56" s="3"/>
      <c r="F56" s="3"/>
      <c r="G56" s="3"/>
      <c r="H56" s="3"/>
      <c r="I56" s="3"/>
      <c r="O56" s="3"/>
      <c r="W56" s="3"/>
      <c r="X56" s="3"/>
      <c r="Y56" s="3"/>
      <c r="AA56" s="297"/>
      <c r="AB56" s="1871"/>
      <c r="AC56" s="1871"/>
      <c r="AD56" s="1871"/>
      <c r="AE56" s="1871"/>
      <c r="AF56" s="1871"/>
      <c r="AG56" s="1871"/>
      <c r="AH56" s="1871"/>
      <c r="AI56" s="1871"/>
      <c r="AJ56" s="1871"/>
      <c r="AK56" s="1871"/>
      <c r="AL56" s="168"/>
    </row>
    <row r="57" spans="1:71" ht="14.1" customHeight="1">
      <c r="A57" s="303"/>
      <c r="B57" s="15"/>
      <c r="D57" s="561" t="s">
        <v>41</v>
      </c>
      <c r="E57" s="4188" t="s">
        <v>1445</v>
      </c>
      <c r="F57" s="4188"/>
      <c r="G57" s="4188"/>
      <c r="H57" s="4188"/>
      <c r="I57" s="575" t="s">
        <v>120</v>
      </c>
      <c r="K57" s="4189" t="s">
        <v>871</v>
      </c>
      <c r="L57" s="4189"/>
      <c r="M57" s="4189"/>
      <c r="N57" s="4189"/>
      <c r="O57" s="53" t="s">
        <v>131</v>
      </c>
      <c r="Q57" s="4189" t="s">
        <v>872</v>
      </c>
      <c r="R57" s="4189"/>
      <c r="S57" s="4189"/>
      <c r="T57" s="4189"/>
      <c r="U57" s="4189"/>
      <c r="V57" s="13" t="s">
        <v>144</v>
      </c>
      <c r="W57" s="1083"/>
      <c r="Y57" s="315"/>
      <c r="Z57" s="213"/>
      <c r="AA57" s="11"/>
      <c r="AB57" s="1871"/>
      <c r="AC57" s="1871"/>
      <c r="AD57" s="1871"/>
      <c r="AE57" s="1871"/>
      <c r="AF57" s="1871"/>
      <c r="AG57" s="1871"/>
      <c r="AH57" s="1871"/>
      <c r="AI57" s="1871"/>
      <c r="AJ57" s="1871"/>
      <c r="AK57" s="1871"/>
      <c r="AL57" s="168"/>
    </row>
    <row r="58" spans="1:71" ht="14.1" customHeight="1">
      <c r="A58" s="303"/>
      <c r="B58" s="15"/>
      <c r="C58" s="303"/>
      <c r="AA58" s="12"/>
      <c r="AJ58" s="1116"/>
      <c r="AL58" s="14"/>
    </row>
    <row r="59" spans="1:71" ht="14.1" customHeight="1">
      <c r="A59" s="303"/>
      <c r="B59" s="1708" t="s">
        <v>520</v>
      </c>
      <c r="C59" s="1709"/>
      <c r="D59" s="1710" t="s">
        <v>713</v>
      </c>
      <c r="E59" s="1710"/>
      <c r="F59" s="1710"/>
      <c r="G59" s="1710"/>
      <c r="H59" s="1710"/>
      <c r="I59" s="1710"/>
      <c r="J59" s="1710"/>
      <c r="K59" s="1710"/>
      <c r="L59" s="1710"/>
      <c r="M59" s="1710"/>
      <c r="N59" s="1710"/>
      <c r="O59" s="1710"/>
      <c r="P59" s="1710"/>
      <c r="Q59" s="1710"/>
      <c r="R59" s="1710"/>
      <c r="S59" s="1710"/>
      <c r="T59" s="1710"/>
      <c r="U59" s="1710"/>
      <c r="V59" s="1710"/>
      <c r="W59" s="1710"/>
      <c r="X59" s="1710"/>
      <c r="Y59" s="1710"/>
      <c r="AA59" s="297" t="s">
        <v>17</v>
      </c>
      <c r="AB59" s="1871" t="s">
        <v>1284</v>
      </c>
      <c r="AC59" s="1871"/>
      <c r="AD59" s="1871"/>
      <c r="AE59" s="1871"/>
      <c r="AF59" s="1871"/>
      <c r="AG59" s="1871"/>
      <c r="AH59" s="1871"/>
      <c r="AI59" s="1871"/>
      <c r="AJ59" s="1871"/>
      <c r="AK59" s="1871"/>
      <c r="AL59" s="14"/>
    </row>
    <row r="60" spans="1:71" ht="14.1" customHeight="1">
      <c r="A60" s="303"/>
      <c r="B60" s="15"/>
      <c r="C60" s="303"/>
      <c r="D60" s="561"/>
      <c r="E60" s="65"/>
      <c r="F60" s="65"/>
      <c r="G60" s="65"/>
      <c r="H60" s="65"/>
      <c r="I60" s="65"/>
      <c r="J60" s="65"/>
      <c r="K60" s="65"/>
      <c r="L60" s="65"/>
      <c r="M60" s="65"/>
      <c r="N60" s="65"/>
      <c r="O60" s="65"/>
      <c r="P60" s="65"/>
      <c r="Q60" s="65"/>
      <c r="R60" s="65"/>
      <c r="S60" s="65"/>
      <c r="T60" s="65"/>
      <c r="U60" s="65"/>
      <c r="V60" s="65"/>
      <c r="W60" s="65"/>
      <c r="X60" s="65"/>
      <c r="Y60" s="65"/>
      <c r="Z60" s="65"/>
      <c r="AA60" s="444"/>
      <c r="AB60" s="1871"/>
      <c r="AC60" s="1871"/>
      <c r="AD60" s="1871"/>
      <c r="AE60" s="1871"/>
      <c r="AF60" s="1871"/>
      <c r="AG60" s="1871"/>
      <c r="AH60" s="1871"/>
      <c r="AI60" s="1871"/>
      <c r="AJ60" s="1871"/>
      <c r="AK60" s="1871"/>
      <c r="AL60" s="14"/>
    </row>
    <row r="61" spans="1:71" ht="14.1" customHeight="1" thickBot="1">
      <c r="A61" s="303"/>
      <c r="B61" s="22"/>
      <c r="C61" s="23"/>
      <c r="D61" s="23"/>
      <c r="E61" s="23"/>
      <c r="F61" s="23"/>
      <c r="G61" s="23"/>
      <c r="H61" s="23"/>
      <c r="I61" s="23"/>
      <c r="J61" s="23"/>
      <c r="K61" s="23"/>
      <c r="L61" s="8"/>
      <c r="M61" s="8"/>
      <c r="N61" s="23"/>
      <c r="O61" s="23"/>
      <c r="P61" s="23"/>
      <c r="Q61" s="23"/>
      <c r="R61" s="23"/>
      <c r="S61" s="23"/>
      <c r="T61" s="23"/>
      <c r="U61" s="33"/>
      <c r="V61" s="33"/>
      <c r="W61" s="8"/>
      <c r="X61" s="8"/>
      <c r="Y61" s="33"/>
      <c r="Z61" s="23"/>
      <c r="AA61" s="1117"/>
      <c r="AB61" s="2744"/>
      <c r="AC61" s="2744"/>
      <c r="AD61" s="2744"/>
      <c r="AE61" s="2744"/>
      <c r="AF61" s="2744"/>
      <c r="AG61" s="2744"/>
      <c r="AH61" s="2744"/>
      <c r="AI61" s="2744"/>
      <c r="AJ61" s="2744"/>
      <c r="AK61" s="2744"/>
      <c r="AL61" s="191"/>
    </row>
    <row r="62" spans="1:71" ht="14.1" customHeight="1"/>
    <row r="63" spans="1:71" ht="14.1" customHeight="1"/>
    <row r="64" spans="1:71" ht="14.1" customHeight="1"/>
    <row r="65" spans="1:83" ht="14.1" customHeight="1"/>
    <row r="66" spans="1:83" ht="14.1" customHeight="1"/>
    <row r="67" spans="1:83" ht="14.1" customHeight="1">
      <c r="A67" s="303"/>
      <c r="AA67" s="13"/>
    </row>
    <row r="68" spans="1:83" ht="14.1" customHeight="1">
      <c r="A68" s="303"/>
      <c r="AA68" s="13"/>
      <c r="BU68" s="296"/>
      <c r="BV68" s="296"/>
      <c r="BW68" s="296"/>
      <c r="BX68" s="296"/>
      <c r="BY68" s="296"/>
      <c r="BZ68" s="296"/>
      <c r="CA68" s="296"/>
      <c r="CB68" s="296"/>
      <c r="CC68" s="296"/>
      <c r="CD68" s="296"/>
      <c r="CE68" s="38"/>
    </row>
    <row r="69" spans="1:83" ht="14.1" customHeight="1">
      <c r="A69" s="303"/>
      <c r="AA69" s="13"/>
      <c r="BU69" s="296"/>
      <c r="BV69" s="296"/>
      <c r="BW69" s="296"/>
      <c r="BX69" s="296"/>
      <c r="BY69" s="296"/>
      <c r="BZ69" s="296"/>
      <c r="CA69" s="296"/>
      <c r="CB69" s="296"/>
      <c r="CC69" s="296"/>
      <c r="CD69" s="296"/>
      <c r="CE69" s="38"/>
    </row>
    <row r="70" spans="1:83" ht="14.1" customHeight="1">
      <c r="A70" s="303"/>
      <c r="AA70" s="13"/>
      <c r="BU70" s="296"/>
      <c r="BV70" s="296"/>
      <c r="BW70" s="296"/>
      <c r="BX70" s="296"/>
      <c r="BY70" s="296"/>
      <c r="BZ70" s="296"/>
      <c r="CA70" s="296"/>
      <c r="CB70" s="296"/>
      <c r="CC70" s="296"/>
      <c r="CD70" s="296"/>
      <c r="CE70" s="38"/>
    </row>
    <row r="71" spans="1:83" ht="14.1" customHeight="1">
      <c r="A71" s="303"/>
      <c r="AA71" s="13"/>
      <c r="BU71" s="296"/>
      <c r="BV71" s="296"/>
      <c r="BW71" s="296"/>
      <c r="BX71" s="296"/>
      <c r="BY71" s="296"/>
      <c r="BZ71" s="296"/>
      <c r="CA71" s="296"/>
      <c r="CB71" s="296"/>
      <c r="CC71" s="189"/>
      <c r="CD71" s="189"/>
      <c r="CE71" s="38"/>
    </row>
    <row r="72" spans="1:83" ht="14.1" customHeight="1">
      <c r="A72" s="303"/>
      <c r="AA72" s="13"/>
      <c r="BU72" s="296"/>
      <c r="BV72" s="296"/>
      <c r="BW72" s="296"/>
      <c r="BX72" s="296"/>
      <c r="BY72" s="296"/>
      <c r="BZ72" s="296"/>
      <c r="CA72" s="296"/>
      <c r="CB72" s="296"/>
      <c r="CC72" s="296"/>
      <c r="CD72" s="296"/>
      <c r="CE72" s="38"/>
    </row>
    <row r="73" spans="1:83" ht="14.1" customHeight="1">
      <c r="A73" s="303"/>
      <c r="AA73" s="13"/>
      <c r="BU73" s="192"/>
      <c r="BV73" s="192"/>
      <c r="BW73" s="192"/>
      <c r="BX73" s="192"/>
      <c r="BY73" s="192"/>
      <c r="BZ73" s="192"/>
      <c r="CA73" s="192"/>
      <c r="CB73" s="192"/>
      <c r="CC73" s="296"/>
      <c r="CD73" s="296"/>
      <c r="CE73" s="38"/>
    </row>
    <row r="74" spans="1:83" ht="14.1" customHeight="1">
      <c r="A74" s="303"/>
      <c r="AA74" s="13"/>
    </row>
  </sheetData>
  <sheetProtection algorithmName="SHA-512" hashValue="tnnbe4h314jbHl8hvnUvbvzCmcDJLCMcWh3CFNCGdrdEqEYVd1nVbGkBDATqp+E/hYczPQWhzr2ZvTtwFhQ9cw==" saltValue="QcyihQq8nudacXOdFacb7Q==" spinCount="100000" sheet="1" objects="1" scenarios="1" formatCells="0" formatColumns="0" formatRows="0" insertColumns="0" insertRows="0" selectLockedCells="1"/>
  <mergeCells count="112">
    <mergeCell ref="E16:Y16"/>
    <mergeCell ref="B3:Z3"/>
    <mergeCell ref="AA3:AL3"/>
    <mergeCell ref="A1:AL1"/>
    <mergeCell ref="V9:Y9"/>
    <mergeCell ref="V10:Y10"/>
    <mergeCell ref="E9:U9"/>
    <mergeCell ref="E10:T10"/>
    <mergeCell ref="E11:Y11"/>
    <mergeCell ref="E13:Y14"/>
    <mergeCell ref="D5:Y5"/>
    <mergeCell ref="B5:C5"/>
    <mergeCell ref="AB6:AK7"/>
    <mergeCell ref="E6:Y7"/>
    <mergeCell ref="B22:C22"/>
    <mergeCell ref="E24:K24"/>
    <mergeCell ref="M24:R24"/>
    <mergeCell ref="E25:K25"/>
    <mergeCell ref="M25:R25"/>
    <mergeCell ref="T24:Y24"/>
    <mergeCell ref="AB23:AK23"/>
    <mergeCell ref="AB24:AK25"/>
    <mergeCell ref="AA22:AK22"/>
    <mergeCell ref="T25:Y25"/>
    <mergeCell ref="B28:C28"/>
    <mergeCell ref="D28:L28"/>
    <mergeCell ref="M28:N28"/>
    <mergeCell ref="O28:P28"/>
    <mergeCell ref="B30:C30"/>
    <mergeCell ref="I49:M49"/>
    <mergeCell ref="N49:R49"/>
    <mergeCell ref="AE49:AJ49"/>
    <mergeCell ref="S49:W49"/>
    <mergeCell ref="X49:AD49"/>
    <mergeCell ref="D49:H49"/>
    <mergeCell ref="AB28:AK28"/>
    <mergeCell ref="D30:Y30"/>
    <mergeCell ref="E32:I32"/>
    <mergeCell ref="K32:M32"/>
    <mergeCell ref="O32:Q32"/>
    <mergeCell ref="S32:U32"/>
    <mergeCell ref="W32:Y32"/>
    <mergeCell ref="E41:G41"/>
    <mergeCell ref="I41:T41"/>
    <mergeCell ref="V41:X41"/>
    <mergeCell ref="X47:AD47"/>
    <mergeCell ref="X48:AD48"/>
    <mergeCell ref="AB32:AK32"/>
    <mergeCell ref="B36:C36"/>
    <mergeCell ref="D36:X36"/>
    <mergeCell ref="E38:G38"/>
    <mergeCell ref="M38:O38"/>
    <mergeCell ref="Q38:S38"/>
    <mergeCell ref="I39:K39"/>
    <mergeCell ref="E34:J34"/>
    <mergeCell ref="AB29:AK31"/>
    <mergeCell ref="AB33:AK33"/>
    <mergeCell ref="AB35:AK35"/>
    <mergeCell ref="AB36:AK36"/>
    <mergeCell ref="AB37:AK37"/>
    <mergeCell ref="AB38:AK38"/>
    <mergeCell ref="AB39:AK39"/>
    <mergeCell ref="AB34:AK34"/>
    <mergeCell ref="D48:H48"/>
    <mergeCell ref="I48:M48"/>
    <mergeCell ref="N48:R48"/>
    <mergeCell ref="S47:W47"/>
    <mergeCell ref="S48:W48"/>
    <mergeCell ref="S46:W46"/>
    <mergeCell ref="B43:C43"/>
    <mergeCell ref="D43:Y43"/>
    <mergeCell ref="D46:H46"/>
    <mergeCell ref="I46:M46"/>
    <mergeCell ref="N46:R46"/>
    <mergeCell ref="X46:AD46"/>
    <mergeCell ref="AB45:AK45"/>
    <mergeCell ref="AB43:AK44"/>
    <mergeCell ref="AE46:AJ46"/>
    <mergeCell ref="AE47:AJ47"/>
    <mergeCell ref="AE48:AJ48"/>
    <mergeCell ref="E19:Y20"/>
    <mergeCell ref="D22:Y23"/>
    <mergeCell ref="P34:U34"/>
    <mergeCell ref="K34:M34"/>
    <mergeCell ref="V34:X34"/>
    <mergeCell ref="I38:K38"/>
    <mergeCell ref="M39:X39"/>
    <mergeCell ref="E44:Y45"/>
    <mergeCell ref="D47:H47"/>
    <mergeCell ref="I47:M47"/>
    <mergeCell ref="N47:R47"/>
    <mergeCell ref="P26:Y26"/>
    <mergeCell ref="E26:N26"/>
    <mergeCell ref="B59:C59"/>
    <mergeCell ref="D59:Y59"/>
    <mergeCell ref="AB51:AK51"/>
    <mergeCell ref="AB52:AK54"/>
    <mergeCell ref="AB55:AK57"/>
    <mergeCell ref="AB59:AK61"/>
    <mergeCell ref="K53:L53"/>
    <mergeCell ref="O53:R53"/>
    <mergeCell ref="U53:Y53"/>
    <mergeCell ref="E53:H53"/>
    <mergeCell ref="E55:H55"/>
    <mergeCell ref="E57:H57"/>
    <mergeCell ref="K55:N55"/>
    <mergeCell ref="Q55:T55"/>
    <mergeCell ref="K57:N57"/>
    <mergeCell ref="Q57:U57"/>
    <mergeCell ref="D52:Y52"/>
    <mergeCell ref="B51:C51"/>
    <mergeCell ref="D51:Y51"/>
  </mergeCells>
  <phoneticPr fontId="4"/>
  <conditionalFormatting sqref="E10">
    <cfRule type="containsBlanks" dxfId="67" priority="8">
      <formula>LEN(TRIM(E10))=0</formula>
    </cfRule>
  </conditionalFormatting>
  <conditionalFormatting sqref="I47:AD49">
    <cfRule type="containsBlanks" dxfId="66" priority="1">
      <formula>LEN(TRIM(I47))=0</formula>
    </cfRule>
  </conditionalFormatting>
  <conditionalFormatting sqref="K34 V34">
    <cfRule type="containsBlanks" dxfId="65" priority="4">
      <formula>LEN(TRIM(K34))=0</formula>
    </cfRule>
  </conditionalFormatting>
  <conditionalFormatting sqref="L39:M39">
    <cfRule type="containsBlanks" dxfId="64" priority="3">
      <formula>LEN(TRIM(L39))=0</formula>
    </cfRule>
  </conditionalFormatting>
  <conditionalFormatting sqref="O28:P28">
    <cfRule type="containsBlanks" dxfId="63" priority="5">
      <formula>LEN(TRIM(O28))=0</formula>
    </cfRule>
  </conditionalFormatting>
  <conditionalFormatting sqref="V10:Y10">
    <cfRule type="containsBlanks" dxfId="62" priority="7">
      <formula>LEN(TRIM(V10))=0</formula>
    </cfRule>
  </conditionalFormatting>
  <conditionalFormatting sqref="AE47:AJ49">
    <cfRule type="containsBlanks" dxfId="61" priority="2">
      <formula>LEN(TRIM(AE47))=0</formula>
    </cfRule>
  </conditionalFormatting>
  <dataValidations count="1">
    <dataValidation type="list" allowBlank="1" showInputMessage="1" showErrorMessage="1" sqref="AE47:AE49" xr:uid="{E91CC70D-2846-4BD0-A233-45D36AAE7360}">
      <formula1>"有,無"</formula1>
    </dataValidation>
  </dataValidations>
  <printOptions horizontalCentered="1"/>
  <pageMargins left="0.70866141732283472" right="0.31496062992125984" top="0.39370078740157483" bottom="0.39370078740157483" header="0.35433070866141736" footer="0.31496062992125984"/>
  <pageSetup paperSize="9" orientation="portrait" cellComments="asDisplayed" horizontalDpi="300" verticalDpi="300" r:id="rId1"/>
  <headerFooter alignWithMargins="0"/>
  <rowBreaks count="1" manualBreakCount="1">
    <brk id="6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00426" r:id="rId4" name="Check Box 10">
              <controlPr defaultSize="0" autoFill="0" autoLine="0" autoPict="0">
                <anchor moveWithCells="1">
                  <from>
                    <xdr:col>18</xdr:col>
                    <xdr:colOff>0</xdr:colOff>
                    <xdr:row>50</xdr:row>
                    <xdr:rowOff>0</xdr:rowOff>
                  </from>
                  <to>
                    <xdr:col>21</xdr:col>
                    <xdr:colOff>19050</xdr:colOff>
                    <xdr:row>51</xdr:row>
                    <xdr:rowOff>28575</xdr:rowOff>
                  </to>
                </anchor>
              </controlPr>
            </control>
          </mc:Choice>
        </mc:AlternateContent>
        <mc:AlternateContent xmlns:mc="http://schemas.openxmlformats.org/markup-compatibility/2006">
          <mc:Choice Requires="x14">
            <control shapeId="700427" r:id="rId5" name="Check Box 11">
              <controlPr defaultSize="0" autoFill="0" autoLine="0" autoPict="0">
                <anchor moveWithCells="1">
                  <from>
                    <xdr:col>21</xdr:col>
                    <xdr:colOff>57150</xdr:colOff>
                    <xdr:row>50</xdr:row>
                    <xdr:rowOff>0</xdr:rowOff>
                  </from>
                  <to>
                    <xdr:col>24</xdr:col>
                    <xdr:colOff>76200</xdr:colOff>
                    <xdr:row>51</xdr:row>
                    <xdr:rowOff>19050</xdr:rowOff>
                  </to>
                </anchor>
              </controlPr>
            </control>
          </mc:Choice>
        </mc:AlternateContent>
        <mc:AlternateContent xmlns:mc="http://schemas.openxmlformats.org/markup-compatibility/2006">
          <mc:Choice Requires="x14">
            <control shapeId="700428" r:id="rId6" name="Check Box 12">
              <controlPr defaultSize="0" autoFill="0" autoLine="0" autoPict="0">
                <anchor moveWithCells="1">
                  <from>
                    <xdr:col>18</xdr:col>
                    <xdr:colOff>0</xdr:colOff>
                    <xdr:row>6</xdr:row>
                    <xdr:rowOff>161925</xdr:rowOff>
                  </from>
                  <to>
                    <xdr:col>21</xdr:col>
                    <xdr:colOff>19050</xdr:colOff>
                    <xdr:row>8</xdr:row>
                    <xdr:rowOff>19050</xdr:rowOff>
                  </to>
                </anchor>
              </controlPr>
            </control>
          </mc:Choice>
        </mc:AlternateContent>
        <mc:AlternateContent xmlns:mc="http://schemas.openxmlformats.org/markup-compatibility/2006">
          <mc:Choice Requires="x14">
            <control shapeId="700429" r:id="rId7" name="Check Box 13">
              <controlPr defaultSize="0" autoFill="0" autoLine="0" autoPict="0">
                <anchor moveWithCells="1">
                  <from>
                    <xdr:col>21</xdr:col>
                    <xdr:colOff>57150</xdr:colOff>
                    <xdr:row>6</xdr:row>
                    <xdr:rowOff>161925</xdr:rowOff>
                  </from>
                  <to>
                    <xdr:col>24</xdr:col>
                    <xdr:colOff>76200</xdr:colOff>
                    <xdr:row>8</xdr:row>
                    <xdr:rowOff>9525</xdr:rowOff>
                  </to>
                </anchor>
              </controlPr>
            </control>
          </mc:Choice>
        </mc:AlternateContent>
        <mc:AlternateContent xmlns:mc="http://schemas.openxmlformats.org/markup-compatibility/2006">
          <mc:Choice Requires="x14">
            <control shapeId="700430" r:id="rId8" name="Check Box 14">
              <controlPr defaultSize="0" autoFill="0" autoLine="0" autoPict="0">
                <anchor moveWithCells="1">
                  <from>
                    <xdr:col>18</xdr:col>
                    <xdr:colOff>0</xdr:colOff>
                    <xdr:row>9</xdr:row>
                    <xdr:rowOff>161925</xdr:rowOff>
                  </from>
                  <to>
                    <xdr:col>21</xdr:col>
                    <xdr:colOff>19050</xdr:colOff>
                    <xdr:row>11</xdr:row>
                    <xdr:rowOff>19050</xdr:rowOff>
                  </to>
                </anchor>
              </controlPr>
            </control>
          </mc:Choice>
        </mc:AlternateContent>
        <mc:AlternateContent xmlns:mc="http://schemas.openxmlformats.org/markup-compatibility/2006">
          <mc:Choice Requires="x14">
            <control shapeId="700431" r:id="rId9" name="Check Box 15">
              <controlPr defaultSize="0" autoFill="0" autoLine="0" autoPict="0">
                <anchor moveWithCells="1">
                  <from>
                    <xdr:col>21</xdr:col>
                    <xdr:colOff>57150</xdr:colOff>
                    <xdr:row>9</xdr:row>
                    <xdr:rowOff>161925</xdr:rowOff>
                  </from>
                  <to>
                    <xdr:col>24</xdr:col>
                    <xdr:colOff>76200</xdr:colOff>
                    <xdr:row>11</xdr:row>
                    <xdr:rowOff>9525</xdr:rowOff>
                  </to>
                </anchor>
              </controlPr>
            </control>
          </mc:Choice>
        </mc:AlternateContent>
        <mc:AlternateContent xmlns:mc="http://schemas.openxmlformats.org/markup-compatibility/2006">
          <mc:Choice Requires="x14">
            <control shapeId="700432" r:id="rId10" name="Check Box 16">
              <controlPr defaultSize="0" autoFill="0" autoLine="0" autoPict="0">
                <anchor moveWithCells="1">
                  <from>
                    <xdr:col>18</xdr:col>
                    <xdr:colOff>0</xdr:colOff>
                    <xdr:row>12</xdr:row>
                    <xdr:rowOff>161925</xdr:rowOff>
                  </from>
                  <to>
                    <xdr:col>21</xdr:col>
                    <xdr:colOff>19050</xdr:colOff>
                    <xdr:row>14</xdr:row>
                    <xdr:rowOff>19050</xdr:rowOff>
                  </to>
                </anchor>
              </controlPr>
            </control>
          </mc:Choice>
        </mc:AlternateContent>
        <mc:AlternateContent xmlns:mc="http://schemas.openxmlformats.org/markup-compatibility/2006">
          <mc:Choice Requires="x14">
            <control shapeId="700433" r:id="rId11" name="Check Box 17">
              <controlPr defaultSize="0" autoFill="0" autoLine="0" autoPict="0">
                <anchor moveWithCells="1">
                  <from>
                    <xdr:col>21</xdr:col>
                    <xdr:colOff>57150</xdr:colOff>
                    <xdr:row>12</xdr:row>
                    <xdr:rowOff>161925</xdr:rowOff>
                  </from>
                  <to>
                    <xdr:col>24</xdr:col>
                    <xdr:colOff>76200</xdr:colOff>
                    <xdr:row>14</xdr:row>
                    <xdr:rowOff>9525</xdr:rowOff>
                  </to>
                </anchor>
              </controlPr>
            </control>
          </mc:Choice>
        </mc:AlternateContent>
        <mc:AlternateContent xmlns:mc="http://schemas.openxmlformats.org/markup-compatibility/2006">
          <mc:Choice Requires="x14">
            <control shapeId="700434" r:id="rId12" name="Check Box 18">
              <controlPr defaultSize="0" autoFill="0" autoLine="0" autoPict="0">
                <anchor moveWithCells="1">
                  <from>
                    <xdr:col>18</xdr:col>
                    <xdr:colOff>0</xdr:colOff>
                    <xdr:row>15</xdr:row>
                    <xdr:rowOff>161925</xdr:rowOff>
                  </from>
                  <to>
                    <xdr:col>21</xdr:col>
                    <xdr:colOff>19050</xdr:colOff>
                    <xdr:row>17</xdr:row>
                    <xdr:rowOff>19050</xdr:rowOff>
                  </to>
                </anchor>
              </controlPr>
            </control>
          </mc:Choice>
        </mc:AlternateContent>
        <mc:AlternateContent xmlns:mc="http://schemas.openxmlformats.org/markup-compatibility/2006">
          <mc:Choice Requires="x14">
            <control shapeId="700435" r:id="rId13" name="Check Box 19">
              <controlPr defaultSize="0" autoFill="0" autoLine="0" autoPict="0">
                <anchor moveWithCells="1">
                  <from>
                    <xdr:col>21</xdr:col>
                    <xdr:colOff>57150</xdr:colOff>
                    <xdr:row>15</xdr:row>
                    <xdr:rowOff>161925</xdr:rowOff>
                  </from>
                  <to>
                    <xdr:col>24</xdr:col>
                    <xdr:colOff>76200</xdr:colOff>
                    <xdr:row>17</xdr:row>
                    <xdr:rowOff>9525</xdr:rowOff>
                  </to>
                </anchor>
              </controlPr>
            </control>
          </mc:Choice>
        </mc:AlternateContent>
        <mc:AlternateContent xmlns:mc="http://schemas.openxmlformats.org/markup-compatibility/2006">
          <mc:Choice Requires="x14">
            <control shapeId="700436" r:id="rId14" name="Check Box 20">
              <controlPr defaultSize="0" autoFill="0" autoLine="0" autoPict="0">
                <anchor moveWithCells="1">
                  <from>
                    <xdr:col>18</xdr:col>
                    <xdr:colOff>0</xdr:colOff>
                    <xdr:row>18</xdr:row>
                    <xdr:rowOff>161925</xdr:rowOff>
                  </from>
                  <to>
                    <xdr:col>21</xdr:col>
                    <xdr:colOff>19050</xdr:colOff>
                    <xdr:row>20</xdr:row>
                    <xdr:rowOff>19050</xdr:rowOff>
                  </to>
                </anchor>
              </controlPr>
            </control>
          </mc:Choice>
        </mc:AlternateContent>
        <mc:AlternateContent xmlns:mc="http://schemas.openxmlformats.org/markup-compatibility/2006">
          <mc:Choice Requires="x14">
            <control shapeId="700437" r:id="rId15" name="Check Box 21">
              <controlPr defaultSize="0" autoFill="0" autoLine="0" autoPict="0">
                <anchor moveWithCells="1">
                  <from>
                    <xdr:col>21</xdr:col>
                    <xdr:colOff>57150</xdr:colOff>
                    <xdr:row>18</xdr:row>
                    <xdr:rowOff>161925</xdr:rowOff>
                  </from>
                  <to>
                    <xdr:col>24</xdr:col>
                    <xdr:colOff>76200</xdr:colOff>
                    <xdr:row>20</xdr:row>
                    <xdr:rowOff>9525</xdr:rowOff>
                  </to>
                </anchor>
              </controlPr>
            </control>
          </mc:Choice>
        </mc:AlternateContent>
        <mc:AlternateContent xmlns:mc="http://schemas.openxmlformats.org/markup-compatibility/2006">
          <mc:Choice Requires="x14">
            <control shapeId="700417" r:id="rId16" name="チェック 41">
              <controlPr defaultSize="0" autoFill="0" autoLine="0" autoPict="0" altText="その他">
                <anchor moveWithCells="1">
                  <from>
                    <xdr:col>2</xdr:col>
                    <xdr:colOff>171450</xdr:colOff>
                    <xdr:row>22</xdr:row>
                    <xdr:rowOff>152400</xdr:rowOff>
                  </from>
                  <to>
                    <xdr:col>4</xdr:col>
                    <xdr:colOff>38100</xdr:colOff>
                    <xdr:row>24</xdr:row>
                    <xdr:rowOff>19050</xdr:rowOff>
                  </to>
                </anchor>
              </controlPr>
            </control>
          </mc:Choice>
        </mc:AlternateContent>
        <mc:AlternateContent xmlns:mc="http://schemas.openxmlformats.org/markup-compatibility/2006">
          <mc:Choice Requires="x14">
            <control shapeId="700418" r:id="rId17" name="Check Box 42">
              <controlPr defaultSize="0" autoFill="0" autoLine="0" autoPict="0" altText="その他">
                <anchor moveWithCells="1">
                  <from>
                    <xdr:col>18</xdr:col>
                    <xdr:colOff>0</xdr:colOff>
                    <xdr:row>22</xdr:row>
                    <xdr:rowOff>152400</xdr:rowOff>
                  </from>
                  <to>
                    <xdr:col>19</xdr:col>
                    <xdr:colOff>47625</xdr:colOff>
                    <xdr:row>24</xdr:row>
                    <xdr:rowOff>19050</xdr:rowOff>
                  </to>
                </anchor>
              </controlPr>
            </control>
          </mc:Choice>
        </mc:AlternateContent>
        <mc:AlternateContent xmlns:mc="http://schemas.openxmlformats.org/markup-compatibility/2006">
          <mc:Choice Requires="x14">
            <control shapeId="700419" r:id="rId18" name="Check Box 43">
              <controlPr defaultSize="0" autoFill="0" autoLine="0" autoPict="0" altText="その他">
                <anchor moveWithCells="1">
                  <from>
                    <xdr:col>2</xdr:col>
                    <xdr:colOff>171450</xdr:colOff>
                    <xdr:row>24</xdr:row>
                    <xdr:rowOff>152400</xdr:rowOff>
                  </from>
                  <to>
                    <xdr:col>4</xdr:col>
                    <xdr:colOff>38100</xdr:colOff>
                    <xdr:row>26</xdr:row>
                    <xdr:rowOff>19050</xdr:rowOff>
                  </to>
                </anchor>
              </controlPr>
            </control>
          </mc:Choice>
        </mc:AlternateContent>
        <mc:AlternateContent xmlns:mc="http://schemas.openxmlformats.org/markup-compatibility/2006">
          <mc:Choice Requires="x14">
            <control shapeId="700443" r:id="rId19" name="Check Box 42">
              <controlPr defaultSize="0" autoFill="0" autoLine="0" autoPict="0" altText="その他">
                <anchor moveWithCells="1">
                  <from>
                    <xdr:col>10</xdr:col>
                    <xdr:colOff>152400</xdr:colOff>
                    <xdr:row>22</xdr:row>
                    <xdr:rowOff>152400</xdr:rowOff>
                  </from>
                  <to>
                    <xdr:col>12</xdr:col>
                    <xdr:colOff>19050</xdr:colOff>
                    <xdr:row>24</xdr:row>
                    <xdr:rowOff>19050</xdr:rowOff>
                  </to>
                </anchor>
              </controlPr>
            </control>
          </mc:Choice>
        </mc:AlternateContent>
        <mc:AlternateContent xmlns:mc="http://schemas.openxmlformats.org/markup-compatibility/2006">
          <mc:Choice Requires="x14">
            <control shapeId="700444" r:id="rId20" name="チェック 41">
              <controlPr defaultSize="0" autoFill="0" autoLine="0" autoPict="0" altText="その他">
                <anchor moveWithCells="1">
                  <from>
                    <xdr:col>13</xdr:col>
                    <xdr:colOff>171450</xdr:colOff>
                    <xdr:row>24</xdr:row>
                    <xdr:rowOff>152400</xdr:rowOff>
                  </from>
                  <to>
                    <xdr:col>15</xdr:col>
                    <xdr:colOff>38100</xdr:colOff>
                    <xdr:row>26</xdr:row>
                    <xdr:rowOff>19050</xdr:rowOff>
                  </to>
                </anchor>
              </controlPr>
            </control>
          </mc:Choice>
        </mc:AlternateContent>
        <mc:AlternateContent xmlns:mc="http://schemas.openxmlformats.org/markup-compatibility/2006">
          <mc:Choice Requires="x14">
            <control shapeId="700445" r:id="rId21" name="Check Box 42">
              <controlPr defaultSize="0" autoFill="0" autoLine="0" autoPict="0" altText="その他">
                <anchor moveWithCells="1">
                  <from>
                    <xdr:col>10</xdr:col>
                    <xdr:colOff>152400</xdr:colOff>
                    <xdr:row>23</xdr:row>
                    <xdr:rowOff>161925</xdr:rowOff>
                  </from>
                  <to>
                    <xdr:col>12</xdr:col>
                    <xdr:colOff>19050</xdr:colOff>
                    <xdr:row>25</xdr:row>
                    <xdr:rowOff>28575</xdr:rowOff>
                  </to>
                </anchor>
              </controlPr>
            </control>
          </mc:Choice>
        </mc:AlternateContent>
        <mc:AlternateContent xmlns:mc="http://schemas.openxmlformats.org/markup-compatibility/2006">
          <mc:Choice Requires="x14">
            <control shapeId="700446" r:id="rId22" name="Check Box 42">
              <controlPr defaultSize="0" autoFill="0" autoLine="0" autoPict="0" altText="その他">
                <anchor moveWithCells="1">
                  <from>
                    <xdr:col>18</xdr:col>
                    <xdr:colOff>0</xdr:colOff>
                    <xdr:row>23</xdr:row>
                    <xdr:rowOff>161925</xdr:rowOff>
                  </from>
                  <to>
                    <xdr:col>19</xdr:col>
                    <xdr:colOff>47625</xdr:colOff>
                    <xdr:row>25</xdr:row>
                    <xdr:rowOff>28575</xdr:rowOff>
                  </to>
                </anchor>
              </controlPr>
            </control>
          </mc:Choice>
        </mc:AlternateContent>
        <mc:AlternateContent xmlns:mc="http://schemas.openxmlformats.org/markup-compatibility/2006">
          <mc:Choice Requires="x14">
            <control shapeId="700447" r:id="rId23" name="Check Box 42">
              <controlPr defaultSize="0" autoFill="0" autoLine="0" autoPict="0" altText="その他">
                <anchor moveWithCells="1">
                  <from>
                    <xdr:col>2</xdr:col>
                    <xdr:colOff>171450</xdr:colOff>
                    <xdr:row>23</xdr:row>
                    <xdr:rowOff>161925</xdr:rowOff>
                  </from>
                  <to>
                    <xdr:col>4</xdr:col>
                    <xdr:colOff>38100</xdr:colOff>
                    <xdr:row>25</xdr:row>
                    <xdr:rowOff>28575</xdr:rowOff>
                  </to>
                </anchor>
              </controlPr>
            </control>
          </mc:Choice>
        </mc:AlternateContent>
        <mc:AlternateContent xmlns:mc="http://schemas.openxmlformats.org/markup-compatibility/2006">
          <mc:Choice Requires="x14">
            <control shapeId="700448" r:id="rId24" name="チェック 39">
              <controlPr defaultSize="0" autoFill="0" autoLine="0" autoPict="0" altText="その他">
                <anchor moveWithCells="1">
                  <from>
                    <xdr:col>9</xdr:col>
                    <xdr:colOff>0</xdr:colOff>
                    <xdr:row>30</xdr:row>
                    <xdr:rowOff>161925</xdr:rowOff>
                  </from>
                  <to>
                    <xdr:col>10</xdr:col>
                    <xdr:colOff>47625</xdr:colOff>
                    <xdr:row>32</xdr:row>
                    <xdr:rowOff>28575</xdr:rowOff>
                  </to>
                </anchor>
              </controlPr>
            </control>
          </mc:Choice>
        </mc:AlternateContent>
        <mc:AlternateContent xmlns:mc="http://schemas.openxmlformats.org/markup-compatibility/2006">
          <mc:Choice Requires="x14">
            <control shapeId="700449" r:id="rId25" name="Check Box 49">
              <controlPr defaultSize="0" autoFill="0" autoLine="0" autoPict="0" altText="その他">
                <anchor moveWithCells="1">
                  <from>
                    <xdr:col>12</xdr:col>
                    <xdr:colOff>161925</xdr:colOff>
                    <xdr:row>30</xdr:row>
                    <xdr:rowOff>161925</xdr:rowOff>
                  </from>
                  <to>
                    <xdr:col>14</xdr:col>
                    <xdr:colOff>28575</xdr:colOff>
                    <xdr:row>32</xdr:row>
                    <xdr:rowOff>28575</xdr:rowOff>
                  </to>
                </anchor>
              </controlPr>
            </control>
          </mc:Choice>
        </mc:AlternateContent>
        <mc:AlternateContent xmlns:mc="http://schemas.openxmlformats.org/markup-compatibility/2006">
          <mc:Choice Requires="x14">
            <control shapeId="700450" r:id="rId26" name="Check Box 50">
              <controlPr defaultSize="0" autoFill="0" autoLine="0" autoPict="0" altText="その他">
                <anchor moveWithCells="1">
                  <from>
                    <xdr:col>17</xdr:col>
                    <xdr:colOff>0</xdr:colOff>
                    <xdr:row>30</xdr:row>
                    <xdr:rowOff>161925</xdr:rowOff>
                  </from>
                  <to>
                    <xdr:col>18</xdr:col>
                    <xdr:colOff>47625</xdr:colOff>
                    <xdr:row>32</xdr:row>
                    <xdr:rowOff>28575</xdr:rowOff>
                  </to>
                </anchor>
              </controlPr>
            </control>
          </mc:Choice>
        </mc:AlternateContent>
        <mc:AlternateContent xmlns:mc="http://schemas.openxmlformats.org/markup-compatibility/2006">
          <mc:Choice Requires="x14">
            <control shapeId="700451" r:id="rId27" name="Check Box 51">
              <controlPr defaultSize="0" autoFill="0" autoLine="0" autoPict="0" altText="その他">
                <anchor moveWithCells="1">
                  <from>
                    <xdr:col>20</xdr:col>
                    <xdr:colOff>171450</xdr:colOff>
                    <xdr:row>30</xdr:row>
                    <xdr:rowOff>161925</xdr:rowOff>
                  </from>
                  <to>
                    <xdr:col>22</xdr:col>
                    <xdr:colOff>38100</xdr:colOff>
                    <xdr:row>32</xdr:row>
                    <xdr:rowOff>28575</xdr:rowOff>
                  </to>
                </anchor>
              </controlPr>
            </control>
          </mc:Choice>
        </mc:AlternateContent>
        <mc:AlternateContent xmlns:mc="http://schemas.openxmlformats.org/markup-compatibility/2006">
          <mc:Choice Requires="x14">
            <control shapeId="700452" r:id="rId28" name="Check Box 52">
              <controlPr defaultSize="0" autoFill="0" autoLine="0" autoPict="0" altText="その他">
                <anchor moveWithCells="1">
                  <from>
                    <xdr:col>6</xdr:col>
                    <xdr:colOff>161925</xdr:colOff>
                    <xdr:row>36</xdr:row>
                    <xdr:rowOff>161925</xdr:rowOff>
                  </from>
                  <to>
                    <xdr:col>8</xdr:col>
                    <xdr:colOff>28575</xdr:colOff>
                    <xdr:row>38</xdr:row>
                    <xdr:rowOff>28575</xdr:rowOff>
                  </to>
                </anchor>
              </controlPr>
            </control>
          </mc:Choice>
        </mc:AlternateContent>
        <mc:AlternateContent xmlns:mc="http://schemas.openxmlformats.org/markup-compatibility/2006">
          <mc:Choice Requires="x14">
            <control shapeId="700453" r:id="rId29" name="Check Box 53">
              <controlPr defaultSize="0" autoFill="0" autoLine="0" autoPict="0" altText="その他">
                <anchor moveWithCells="1">
                  <from>
                    <xdr:col>10</xdr:col>
                    <xdr:colOff>161925</xdr:colOff>
                    <xdr:row>36</xdr:row>
                    <xdr:rowOff>161925</xdr:rowOff>
                  </from>
                  <to>
                    <xdr:col>12</xdr:col>
                    <xdr:colOff>28575</xdr:colOff>
                    <xdr:row>38</xdr:row>
                    <xdr:rowOff>28575</xdr:rowOff>
                  </to>
                </anchor>
              </controlPr>
            </control>
          </mc:Choice>
        </mc:AlternateContent>
        <mc:AlternateContent xmlns:mc="http://schemas.openxmlformats.org/markup-compatibility/2006">
          <mc:Choice Requires="x14">
            <control shapeId="700454" r:id="rId30" name="Check Box 54">
              <controlPr defaultSize="0" autoFill="0" autoLine="0" autoPict="0" altText="その他">
                <anchor moveWithCells="1">
                  <from>
                    <xdr:col>14</xdr:col>
                    <xdr:colOff>161925</xdr:colOff>
                    <xdr:row>36</xdr:row>
                    <xdr:rowOff>161925</xdr:rowOff>
                  </from>
                  <to>
                    <xdr:col>16</xdr:col>
                    <xdr:colOff>28575</xdr:colOff>
                    <xdr:row>38</xdr:row>
                    <xdr:rowOff>28575</xdr:rowOff>
                  </to>
                </anchor>
              </controlPr>
            </control>
          </mc:Choice>
        </mc:AlternateContent>
        <mc:AlternateContent xmlns:mc="http://schemas.openxmlformats.org/markup-compatibility/2006">
          <mc:Choice Requires="x14">
            <control shapeId="700455" r:id="rId31" name="Check Box 55">
              <controlPr defaultSize="0" autoFill="0" autoLine="0" autoPict="0" altText="その他">
                <anchor moveWithCells="1">
                  <from>
                    <xdr:col>6</xdr:col>
                    <xdr:colOff>161925</xdr:colOff>
                    <xdr:row>37</xdr:row>
                    <xdr:rowOff>161925</xdr:rowOff>
                  </from>
                  <to>
                    <xdr:col>8</xdr:col>
                    <xdr:colOff>28575</xdr:colOff>
                    <xdr:row>39</xdr:row>
                    <xdr:rowOff>28575</xdr:rowOff>
                  </to>
                </anchor>
              </controlPr>
            </control>
          </mc:Choice>
        </mc:AlternateContent>
        <mc:AlternateContent xmlns:mc="http://schemas.openxmlformats.org/markup-compatibility/2006">
          <mc:Choice Requires="x14">
            <control shapeId="700456" r:id="rId32" name="Check Box 56">
              <controlPr defaultSize="0" autoFill="0" autoLine="0" autoPict="0" altText="その他">
                <anchor moveWithCells="1">
                  <from>
                    <xdr:col>6</xdr:col>
                    <xdr:colOff>161925</xdr:colOff>
                    <xdr:row>39</xdr:row>
                    <xdr:rowOff>161925</xdr:rowOff>
                  </from>
                  <to>
                    <xdr:col>8</xdr:col>
                    <xdr:colOff>28575</xdr:colOff>
                    <xdr:row>41</xdr:row>
                    <xdr:rowOff>28575</xdr:rowOff>
                  </to>
                </anchor>
              </controlPr>
            </control>
          </mc:Choice>
        </mc:AlternateContent>
        <mc:AlternateContent xmlns:mc="http://schemas.openxmlformats.org/markup-compatibility/2006">
          <mc:Choice Requires="x14">
            <control shapeId="700457" r:id="rId33" name="Check Box 57">
              <controlPr defaultSize="0" autoFill="0" autoLine="0" autoPict="0" altText="その他">
                <anchor moveWithCells="1">
                  <from>
                    <xdr:col>19</xdr:col>
                    <xdr:colOff>161925</xdr:colOff>
                    <xdr:row>39</xdr:row>
                    <xdr:rowOff>161925</xdr:rowOff>
                  </from>
                  <to>
                    <xdr:col>21</xdr:col>
                    <xdr:colOff>28575</xdr:colOff>
                    <xdr:row>41</xdr:row>
                    <xdr:rowOff>28575</xdr:rowOff>
                  </to>
                </anchor>
              </controlPr>
            </control>
          </mc:Choice>
        </mc:AlternateContent>
        <mc:AlternateContent xmlns:mc="http://schemas.openxmlformats.org/markup-compatibility/2006">
          <mc:Choice Requires="x14">
            <control shapeId="700460" r:id="rId34" name="Check Box 66">
              <controlPr defaultSize="0" autoFill="0" autoLine="0" autoPict="0" altText="その他">
                <anchor moveWithCells="1">
                  <from>
                    <xdr:col>12</xdr:col>
                    <xdr:colOff>161925</xdr:colOff>
                    <xdr:row>51</xdr:row>
                    <xdr:rowOff>152400</xdr:rowOff>
                  </from>
                  <to>
                    <xdr:col>14</xdr:col>
                    <xdr:colOff>28575</xdr:colOff>
                    <xdr:row>53</xdr:row>
                    <xdr:rowOff>28575</xdr:rowOff>
                  </to>
                </anchor>
              </controlPr>
            </control>
          </mc:Choice>
        </mc:AlternateContent>
        <mc:AlternateContent xmlns:mc="http://schemas.openxmlformats.org/markup-compatibility/2006">
          <mc:Choice Requires="x14">
            <control shapeId="700461" r:id="rId35" name="Check Box 67">
              <controlPr defaultSize="0" autoFill="0" autoLine="0" autoPict="0" altText="その他">
                <anchor moveWithCells="1">
                  <from>
                    <xdr:col>19</xdr:col>
                    <xdr:colOff>9525</xdr:colOff>
                    <xdr:row>51</xdr:row>
                    <xdr:rowOff>142875</xdr:rowOff>
                  </from>
                  <to>
                    <xdr:col>20</xdr:col>
                    <xdr:colOff>57150</xdr:colOff>
                    <xdr:row>53</xdr:row>
                    <xdr:rowOff>19050</xdr:rowOff>
                  </to>
                </anchor>
              </controlPr>
            </control>
          </mc:Choice>
        </mc:AlternateContent>
        <mc:AlternateContent xmlns:mc="http://schemas.openxmlformats.org/markup-compatibility/2006">
          <mc:Choice Requires="x14">
            <control shapeId="700462" r:id="rId36" name="Check Box 68">
              <controlPr defaultSize="0" autoFill="0" autoLine="0" autoPict="0" altText="その他">
                <anchor moveWithCells="1">
                  <from>
                    <xdr:col>9</xdr:col>
                    <xdr:colOff>0</xdr:colOff>
                    <xdr:row>53</xdr:row>
                    <xdr:rowOff>152400</xdr:rowOff>
                  </from>
                  <to>
                    <xdr:col>10</xdr:col>
                    <xdr:colOff>57150</xdr:colOff>
                    <xdr:row>55</xdr:row>
                    <xdr:rowOff>19050</xdr:rowOff>
                  </to>
                </anchor>
              </controlPr>
            </control>
          </mc:Choice>
        </mc:AlternateContent>
        <mc:AlternateContent xmlns:mc="http://schemas.openxmlformats.org/markup-compatibility/2006">
          <mc:Choice Requires="x14">
            <control shapeId="700463" r:id="rId37" name="Check Box 69">
              <controlPr defaultSize="0" autoFill="0" autoLine="0" autoPict="0" altText="その他">
                <anchor moveWithCells="1">
                  <from>
                    <xdr:col>14</xdr:col>
                    <xdr:colOff>161925</xdr:colOff>
                    <xdr:row>53</xdr:row>
                    <xdr:rowOff>152400</xdr:rowOff>
                  </from>
                  <to>
                    <xdr:col>16</xdr:col>
                    <xdr:colOff>28575</xdr:colOff>
                    <xdr:row>55</xdr:row>
                    <xdr:rowOff>19050</xdr:rowOff>
                  </to>
                </anchor>
              </controlPr>
            </control>
          </mc:Choice>
        </mc:AlternateContent>
        <mc:AlternateContent xmlns:mc="http://schemas.openxmlformats.org/markup-compatibility/2006">
          <mc:Choice Requires="x14">
            <control shapeId="700464" r:id="rId38" name="Check Box 71">
              <controlPr defaultSize="0" autoFill="0" autoLine="0" autoPict="0" altText="その他">
                <anchor moveWithCells="1">
                  <from>
                    <xdr:col>8</xdr:col>
                    <xdr:colOff>171450</xdr:colOff>
                    <xdr:row>55</xdr:row>
                    <xdr:rowOff>152400</xdr:rowOff>
                  </from>
                  <to>
                    <xdr:col>10</xdr:col>
                    <xdr:colOff>47625</xdr:colOff>
                    <xdr:row>57</xdr:row>
                    <xdr:rowOff>19050</xdr:rowOff>
                  </to>
                </anchor>
              </controlPr>
            </control>
          </mc:Choice>
        </mc:AlternateContent>
        <mc:AlternateContent xmlns:mc="http://schemas.openxmlformats.org/markup-compatibility/2006">
          <mc:Choice Requires="x14">
            <control shapeId="700465" r:id="rId39" name="Check Box 72">
              <controlPr defaultSize="0" autoFill="0" autoLine="0" autoPict="0" altText="その他">
                <anchor moveWithCells="1">
                  <from>
                    <xdr:col>14</xdr:col>
                    <xdr:colOff>161925</xdr:colOff>
                    <xdr:row>55</xdr:row>
                    <xdr:rowOff>161925</xdr:rowOff>
                  </from>
                  <to>
                    <xdr:col>16</xdr:col>
                    <xdr:colOff>28575</xdr:colOff>
                    <xdr:row>57</xdr:row>
                    <xdr:rowOff>28575</xdr:rowOff>
                  </to>
                </anchor>
              </controlPr>
            </control>
          </mc:Choice>
        </mc:AlternateContent>
        <mc:AlternateContent xmlns:mc="http://schemas.openxmlformats.org/markup-compatibility/2006">
          <mc:Choice Requires="x14">
            <control shapeId="700459" r:id="rId40" name="チェック 37">
              <controlPr defaultSize="0" autoFill="0" autoLine="0" autoPict="0" altText="その他">
                <anchor moveWithCells="1">
                  <from>
                    <xdr:col>9</xdr:col>
                    <xdr:colOff>0</xdr:colOff>
                    <xdr:row>51</xdr:row>
                    <xdr:rowOff>152400</xdr:rowOff>
                  </from>
                  <to>
                    <xdr:col>10</xdr:col>
                    <xdr:colOff>47625</xdr:colOff>
                    <xdr:row>53</xdr:row>
                    <xdr:rowOff>19050</xdr:rowOff>
                  </to>
                </anchor>
              </controlPr>
            </control>
          </mc:Choice>
        </mc:AlternateContent>
        <mc:AlternateContent xmlns:mc="http://schemas.openxmlformats.org/markup-compatibility/2006">
          <mc:Choice Requires="x14">
            <control shapeId="700466" r:id="rId41" name="Check Box 50">
              <controlPr defaultSize="0" autoFill="0" autoLine="0" autoPict="0">
                <anchor moveWithCells="1">
                  <from>
                    <xdr:col>18</xdr:col>
                    <xdr:colOff>0</xdr:colOff>
                    <xdr:row>57</xdr:row>
                    <xdr:rowOff>161925</xdr:rowOff>
                  </from>
                  <to>
                    <xdr:col>21</xdr:col>
                    <xdr:colOff>19050</xdr:colOff>
                    <xdr:row>59</xdr:row>
                    <xdr:rowOff>19050</xdr:rowOff>
                  </to>
                </anchor>
              </controlPr>
            </control>
          </mc:Choice>
        </mc:AlternateContent>
        <mc:AlternateContent xmlns:mc="http://schemas.openxmlformats.org/markup-compatibility/2006">
          <mc:Choice Requires="x14">
            <control shapeId="700467" r:id="rId42" name="Check Box 51">
              <controlPr defaultSize="0" autoFill="0" autoLine="0" autoPict="0">
                <anchor moveWithCells="1">
                  <from>
                    <xdr:col>21</xdr:col>
                    <xdr:colOff>57150</xdr:colOff>
                    <xdr:row>57</xdr:row>
                    <xdr:rowOff>161925</xdr:rowOff>
                  </from>
                  <to>
                    <xdr:col>24</xdr:col>
                    <xdr:colOff>76200</xdr:colOff>
                    <xdr:row>59</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7AC25-0C92-4B82-A1D1-3082A2958C8A}">
  <sheetPr>
    <tabColor rgb="FFFFCCFF"/>
  </sheetPr>
  <dimension ref="A1:O53"/>
  <sheetViews>
    <sheetView showGridLines="0" topLeftCell="A10" zoomScaleNormal="100" zoomScaleSheetLayoutView="85" workbookViewId="0">
      <selection activeCell="N17" sqref="N17"/>
    </sheetView>
  </sheetViews>
  <sheetFormatPr defaultColWidth="9.75" defaultRowHeight="18.75"/>
  <cols>
    <col min="1" max="2" width="9.375" style="1160" customWidth="1"/>
    <col min="3" max="11" width="6.875" style="1160" customWidth="1"/>
    <col min="12" max="12" width="12.25" style="1160" customWidth="1"/>
    <col min="13" max="13" width="12.375" style="1160" customWidth="1"/>
    <col min="14" max="14" width="10.875" style="1161" customWidth="1"/>
    <col min="15" max="16384" width="9.75" style="1161"/>
  </cols>
  <sheetData>
    <row r="1" spans="1:15">
      <c r="F1" s="1569" t="s">
        <v>1764</v>
      </c>
      <c r="G1" s="1569"/>
      <c r="H1" s="1569"/>
      <c r="I1" s="1569"/>
    </row>
    <row r="2" spans="1:15" ht="28.5" customHeight="1">
      <c r="L2" s="1570" t="s">
        <v>1747</v>
      </c>
      <c r="M2" s="1566"/>
    </row>
    <row r="3" spans="1:15" ht="28.5" customHeight="1">
      <c r="A3" s="1162" t="s">
        <v>1748</v>
      </c>
      <c r="L3" s="1163"/>
      <c r="M3" s="1163"/>
    </row>
    <row r="4" spans="1:15" ht="28.5" customHeight="1">
      <c r="A4" s="1162" t="s">
        <v>1749</v>
      </c>
    </row>
    <row r="6" spans="1:15" ht="28.5" customHeight="1">
      <c r="C6" s="1164"/>
      <c r="D6" s="1164"/>
      <c r="E6" s="1164"/>
      <c r="F6" s="1164"/>
      <c r="G6" s="1165" t="s">
        <v>1750</v>
      </c>
      <c r="H6" s="1166"/>
      <c r="I6" s="1167"/>
      <c r="J6" s="1168"/>
      <c r="K6" s="1571" t="s">
        <v>1765</v>
      </c>
      <c r="L6" s="1571"/>
      <c r="M6" s="1571"/>
      <c r="N6" s="1170"/>
    </row>
    <row r="7" spans="1:15" ht="28.5" customHeight="1">
      <c r="C7" s="1164"/>
      <c r="D7" s="1164"/>
      <c r="E7" s="1164"/>
      <c r="F7" s="1164"/>
      <c r="G7" s="1165" t="s">
        <v>1752</v>
      </c>
      <c r="H7" s="1166"/>
      <c r="I7" s="1167"/>
      <c r="J7" s="1168"/>
      <c r="K7" s="1571" t="s">
        <v>1766</v>
      </c>
      <c r="L7" s="1571"/>
      <c r="M7" s="1571"/>
      <c r="N7" s="1170"/>
    </row>
    <row r="8" spans="1:15" ht="28.5" customHeight="1">
      <c r="B8" s="1171"/>
      <c r="D8" s="1172"/>
      <c r="E8" s="1172"/>
      <c r="F8" s="1172"/>
      <c r="G8" s="1173"/>
      <c r="H8" s="1173"/>
      <c r="I8" s="1166"/>
      <c r="J8" s="1166"/>
      <c r="K8" s="1571" t="s">
        <v>1767</v>
      </c>
      <c r="L8" s="1571"/>
      <c r="M8" s="1571"/>
      <c r="N8" s="1174"/>
      <c r="O8" s="1175"/>
    </row>
    <row r="9" spans="1:15" ht="22.5" customHeight="1">
      <c r="A9" s="1176"/>
      <c r="B9" s="1172"/>
      <c r="C9" s="1172"/>
      <c r="D9" s="1172"/>
      <c r="E9" s="1172"/>
      <c r="F9" s="1172"/>
      <c r="G9" s="1173"/>
      <c r="H9" s="1173"/>
      <c r="I9" s="1194" t="s">
        <v>1768</v>
      </c>
      <c r="J9" s="1177"/>
      <c r="K9" s="1178"/>
      <c r="L9" s="1169" t="s">
        <v>1769</v>
      </c>
      <c r="M9" s="1178"/>
      <c r="O9" s="1179"/>
    </row>
    <row r="10" spans="1:15" ht="22.5" customHeight="1">
      <c r="A10" s="1176"/>
      <c r="B10" s="1172"/>
      <c r="C10" s="1172"/>
      <c r="D10" s="1172"/>
      <c r="E10" s="1172"/>
      <c r="F10" s="1172"/>
      <c r="G10" s="1173"/>
      <c r="H10" s="1173"/>
      <c r="I10" s="1194" t="s">
        <v>1770</v>
      </c>
      <c r="J10" s="1177"/>
      <c r="K10" s="1178"/>
      <c r="L10" s="1169" t="s">
        <v>1771</v>
      </c>
      <c r="M10" s="1178"/>
    </row>
    <row r="11" spans="1:15" ht="22.5" customHeight="1">
      <c r="A11" s="1176"/>
      <c r="B11" s="1172"/>
      <c r="C11" s="1172"/>
      <c r="D11" s="1172"/>
      <c r="E11" s="1172"/>
      <c r="F11" s="1172"/>
      <c r="G11" s="1173"/>
      <c r="H11" s="1173"/>
      <c r="I11" s="1166"/>
      <c r="J11" s="1166"/>
      <c r="K11" s="1178"/>
      <c r="L11" s="1180" t="s">
        <v>1772</v>
      </c>
      <c r="M11" s="1178"/>
      <c r="N11" s="1181"/>
    </row>
    <row r="12" spans="1:15" ht="22.5" customHeight="1">
      <c r="A12" s="1176"/>
      <c r="B12" s="1172"/>
      <c r="C12" s="1172"/>
      <c r="D12" s="1172"/>
      <c r="E12" s="1172"/>
      <c r="F12" s="1172"/>
      <c r="G12" s="1172"/>
      <c r="H12" s="1172"/>
      <c r="L12" s="1182"/>
      <c r="N12" s="1181"/>
    </row>
    <row r="13" spans="1:15" ht="12.75" customHeight="1">
      <c r="A13" s="1176"/>
      <c r="B13" s="1172"/>
      <c r="C13" s="1172"/>
      <c r="D13" s="1172"/>
      <c r="E13" s="1172"/>
      <c r="F13" s="1172"/>
      <c r="G13" s="1172"/>
      <c r="H13" s="1172"/>
      <c r="L13" s="1182"/>
      <c r="M13" s="1182"/>
      <c r="N13" s="1183"/>
    </row>
    <row r="14" spans="1:15" ht="45" customHeight="1">
      <c r="A14" s="1176"/>
      <c r="B14" s="1565" t="s">
        <v>1774</v>
      </c>
      <c r="C14" s="1565"/>
      <c r="D14" s="1565"/>
      <c r="E14" s="1565"/>
      <c r="F14" s="1565"/>
      <c r="G14" s="1565"/>
      <c r="H14" s="1565"/>
      <c r="I14" s="1565"/>
      <c r="J14" s="1565"/>
      <c r="K14" s="1565"/>
      <c r="L14" s="1565"/>
      <c r="M14" s="1182"/>
      <c r="N14" s="1183"/>
    </row>
    <row r="15" spans="1:15" ht="12.75" customHeight="1">
      <c r="A15" s="1176"/>
      <c r="B15" s="1172"/>
      <c r="C15" s="1172"/>
      <c r="D15" s="1172"/>
      <c r="E15" s="1172"/>
      <c r="F15" s="1172"/>
      <c r="G15" s="1172"/>
      <c r="H15" s="1172"/>
      <c r="L15" s="1182"/>
      <c r="M15" s="1182"/>
      <c r="N15" s="1183"/>
    </row>
    <row r="16" spans="1:15" ht="15" customHeight="1">
      <c r="B16" s="1184"/>
    </row>
    <row r="17" spans="1:13" ht="26.25" customHeight="1">
      <c r="A17" s="1564" t="s">
        <v>1758</v>
      </c>
      <c r="B17" s="1564"/>
      <c r="C17" s="1564"/>
      <c r="D17" s="1564"/>
      <c r="E17" s="1564"/>
      <c r="F17" s="1564"/>
      <c r="G17" s="1564"/>
      <c r="H17" s="1564"/>
      <c r="I17" s="1564"/>
      <c r="J17" s="1564"/>
      <c r="K17" s="1564"/>
      <c r="L17" s="1564"/>
      <c r="M17" s="1564"/>
    </row>
    <row r="18" spans="1:13" ht="26.25" customHeight="1">
      <c r="A18" s="1564"/>
      <c r="B18" s="1564"/>
      <c r="C18" s="1564"/>
      <c r="D18" s="1564"/>
      <c r="E18" s="1564"/>
      <c r="F18" s="1564"/>
      <c r="G18" s="1564"/>
      <c r="H18" s="1564"/>
      <c r="I18" s="1564"/>
      <c r="J18" s="1564"/>
      <c r="K18" s="1564"/>
      <c r="L18" s="1564"/>
      <c r="M18" s="1564"/>
    </row>
    <row r="19" spans="1:13" ht="26.25" customHeight="1">
      <c r="A19" s="1564" t="s">
        <v>1759</v>
      </c>
      <c r="B19" s="1564"/>
      <c r="C19" s="1564"/>
      <c r="D19" s="1564"/>
      <c r="E19" s="1564"/>
      <c r="F19" s="1564"/>
      <c r="G19" s="1564"/>
      <c r="H19" s="1564"/>
      <c r="I19" s="1564"/>
      <c r="J19" s="1564"/>
      <c r="K19" s="1564"/>
      <c r="L19" s="1564"/>
      <c r="M19" s="1564"/>
    </row>
    <row r="20" spans="1:13" ht="26.25" customHeight="1">
      <c r="A20" s="1564"/>
      <c r="B20" s="1564"/>
      <c r="C20" s="1564"/>
      <c r="D20" s="1564"/>
      <c r="E20" s="1564"/>
      <c r="F20" s="1564"/>
      <c r="G20" s="1564"/>
      <c r="H20" s="1564"/>
      <c r="I20" s="1564"/>
      <c r="J20" s="1564"/>
      <c r="K20" s="1564"/>
      <c r="L20" s="1564"/>
      <c r="M20" s="1564"/>
    </row>
    <row r="21" spans="1:13" ht="15" customHeight="1">
      <c r="B21" s="1162"/>
      <c r="C21" s="1184"/>
      <c r="D21" s="1184"/>
      <c r="E21" s="1184"/>
      <c r="F21" s="1184"/>
      <c r="G21" s="1184"/>
      <c r="H21" s="1184"/>
      <c r="I21" s="1184"/>
      <c r="J21" s="1184"/>
      <c r="K21" s="1184"/>
      <c r="L21" s="1184"/>
      <c r="M21" s="1184"/>
    </row>
    <row r="22" spans="1:13" ht="26.25" customHeight="1">
      <c r="B22" s="1162"/>
      <c r="C22" s="1184"/>
      <c r="D22" s="1184"/>
      <c r="E22" s="1184"/>
      <c r="F22" s="1184"/>
      <c r="G22" s="1184"/>
      <c r="H22" s="1184"/>
      <c r="I22" s="1184"/>
      <c r="J22" s="1184"/>
      <c r="K22" s="1184"/>
      <c r="L22" s="1184"/>
      <c r="M22" s="1185" t="s">
        <v>1760</v>
      </c>
    </row>
    <row r="23" spans="1:13" ht="26.25" customHeight="1">
      <c r="B23" s="1162"/>
      <c r="C23" s="1184"/>
      <c r="D23" s="1184"/>
      <c r="E23" s="1184"/>
      <c r="F23" s="1184"/>
      <c r="G23" s="1184"/>
      <c r="H23" s="1184"/>
      <c r="I23" s="1184"/>
      <c r="J23" s="1184"/>
      <c r="K23" s="1184"/>
      <c r="L23" s="1184"/>
      <c r="M23" s="1186"/>
    </row>
    <row r="24" spans="1:13" ht="26.25" customHeight="1">
      <c r="B24" s="1162"/>
      <c r="C24" s="1184"/>
      <c r="D24" s="1184"/>
      <c r="E24" s="1184"/>
      <c r="F24" s="1184"/>
      <c r="G24" s="1184"/>
      <c r="H24" s="1184"/>
      <c r="I24" s="1184"/>
      <c r="J24" s="1184"/>
      <c r="K24" s="1184"/>
      <c r="L24" s="1184"/>
      <c r="M24" s="1184"/>
    </row>
    <row r="25" spans="1:13" ht="26.25" customHeight="1">
      <c r="A25" s="1184"/>
      <c r="B25" s="1184"/>
      <c r="C25" s="1184"/>
      <c r="D25" s="1184"/>
      <c r="E25" s="1184"/>
      <c r="F25" s="1184"/>
      <c r="G25" s="1184"/>
      <c r="H25" s="1187" t="s">
        <v>1761</v>
      </c>
      <c r="I25" s="1184"/>
      <c r="J25" s="1184"/>
      <c r="K25" s="1184"/>
    </row>
    <row r="26" spans="1:13" ht="26.25" customHeight="1">
      <c r="A26" s="1184"/>
      <c r="B26" s="1184"/>
      <c r="C26" s="1184"/>
      <c r="D26" s="1184"/>
      <c r="E26" s="1184"/>
      <c r="F26" s="1184"/>
      <c r="G26" s="1184"/>
      <c r="H26" s="1187"/>
      <c r="I26" s="1184"/>
      <c r="J26" s="1184"/>
      <c r="K26" s="1184"/>
    </row>
    <row r="27" spans="1:13" ht="26.25" customHeight="1">
      <c r="A27" s="1184"/>
      <c r="B27" s="1184"/>
      <c r="C27" s="1184"/>
      <c r="D27" s="1184"/>
      <c r="E27" s="1184"/>
      <c r="F27" s="1184"/>
      <c r="G27" s="1184"/>
    </row>
    <row r="28" spans="1:13" ht="26.25" customHeight="1">
      <c r="A28" s="1188"/>
      <c r="B28" s="1188"/>
      <c r="C28" s="1188"/>
      <c r="D28" s="1165" t="s">
        <v>1775</v>
      </c>
      <c r="E28" s="1165"/>
      <c r="F28" s="1165"/>
      <c r="G28" s="1165"/>
      <c r="H28" s="1189"/>
      <c r="I28" s="1165"/>
      <c r="J28" s="1167"/>
      <c r="K28" s="1167"/>
      <c r="L28" s="1166"/>
      <c r="M28" s="1166"/>
    </row>
    <row r="29" spans="1:13" ht="26.25" customHeight="1">
      <c r="A29" s="1188"/>
      <c r="B29" s="1188"/>
      <c r="C29" s="1188"/>
      <c r="D29" s="1165" t="s">
        <v>1762</v>
      </c>
      <c r="E29" s="1165"/>
      <c r="F29" s="1165"/>
      <c r="G29" s="1165"/>
      <c r="H29" s="1189"/>
      <c r="I29" s="1165"/>
      <c r="J29" s="1167"/>
      <c r="K29" s="1568" t="s">
        <v>1773</v>
      </c>
      <c r="L29" s="1568"/>
      <c r="M29" s="1568"/>
    </row>
    <row r="30" spans="1:13" ht="26.25" customHeight="1">
      <c r="A30" s="1188"/>
      <c r="B30" s="1188"/>
      <c r="C30" s="1188"/>
      <c r="D30" s="1165"/>
      <c r="E30" s="1165"/>
      <c r="F30" s="1165"/>
      <c r="G30" s="1165"/>
      <c r="H30" s="1189"/>
      <c r="I30" s="1190"/>
      <c r="J30" s="1167"/>
      <c r="K30" s="1568"/>
      <c r="L30" s="1568"/>
      <c r="M30" s="1568"/>
    </row>
    <row r="31" spans="1:13" ht="26.25" customHeight="1">
      <c r="A31" s="1188"/>
      <c r="B31" s="1188"/>
      <c r="C31" s="1188"/>
      <c r="D31" s="1178"/>
      <c r="E31" s="1178"/>
      <c r="F31" s="1178"/>
      <c r="G31" s="1178"/>
      <c r="H31" s="1191"/>
      <c r="I31" s="1191"/>
      <c r="J31" s="1191"/>
      <c r="K31" s="1568"/>
      <c r="L31" s="1568"/>
      <c r="M31" s="1568"/>
    </row>
    <row r="32" spans="1:13" ht="26.25" customHeight="1">
      <c r="A32" s="1188"/>
      <c r="B32" s="1188"/>
      <c r="C32" s="1188"/>
      <c r="D32" s="1178"/>
      <c r="E32" s="1178"/>
      <c r="F32" s="1178"/>
      <c r="G32" s="1178"/>
      <c r="H32" s="1166"/>
      <c r="I32" s="1166"/>
      <c r="J32" s="1166"/>
      <c r="K32" s="1166"/>
      <c r="L32" s="1167"/>
      <c r="M32" s="1191"/>
    </row>
    <row r="33" spans="1:15" ht="26.25" customHeight="1">
      <c r="A33" s="1188"/>
      <c r="B33" s="1188"/>
      <c r="C33" s="1188"/>
      <c r="D33" s="1188"/>
      <c r="E33" s="1188"/>
      <c r="F33" s="1188"/>
      <c r="G33" s="1188"/>
      <c r="M33" s="1185" t="s">
        <v>1763</v>
      </c>
      <c r="O33" s="1192"/>
    </row>
    <row r="34" spans="1:15" ht="26.25" customHeight="1">
      <c r="A34" s="1188"/>
      <c r="B34" s="1188"/>
      <c r="C34" s="1188"/>
      <c r="D34" s="1188"/>
      <c r="E34" s="1188"/>
      <c r="F34" s="1188"/>
      <c r="G34" s="1188"/>
      <c r="L34" s="1188"/>
      <c r="M34" s="1188"/>
      <c r="N34" s="1192"/>
      <c r="O34" s="1192"/>
    </row>
    <row r="35" spans="1:15" ht="26.25" customHeight="1">
      <c r="A35" s="1188"/>
      <c r="B35" s="1188"/>
      <c r="C35" s="1188"/>
      <c r="D35" s="1188"/>
      <c r="E35" s="1188"/>
      <c r="F35" s="1188"/>
      <c r="G35" s="1188"/>
      <c r="L35" s="1188"/>
      <c r="M35" s="1188"/>
      <c r="N35" s="1192"/>
      <c r="O35" s="1192"/>
    </row>
    <row r="36" spans="1:15" ht="26.25" customHeight="1">
      <c r="A36" s="1188"/>
      <c r="B36" s="1188"/>
      <c r="M36" s="1188"/>
      <c r="N36" s="1192"/>
      <c r="O36" s="1192"/>
    </row>
    <row r="37" spans="1:15" ht="26.25" customHeight="1">
      <c r="A37" s="1188"/>
      <c r="B37" s="1188"/>
      <c r="C37" s="1188"/>
      <c r="D37" s="1188"/>
      <c r="E37" s="1188"/>
      <c r="F37" s="1188"/>
      <c r="G37" s="1188"/>
      <c r="M37" s="1188"/>
      <c r="N37" s="1192"/>
      <c r="O37" s="1192"/>
    </row>
    <row r="38" spans="1:15" ht="26.25" customHeight="1">
      <c r="A38" s="1188"/>
      <c r="B38" s="1188"/>
      <c r="C38" s="1188"/>
      <c r="D38" s="1188"/>
      <c r="E38" s="1188"/>
      <c r="F38" s="1188"/>
      <c r="G38" s="1188"/>
      <c r="M38" s="1188"/>
      <c r="N38" s="1192"/>
      <c r="O38" s="1192"/>
    </row>
    <row r="39" spans="1:15" ht="26.25" customHeight="1">
      <c r="A39" s="1188"/>
      <c r="B39" s="1188"/>
      <c r="C39" s="1188"/>
      <c r="D39" s="1188"/>
      <c r="E39" s="1188"/>
      <c r="F39" s="1188"/>
      <c r="G39" s="1188"/>
      <c r="M39" s="1188"/>
      <c r="N39" s="1192"/>
      <c r="O39" s="1192"/>
    </row>
    <row r="40" spans="1:15" ht="26.25" customHeight="1">
      <c r="A40" s="1188"/>
      <c r="B40" s="1188"/>
      <c r="C40" s="1188"/>
      <c r="D40" s="1188"/>
      <c r="E40" s="1188"/>
      <c r="F40" s="1188"/>
      <c r="G40" s="1188"/>
      <c r="M40" s="1188"/>
      <c r="N40" s="1192"/>
      <c r="O40" s="1192"/>
    </row>
    <row r="41" spans="1:15" ht="26.25" customHeight="1">
      <c r="A41" s="1188"/>
      <c r="B41" s="1188"/>
      <c r="C41" s="1188"/>
      <c r="D41" s="1188"/>
      <c r="E41" s="1188"/>
      <c r="F41" s="1188"/>
      <c r="G41" s="1188"/>
      <c r="M41" s="1188"/>
      <c r="N41" s="1192"/>
      <c r="O41" s="1192"/>
    </row>
    <row r="42" spans="1:15" ht="26.25" customHeight="1">
      <c r="A42" s="1188"/>
      <c r="B42" s="1188"/>
      <c r="C42" s="1188"/>
      <c r="D42" s="1188"/>
      <c r="E42" s="1188"/>
      <c r="F42" s="1188"/>
      <c r="G42" s="1188"/>
      <c r="H42" s="1188"/>
      <c r="I42" s="1188"/>
      <c r="J42" s="1188"/>
      <c r="K42" s="1188"/>
      <c r="L42" s="1188"/>
      <c r="M42" s="1188"/>
      <c r="N42" s="1192"/>
      <c r="O42" s="1192"/>
    </row>
    <row r="43" spans="1:15" ht="26.25" customHeight="1">
      <c r="A43" s="1188"/>
      <c r="B43" s="1188"/>
      <c r="C43" s="1188"/>
      <c r="D43" s="1188"/>
      <c r="E43" s="1188"/>
      <c r="F43" s="1188"/>
      <c r="G43" s="1188"/>
      <c r="H43" s="1188"/>
      <c r="I43" s="1188"/>
      <c r="J43" s="1188"/>
      <c r="K43" s="1188"/>
      <c r="L43" s="1188"/>
      <c r="M43" s="1188"/>
      <c r="N43" s="1192"/>
      <c r="O43" s="1192"/>
    </row>
    <row r="44" spans="1:15" ht="26.25" customHeight="1">
      <c r="A44" s="1188"/>
      <c r="B44" s="1188"/>
      <c r="C44" s="1188"/>
      <c r="D44" s="1188"/>
      <c r="E44" s="1188"/>
      <c r="F44" s="1188"/>
      <c r="G44" s="1188"/>
      <c r="H44" s="1188"/>
      <c r="I44" s="1188"/>
      <c r="J44" s="1188"/>
      <c r="K44" s="1188"/>
      <c r="L44" s="1188"/>
      <c r="M44" s="1188"/>
      <c r="N44" s="1192"/>
      <c r="O44" s="1192"/>
    </row>
    <row r="45" spans="1:15" ht="26.25" customHeight="1">
      <c r="A45" s="1188"/>
      <c r="B45" s="1188"/>
      <c r="C45" s="1188"/>
      <c r="D45" s="1188"/>
      <c r="E45" s="1188"/>
      <c r="F45" s="1188"/>
      <c r="G45" s="1188"/>
      <c r="H45" s="1188"/>
      <c r="I45" s="1188"/>
      <c r="J45" s="1188"/>
      <c r="K45" s="1188"/>
      <c r="L45" s="1188"/>
      <c r="M45" s="1188"/>
      <c r="N45" s="1192"/>
      <c r="O45" s="1192"/>
    </row>
    <row r="46" spans="1:15" ht="26.25" customHeight="1">
      <c r="A46" s="1188"/>
      <c r="B46" s="1188"/>
      <c r="C46" s="1188"/>
      <c r="D46" s="1188"/>
      <c r="E46" s="1188"/>
      <c r="F46" s="1188"/>
      <c r="G46" s="1188"/>
      <c r="H46" s="1188"/>
      <c r="I46" s="1188"/>
      <c r="J46" s="1188"/>
      <c r="K46" s="1188"/>
      <c r="L46" s="1188"/>
      <c r="M46" s="1188"/>
      <c r="N46" s="1192"/>
      <c r="O46" s="1192"/>
    </row>
    <row r="47" spans="1:15" ht="26.25" customHeight="1">
      <c r="A47" s="1188"/>
      <c r="B47" s="1188"/>
      <c r="C47" s="1188"/>
      <c r="D47" s="1188"/>
      <c r="E47" s="1188"/>
      <c r="F47" s="1188"/>
      <c r="G47" s="1188"/>
      <c r="H47" s="1188"/>
      <c r="I47" s="1188"/>
      <c r="J47" s="1188"/>
      <c r="K47" s="1188"/>
      <c r="L47" s="1188"/>
      <c r="M47" s="1188"/>
      <c r="N47" s="1192"/>
      <c r="O47" s="1192"/>
    </row>
    <row r="48" spans="1:15" ht="26.25" customHeight="1">
      <c r="A48" s="1188"/>
      <c r="B48" s="1188"/>
      <c r="C48" s="1188"/>
      <c r="D48" s="1188"/>
      <c r="E48" s="1188"/>
      <c r="F48" s="1188"/>
      <c r="G48" s="1188"/>
      <c r="H48" s="1188"/>
      <c r="I48" s="1188"/>
      <c r="J48" s="1188"/>
      <c r="K48" s="1188"/>
      <c r="L48" s="1188"/>
      <c r="M48" s="1188"/>
      <c r="N48" s="1192"/>
      <c r="O48" s="1192"/>
    </row>
    <row r="49" spans="1:15" ht="26.25" customHeight="1">
      <c r="A49" s="1188"/>
      <c r="B49" s="1188"/>
      <c r="C49" s="1188"/>
      <c r="D49" s="1188"/>
      <c r="E49" s="1188"/>
      <c r="F49" s="1188"/>
      <c r="G49" s="1188"/>
      <c r="H49" s="1188"/>
      <c r="I49" s="1188"/>
      <c r="J49" s="1188"/>
      <c r="K49" s="1188"/>
      <c r="L49" s="1188"/>
      <c r="M49" s="1188"/>
      <c r="N49" s="1192"/>
      <c r="O49" s="1192"/>
    </row>
    <row r="50" spans="1:15" ht="24">
      <c r="A50" s="1188"/>
      <c r="B50" s="1188"/>
      <c r="C50" s="1188"/>
      <c r="D50" s="1188"/>
      <c r="E50" s="1188"/>
      <c r="F50" s="1188"/>
      <c r="G50" s="1188"/>
      <c r="H50" s="1188"/>
      <c r="I50" s="1188"/>
      <c r="J50" s="1188"/>
      <c r="K50" s="1188"/>
      <c r="L50" s="1188"/>
      <c r="M50" s="1176"/>
      <c r="N50" s="1193"/>
      <c r="O50" s="1193"/>
    </row>
    <row r="51" spans="1:15" ht="24">
      <c r="A51" s="1176"/>
      <c r="B51" s="1176"/>
      <c r="C51" s="1176"/>
      <c r="D51" s="1176"/>
      <c r="E51" s="1176"/>
      <c r="F51" s="1176"/>
      <c r="G51" s="1176"/>
      <c r="H51" s="1176"/>
      <c r="I51" s="1176"/>
      <c r="J51" s="1176"/>
      <c r="K51" s="1176"/>
      <c r="L51" s="1176"/>
      <c r="M51" s="1176"/>
      <c r="N51" s="1193"/>
      <c r="O51" s="1193"/>
    </row>
    <row r="52" spans="1:15" ht="24">
      <c r="A52" s="1176"/>
      <c r="B52" s="1176"/>
      <c r="C52" s="1176"/>
      <c r="D52" s="1176"/>
      <c r="E52" s="1176"/>
      <c r="F52" s="1176"/>
      <c r="G52" s="1176"/>
      <c r="H52" s="1176"/>
      <c r="I52" s="1176"/>
      <c r="J52" s="1176"/>
      <c r="K52" s="1176"/>
      <c r="L52" s="1176"/>
      <c r="M52" s="1176"/>
      <c r="N52" s="1193"/>
      <c r="O52" s="1193"/>
    </row>
    <row r="53" spans="1:15">
      <c r="A53" s="1176"/>
      <c r="B53" s="1176"/>
      <c r="C53" s="1176"/>
      <c r="D53" s="1176"/>
      <c r="E53" s="1176"/>
      <c r="F53" s="1176"/>
      <c r="G53" s="1176"/>
      <c r="H53" s="1176"/>
      <c r="I53" s="1176"/>
      <c r="J53" s="1176"/>
      <c r="K53" s="1176"/>
      <c r="L53" s="1176"/>
    </row>
  </sheetData>
  <sheetProtection algorithmName="SHA-512" hashValue="tbUr3rwpR6l38x67CWvVH+VkFzpMDBqUcnACz+msNOdCVHziEfw7Db2RMI72CVcoAsngEZhlrCNL9jLL9I/IjA==" saltValue="MWPCbOLpmK3+lczeRgjsmQ==" spinCount="100000" sheet="1" objects="1" scenarios="1" selectLockedCells="1" selectUnlockedCells="1"/>
  <mergeCells count="9">
    <mergeCell ref="A17:M18"/>
    <mergeCell ref="A19:M20"/>
    <mergeCell ref="K29:M31"/>
    <mergeCell ref="B14:L14"/>
    <mergeCell ref="F1:I1"/>
    <mergeCell ref="L2:M2"/>
    <mergeCell ref="K6:M6"/>
    <mergeCell ref="K7:M7"/>
    <mergeCell ref="K8:M8"/>
  </mergeCells>
  <phoneticPr fontId="4"/>
  <pageMargins left="0.78740157480314965" right="0.59055118110236227" top="0.78740157480314965" bottom="0.98425196850393704" header="0.51181102362204722" footer="0.51181102362204722"/>
  <pageSetup paperSize="9" scale="7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7EFE4-A05E-4DAA-9908-11F56D9A900B}">
  <sheetPr>
    <tabColor theme="7" tint="0.59999389629810485"/>
  </sheetPr>
  <dimension ref="A1:BJ61"/>
  <sheetViews>
    <sheetView showGridLines="0" view="pageBreakPreview" topLeftCell="A4" zoomScaleNormal="85" zoomScaleSheetLayoutView="100" workbookViewId="0">
      <selection activeCell="E30" sqref="E30:AK32"/>
    </sheetView>
  </sheetViews>
  <sheetFormatPr defaultColWidth="8" defaultRowHeight="12"/>
  <cols>
    <col min="1" max="2" width="1.375" style="13" customWidth="1"/>
    <col min="3" max="68" width="2.375" style="13" customWidth="1"/>
    <col min="69" max="16384" width="8" style="13"/>
  </cols>
  <sheetData>
    <row r="1" spans="1:55" ht="14.1" customHeight="1">
      <c r="A1" s="1742" t="s">
        <v>1685</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N1" s="525"/>
      <c r="AO1" s="525"/>
      <c r="AP1" s="525"/>
      <c r="AQ1" s="525"/>
      <c r="AR1" s="525"/>
    </row>
    <row r="2" spans="1:55" ht="5.0999999999999996" customHeight="1" thickBot="1"/>
    <row r="3" spans="1:55" ht="14.1" customHeight="1">
      <c r="B3" s="1741" t="s">
        <v>373</v>
      </c>
      <c r="C3" s="1739"/>
      <c r="D3" s="1739"/>
      <c r="E3" s="1739"/>
      <c r="F3" s="1739"/>
      <c r="G3" s="1739"/>
      <c r="H3" s="1739"/>
      <c r="I3" s="1739"/>
      <c r="J3" s="1739"/>
      <c r="K3" s="1739"/>
      <c r="L3" s="1739"/>
      <c r="M3" s="1739"/>
      <c r="N3" s="1739"/>
      <c r="O3" s="1739"/>
      <c r="P3" s="1739"/>
      <c r="Q3" s="1739"/>
      <c r="R3" s="1739"/>
      <c r="S3" s="1739"/>
      <c r="T3" s="1739"/>
      <c r="U3" s="1739"/>
      <c r="V3" s="1739"/>
      <c r="W3" s="1739"/>
      <c r="X3" s="1739"/>
      <c r="Y3" s="1739"/>
      <c r="Z3" s="4241" t="s">
        <v>122</v>
      </c>
      <c r="AA3" s="4242"/>
      <c r="AB3" s="4242"/>
      <c r="AC3" s="4242"/>
      <c r="AD3" s="4242"/>
      <c r="AE3" s="4242"/>
      <c r="AF3" s="4242"/>
      <c r="AG3" s="4242"/>
      <c r="AH3" s="4242"/>
      <c r="AI3" s="4242"/>
      <c r="AJ3" s="4242"/>
      <c r="AK3" s="4242"/>
      <c r="AL3" s="4243"/>
      <c r="AM3" s="18"/>
    </row>
    <row r="4" spans="1:55" ht="6.95" customHeight="1">
      <c r="B4" s="175"/>
      <c r="C4" s="57"/>
      <c r="D4" s="57"/>
      <c r="E4" s="57"/>
      <c r="F4" s="57"/>
      <c r="G4" s="57"/>
      <c r="H4" s="57"/>
      <c r="I4" s="57"/>
      <c r="J4" s="57"/>
      <c r="K4" s="57"/>
      <c r="L4" s="57"/>
      <c r="M4" s="57"/>
      <c r="N4" s="57"/>
      <c r="O4" s="57"/>
      <c r="P4" s="57"/>
      <c r="Q4" s="57"/>
      <c r="R4" s="57"/>
      <c r="S4" s="57"/>
      <c r="T4" s="57"/>
      <c r="U4" s="57"/>
      <c r="V4" s="57"/>
      <c r="W4" s="57"/>
      <c r="X4" s="57"/>
      <c r="Y4" s="57"/>
      <c r="Z4" s="176"/>
      <c r="AA4" s="57"/>
      <c r="AB4" s="57"/>
      <c r="AC4" s="57"/>
      <c r="AD4" s="57"/>
      <c r="AE4" s="57"/>
      <c r="AF4" s="57"/>
      <c r="AG4" s="57"/>
      <c r="AH4" s="57"/>
      <c r="AI4" s="57"/>
      <c r="AJ4" s="57"/>
      <c r="AK4" s="57"/>
      <c r="AL4" s="177"/>
      <c r="AM4" s="18"/>
    </row>
    <row r="5" spans="1:55" ht="14.1" customHeight="1">
      <c r="B5" s="2941" t="s">
        <v>517</v>
      </c>
      <c r="C5" s="2942"/>
      <c r="D5" s="2221" t="s">
        <v>1510</v>
      </c>
      <c r="E5" s="2221"/>
      <c r="F5" s="2221"/>
      <c r="G5" s="2221"/>
      <c r="H5" s="2221"/>
      <c r="I5" s="2221"/>
      <c r="J5" s="2221"/>
      <c r="K5" s="2221"/>
      <c r="L5" s="2221"/>
      <c r="M5" s="2221"/>
      <c r="N5" s="2221"/>
      <c r="O5" s="2221"/>
      <c r="P5" s="2221"/>
      <c r="Q5" s="2221"/>
      <c r="R5" s="2221"/>
      <c r="S5" s="2221"/>
      <c r="T5" s="2221"/>
      <c r="U5" s="2221"/>
      <c r="V5" s="2221"/>
      <c r="W5" s="2221"/>
      <c r="X5" s="2221"/>
      <c r="Y5" s="303"/>
      <c r="Z5" s="12"/>
      <c r="AL5" s="332"/>
      <c r="AM5" s="18"/>
      <c r="AN5" s="226"/>
      <c r="AO5" s="227"/>
      <c r="AP5" s="227"/>
      <c r="AQ5" s="227"/>
      <c r="AR5" s="227"/>
      <c r="AS5" s="227"/>
      <c r="AT5" s="227"/>
      <c r="AU5" s="227"/>
      <c r="AV5" s="227"/>
      <c r="AW5" s="227"/>
      <c r="AX5" s="227"/>
      <c r="AY5" s="227"/>
      <c r="AZ5" s="227"/>
      <c r="BA5" s="227"/>
      <c r="BB5" s="227"/>
      <c r="BC5" s="227"/>
    </row>
    <row r="6" spans="1:55" ht="14.1" customHeight="1">
      <c r="B6" s="15"/>
      <c r="D6" s="13" t="s">
        <v>494</v>
      </c>
      <c r="E6" s="1872" t="s">
        <v>1509</v>
      </c>
      <c r="F6" s="1872"/>
      <c r="G6" s="1872"/>
      <c r="H6" s="1872"/>
      <c r="I6" s="1872"/>
      <c r="J6" s="1872"/>
      <c r="K6" s="1872"/>
      <c r="L6" s="1872"/>
      <c r="M6" s="1872"/>
      <c r="N6" s="1872"/>
      <c r="O6" s="1872"/>
      <c r="P6" s="1872"/>
      <c r="Q6" s="1872"/>
      <c r="R6" s="1872"/>
      <c r="S6" s="1872"/>
      <c r="T6" s="1872"/>
      <c r="U6" s="1872"/>
      <c r="V6" s="1872"/>
      <c r="W6" s="1872"/>
      <c r="X6" s="1872"/>
      <c r="Y6" s="65"/>
      <c r="Z6" s="297" t="s">
        <v>17</v>
      </c>
      <c r="AA6" s="1871" t="s">
        <v>1664</v>
      </c>
      <c r="AB6" s="1871"/>
      <c r="AC6" s="1871"/>
      <c r="AD6" s="1871"/>
      <c r="AE6" s="1871"/>
      <c r="AF6" s="1871"/>
      <c r="AG6" s="1871"/>
      <c r="AH6" s="1871"/>
      <c r="AI6" s="1871"/>
      <c r="AJ6" s="1871"/>
      <c r="AK6" s="1871"/>
      <c r="AL6" s="332"/>
      <c r="AM6" s="18"/>
      <c r="AN6" s="227"/>
      <c r="AO6" s="227"/>
      <c r="AP6" s="227"/>
      <c r="AQ6" s="227"/>
      <c r="AR6" s="227"/>
      <c r="AS6" s="227"/>
      <c r="AT6" s="227"/>
      <c r="AU6" s="227"/>
      <c r="AV6" s="227"/>
      <c r="AW6" s="227"/>
      <c r="AX6" s="227"/>
      <c r="AY6" s="227"/>
      <c r="AZ6" s="227"/>
      <c r="BA6" s="227"/>
      <c r="BB6" s="227"/>
      <c r="BC6" s="227"/>
    </row>
    <row r="7" spans="1:55" ht="14.1" customHeight="1">
      <c r="B7" s="15"/>
      <c r="C7" s="303"/>
      <c r="D7" s="56"/>
      <c r="E7" s="1872"/>
      <c r="F7" s="1872"/>
      <c r="G7" s="1872"/>
      <c r="H7" s="1872"/>
      <c r="I7" s="1872"/>
      <c r="J7" s="1872"/>
      <c r="K7" s="1872"/>
      <c r="L7" s="1872"/>
      <c r="M7" s="1872"/>
      <c r="N7" s="1872"/>
      <c r="O7" s="1872"/>
      <c r="P7" s="1872"/>
      <c r="Q7" s="1872"/>
      <c r="R7" s="1872"/>
      <c r="S7" s="1872"/>
      <c r="T7" s="1872"/>
      <c r="U7" s="1872"/>
      <c r="V7" s="1872"/>
      <c r="W7" s="1872"/>
      <c r="X7" s="1872"/>
      <c r="Y7" s="65"/>
      <c r="Z7" s="21"/>
      <c r="AA7" s="1871"/>
      <c r="AB7" s="1871"/>
      <c r="AC7" s="1871"/>
      <c r="AD7" s="1871"/>
      <c r="AE7" s="1871"/>
      <c r="AF7" s="1871"/>
      <c r="AG7" s="1871"/>
      <c r="AH7" s="1871"/>
      <c r="AI7" s="1871"/>
      <c r="AJ7" s="1871"/>
      <c r="AK7" s="1871"/>
      <c r="AL7" s="332"/>
      <c r="AM7" s="18"/>
      <c r="AN7" s="227"/>
      <c r="AO7" s="227"/>
      <c r="AP7" s="227"/>
      <c r="AQ7" s="227"/>
      <c r="AR7" s="227"/>
      <c r="AS7" s="227"/>
      <c r="AT7" s="227"/>
      <c r="AU7" s="227"/>
      <c r="AV7" s="227"/>
      <c r="AW7" s="227"/>
      <c r="AX7" s="227"/>
      <c r="AY7" s="227"/>
      <c r="AZ7" s="227"/>
      <c r="BA7" s="227"/>
      <c r="BB7" s="227"/>
      <c r="BC7" s="227"/>
    </row>
    <row r="8" spans="1:55" ht="14.1" customHeight="1">
      <c r="B8" s="15"/>
      <c r="Y8" s="564"/>
      <c r="Z8" s="21"/>
      <c r="AA8" s="1871"/>
      <c r="AB8" s="1871"/>
      <c r="AC8" s="1871"/>
      <c r="AD8" s="1871"/>
      <c r="AE8" s="1871"/>
      <c r="AF8" s="1871"/>
      <c r="AG8" s="1871"/>
      <c r="AH8" s="1871"/>
      <c r="AI8" s="1871"/>
      <c r="AJ8" s="1871"/>
      <c r="AK8" s="1871"/>
      <c r="AL8" s="332"/>
      <c r="AM8" s="18"/>
      <c r="AN8" s="227"/>
      <c r="AO8" s="227"/>
      <c r="AP8" s="227"/>
      <c r="AQ8" s="227"/>
      <c r="AR8" s="227"/>
      <c r="AS8" s="227"/>
      <c r="AT8" s="227"/>
      <c r="AU8" s="227"/>
      <c r="AV8" s="227"/>
      <c r="AW8" s="227"/>
      <c r="AX8" s="227"/>
      <c r="AY8" s="227"/>
      <c r="AZ8" s="227"/>
      <c r="BA8" s="227"/>
      <c r="BB8" s="227"/>
      <c r="BC8" s="227"/>
    </row>
    <row r="9" spans="1:55" ht="14.1" customHeight="1">
      <c r="B9" s="15"/>
      <c r="D9" s="561" t="s">
        <v>492</v>
      </c>
      <c r="E9" s="1872" t="s">
        <v>1511</v>
      </c>
      <c r="F9" s="1872"/>
      <c r="G9" s="1872"/>
      <c r="H9" s="1872"/>
      <c r="I9" s="1872"/>
      <c r="J9" s="1872"/>
      <c r="K9" s="1872"/>
      <c r="L9" s="1872"/>
      <c r="M9" s="1872"/>
      <c r="N9" s="1872"/>
      <c r="O9" s="1872"/>
      <c r="P9" s="1872"/>
      <c r="Q9" s="1872"/>
      <c r="R9" s="1872"/>
      <c r="S9" s="1872"/>
      <c r="T9" s="1872"/>
      <c r="U9" s="1872"/>
      <c r="V9" s="1872"/>
      <c r="W9" s="1872"/>
      <c r="X9" s="1872"/>
      <c r="Z9" s="297" t="s">
        <v>131</v>
      </c>
      <c r="AA9" s="1871" t="s">
        <v>1513</v>
      </c>
      <c r="AB9" s="1871"/>
      <c r="AC9" s="1871"/>
      <c r="AD9" s="1871"/>
      <c r="AE9" s="1871"/>
      <c r="AF9" s="1871"/>
      <c r="AG9" s="1871"/>
      <c r="AH9" s="1871"/>
      <c r="AI9" s="1871"/>
      <c r="AJ9" s="1871"/>
      <c r="AK9" s="1871"/>
      <c r="AL9" s="332"/>
      <c r="AM9" s="18"/>
      <c r="AN9" s="227"/>
      <c r="AO9" s="227"/>
      <c r="AP9" s="227"/>
      <c r="AQ9" s="227"/>
    </row>
    <row r="10" spans="1:55" ht="14.1" customHeight="1">
      <c r="B10" s="18"/>
      <c r="E10" s="1872"/>
      <c r="F10" s="1872"/>
      <c r="G10" s="1872"/>
      <c r="H10" s="1872"/>
      <c r="I10" s="1872"/>
      <c r="J10" s="1872"/>
      <c r="K10" s="1872"/>
      <c r="L10" s="1872"/>
      <c r="M10" s="1872"/>
      <c r="N10" s="1872"/>
      <c r="O10" s="1872"/>
      <c r="P10" s="1872"/>
      <c r="Q10" s="1872"/>
      <c r="R10" s="1872"/>
      <c r="S10" s="1872"/>
      <c r="T10" s="1872"/>
      <c r="U10" s="1872"/>
      <c r="V10" s="1872"/>
      <c r="W10" s="1872"/>
      <c r="X10" s="1872"/>
      <c r="Y10" s="65"/>
      <c r="Z10" s="444"/>
      <c r="AA10" s="1871"/>
      <c r="AB10" s="1871"/>
      <c r="AC10" s="1871"/>
      <c r="AD10" s="1871"/>
      <c r="AE10" s="1871"/>
      <c r="AF10" s="1871"/>
      <c r="AG10" s="1871"/>
      <c r="AH10" s="1871"/>
      <c r="AI10" s="1871"/>
      <c r="AJ10" s="1871"/>
      <c r="AK10" s="1871"/>
      <c r="AL10" s="177"/>
      <c r="AM10" s="18"/>
      <c r="AN10" s="227"/>
      <c r="AO10" s="227"/>
      <c r="AP10" s="227"/>
      <c r="AQ10" s="227"/>
    </row>
    <row r="11" spans="1:55" ht="14.1" customHeight="1">
      <c r="B11" s="405"/>
      <c r="C11" s="303"/>
      <c r="D11" s="65"/>
      <c r="E11" s="1872"/>
      <c r="F11" s="1872"/>
      <c r="G11" s="1872"/>
      <c r="H11" s="1872"/>
      <c r="I11" s="1872"/>
      <c r="J11" s="1872"/>
      <c r="K11" s="1872"/>
      <c r="L11" s="1872"/>
      <c r="M11" s="1872"/>
      <c r="N11" s="1872"/>
      <c r="O11" s="1872"/>
      <c r="P11" s="1872"/>
      <c r="Q11" s="1872"/>
      <c r="R11" s="1872"/>
      <c r="S11" s="1872"/>
      <c r="T11" s="1872"/>
      <c r="U11" s="1872"/>
      <c r="V11" s="1872"/>
      <c r="W11" s="1872"/>
      <c r="X11" s="1872"/>
      <c r="Y11" s="65"/>
      <c r="Z11" s="444"/>
      <c r="AA11" s="1871"/>
      <c r="AB11" s="1871"/>
      <c r="AC11" s="1871"/>
      <c r="AD11" s="1871"/>
      <c r="AE11" s="1871"/>
      <c r="AF11" s="1871"/>
      <c r="AG11" s="1871"/>
      <c r="AH11" s="1871"/>
      <c r="AI11" s="1871"/>
      <c r="AJ11" s="1871"/>
      <c r="AK11" s="1871"/>
      <c r="AL11" s="177"/>
      <c r="AM11" s="18"/>
      <c r="AN11" s="227"/>
      <c r="AO11" s="227"/>
      <c r="AP11" s="227"/>
      <c r="AQ11" s="227"/>
    </row>
    <row r="12" spans="1:55" ht="14.1" customHeight="1">
      <c r="B12" s="175"/>
      <c r="C12" s="303"/>
      <c r="D12" s="65"/>
      <c r="E12" s="1872"/>
      <c r="F12" s="1872"/>
      <c r="G12" s="1872"/>
      <c r="H12" s="1872"/>
      <c r="I12" s="1872"/>
      <c r="J12" s="1872"/>
      <c r="K12" s="1872"/>
      <c r="L12" s="1872"/>
      <c r="M12" s="1872"/>
      <c r="N12" s="1872"/>
      <c r="O12" s="1872"/>
      <c r="P12" s="1872"/>
      <c r="Q12" s="1872"/>
      <c r="R12" s="1872"/>
      <c r="S12" s="1872"/>
      <c r="T12" s="1872"/>
      <c r="U12" s="1872"/>
      <c r="V12" s="1872"/>
      <c r="W12" s="1872"/>
      <c r="X12" s="1872"/>
      <c r="Y12" s="65"/>
      <c r="Z12" s="444"/>
      <c r="AA12" s="65"/>
      <c r="AB12" s="65"/>
      <c r="AC12" s="65"/>
      <c r="AD12" s="65"/>
      <c r="AE12" s="65"/>
      <c r="AF12" s="65"/>
      <c r="AG12" s="65"/>
      <c r="AH12" s="65"/>
      <c r="AI12" s="65"/>
      <c r="AJ12" s="65"/>
      <c r="AK12" s="65"/>
      <c r="AL12" s="324"/>
      <c r="AM12" s="18"/>
      <c r="AN12" s="227"/>
      <c r="AO12" s="227"/>
      <c r="AP12" s="227"/>
    </row>
    <row r="13" spans="1:55" ht="14.1" customHeight="1">
      <c r="A13" s="303"/>
      <c r="B13" s="876"/>
      <c r="C13" s="303"/>
      <c r="D13" s="304"/>
      <c r="E13" s="304"/>
      <c r="F13" s="304"/>
      <c r="G13" s="304"/>
      <c r="H13" s="304"/>
      <c r="I13" s="304"/>
      <c r="J13" s="304"/>
      <c r="K13" s="304"/>
      <c r="L13" s="304"/>
      <c r="M13" s="304"/>
      <c r="N13" s="304"/>
      <c r="O13" s="304"/>
      <c r="P13" s="304"/>
      <c r="Q13" s="304"/>
      <c r="R13" s="304"/>
      <c r="S13" s="304"/>
      <c r="T13" s="304"/>
      <c r="U13" s="304"/>
      <c r="V13" s="304"/>
      <c r="W13" s="304"/>
      <c r="X13" s="304"/>
      <c r="Y13" s="304"/>
      <c r="Z13" s="1106"/>
      <c r="AA13" s="304"/>
      <c r="AB13" s="304"/>
      <c r="AC13" s="304"/>
      <c r="AD13" s="304"/>
      <c r="AE13" s="304"/>
      <c r="AF13" s="304"/>
      <c r="AG13" s="304"/>
      <c r="AH13" s="304"/>
      <c r="AI13" s="304"/>
      <c r="AJ13" s="304"/>
      <c r="AK13" s="304"/>
      <c r="AL13" s="324"/>
      <c r="AM13" s="18"/>
      <c r="AN13" s="227"/>
      <c r="AO13" s="227"/>
      <c r="AP13" s="227"/>
    </row>
    <row r="14" spans="1:55" ht="14.1" customHeight="1">
      <c r="A14" s="303"/>
      <c r="B14" s="284"/>
      <c r="D14" s="561" t="s">
        <v>493</v>
      </c>
      <c r="E14" s="1872" t="s">
        <v>1512</v>
      </c>
      <c r="F14" s="1872"/>
      <c r="G14" s="1872"/>
      <c r="H14" s="1872"/>
      <c r="I14" s="1872"/>
      <c r="J14" s="1872"/>
      <c r="K14" s="1872"/>
      <c r="L14" s="1872"/>
      <c r="M14" s="1872"/>
      <c r="N14" s="1872"/>
      <c r="O14" s="1872"/>
      <c r="P14" s="1872"/>
      <c r="Q14" s="1872"/>
      <c r="R14" s="1872"/>
      <c r="S14" s="1872"/>
      <c r="T14" s="1872"/>
      <c r="U14" s="1872"/>
      <c r="V14" s="1872"/>
      <c r="W14" s="1872"/>
      <c r="X14" s="1872"/>
      <c r="Z14" s="1106"/>
      <c r="AA14" s="304"/>
      <c r="AB14" s="304"/>
      <c r="AC14" s="304"/>
      <c r="AD14" s="304"/>
      <c r="AE14" s="304"/>
      <c r="AF14" s="304"/>
      <c r="AG14" s="304"/>
      <c r="AH14" s="304"/>
      <c r="AI14" s="304"/>
      <c r="AJ14" s="304"/>
      <c r="AK14" s="304"/>
      <c r="AL14" s="324"/>
      <c r="AM14" s="18"/>
      <c r="AN14" s="227"/>
      <c r="AO14" s="227"/>
      <c r="AP14" s="227"/>
      <c r="AQ14" s="227"/>
      <c r="AR14" s="227"/>
      <c r="AS14" s="227"/>
      <c r="AT14" s="227"/>
      <c r="AU14" s="227"/>
      <c r="AV14" s="227"/>
      <c r="AW14" s="227"/>
      <c r="AX14" s="227"/>
      <c r="AY14" s="227"/>
      <c r="AZ14" s="227"/>
      <c r="BA14" s="227"/>
      <c r="BB14" s="227"/>
      <c r="BC14" s="227"/>
    </row>
    <row r="15" spans="1:55" ht="14.1" customHeight="1">
      <c r="A15" s="303"/>
      <c r="B15" s="15"/>
      <c r="D15" s="304"/>
      <c r="E15" s="1872"/>
      <c r="F15" s="1872"/>
      <c r="G15" s="1872"/>
      <c r="H15" s="1872"/>
      <c r="I15" s="1872"/>
      <c r="J15" s="1872"/>
      <c r="K15" s="1872"/>
      <c r="L15" s="1872"/>
      <c r="M15" s="1872"/>
      <c r="N15" s="1872"/>
      <c r="O15" s="1872"/>
      <c r="P15" s="1872"/>
      <c r="Q15" s="1872"/>
      <c r="R15" s="1872"/>
      <c r="S15" s="1872"/>
      <c r="T15" s="1872"/>
      <c r="U15" s="1872"/>
      <c r="V15" s="1872"/>
      <c r="W15" s="1872"/>
      <c r="X15" s="1872"/>
      <c r="Y15" s="65"/>
      <c r="Z15" s="444"/>
      <c r="AA15" s="65"/>
      <c r="AB15" s="65"/>
      <c r="AC15" s="65"/>
      <c r="AD15" s="65"/>
      <c r="AE15" s="65"/>
      <c r="AF15" s="65"/>
      <c r="AG15" s="65"/>
      <c r="AH15" s="65"/>
      <c r="AI15" s="65"/>
      <c r="AJ15" s="65"/>
      <c r="AK15" s="65"/>
      <c r="AL15" s="31"/>
      <c r="AM15" s="18"/>
      <c r="AN15" s="227"/>
      <c r="AO15" s="227"/>
      <c r="AP15" s="227"/>
      <c r="AQ15" s="227"/>
      <c r="AR15" s="227"/>
      <c r="AS15" s="227"/>
      <c r="AT15" s="227"/>
      <c r="AU15" s="227"/>
      <c r="AV15" s="227"/>
      <c r="AW15" s="227"/>
      <c r="AX15" s="227"/>
      <c r="AY15" s="227"/>
      <c r="AZ15" s="227"/>
      <c r="BA15" s="227"/>
      <c r="BB15" s="227"/>
      <c r="BC15" s="227"/>
    </row>
    <row r="16" spans="1:55" ht="14.1" customHeight="1">
      <c r="A16" s="303"/>
      <c r="B16" s="15"/>
      <c r="E16" s="1872"/>
      <c r="F16" s="1872"/>
      <c r="G16" s="1872"/>
      <c r="H16" s="1872"/>
      <c r="I16" s="1872"/>
      <c r="J16" s="1872"/>
      <c r="K16" s="1872"/>
      <c r="L16" s="1872"/>
      <c r="M16" s="1872"/>
      <c r="N16" s="1872"/>
      <c r="O16" s="1872"/>
      <c r="P16" s="1872"/>
      <c r="Q16" s="1872"/>
      <c r="R16" s="1872"/>
      <c r="S16" s="1872"/>
      <c r="T16" s="1872"/>
      <c r="U16" s="1872"/>
      <c r="V16" s="1872"/>
      <c r="W16" s="1872"/>
      <c r="X16" s="1872"/>
      <c r="Y16" s="65"/>
      <c r="Z16" s="444"/>
      <c r="AA16" s="65"/>
      <c r="AB16" s="65"/>
      <c r="AC16" s="65"/>
      <c r="AD16" s="65"/>
      <c r="AE16" s="65"/>
      <c r="AF16" s="65"/>
      <c r="AG16" s="65"/>
      <c r="AH16" s="65"/>
      <c r="AI16" s="65"/>
      <c r="AJ16" s="65"/>
      <c r="AK16" s="65"/>
      <c r="AL16" s="197"/>
      <c r="AM16" s="18"/>
    </row>
    <row r="17" spans="1:62" ht="14.1" customHeight="1">
      <c r="A17" s="303"/>
      <c r="B17" s="15"/>
      <c r="C17" s="303"/>
      <c r="E17" s="65"/>
      <c r="F17" s="65"/>
      <c r="G17" s="65"/>
      <c r="H17" s="65"/>
      <c r="I17" s="65"/>
      <c r="J17" s="65"/>
      <c r="K17" s="65"/>
      <c r="L17" s="65"/>
      <c r="M17" s="65"/>
      <c r="N17" s="65"/>
      <c r="O17" s="65"/>
      <c r="P17" s="65"/>
      <c r="Q17" s="65"/>
      <c r="R17" s="65"/>
      <c r="S17" s="65"/>
      <c r="T17" s="65"/>
      <c r="U17" s="65"/>
      <c r="V17" s="65"/>
      <c r="W17" s="65"/>
      <c r="X17" s="65"/>
      <c r="Y17" s="65"/>
      <c r="Z17" s="444"/>
      <c r="AA17" s="65"/>
      <c r="AB17" s="65"/>
      <c r="AC17" s="65"/>
      <c r="AD17" s="65"/>
      <c r="AE17" s="65"/>
      <c r="AF17" s="65"/>
      <c r="AG17" s="65"/>
      <c r="AH17" s="65"/>
      <c r="AI17" s="65"/>
      <c r="AJ17" s="65"/>
      <c r="AK17" s="65"/>
      <c r="AL17" s="197"/>
      <c r="AM17" s="18"/>
    </row>
    <row r="18" spans="1:62" ht="14.1" customHeight="1">
      <c r="A18" s="303"/>
      <c r="B18" s="4244" t="s">
        <v>680</v>
      </c>
      <c r="C18" s="4245"/>
      <c r="D18" s="2087" t="s">
        <v>714</v>
      </c>
      <c r="E18" s="2087"/>
      <c r="F18" s="2087"/>
      <c r="G18" s="2087"/>
      <c r="H18" s="2087"/>
      <c r="I18" s="2087"/>
      <c r="J18" s="2087"/>
      <c r="K18" s="2087"/>
      <c r="L18" s="2087"/>
      <c r="M18" s="2087"/>
      <c r="N18" s="2087"/>
      <c r="O18" s="2087"/>
      <c r="P18" s="2087"/>
      <c r="Q18" s="2087"/>
      <c r="R18" s="2087"/>
      <c r="S18" s="2087"/>
      <c r="T18" s="2087"/>
      <c r="U18" s="2087"/>
      <c r="V18" s="2087"/>
      <c r="W18" s="2087"/>
      <c r="X18" s="2087"/>
      <c r="Y18" s="564"/>
      <c r="Z18" s="302" t="s">
        <v>131</v>
      </c>
      <c r="AA18" s="1941" t="s">
        <v>617</v>
      </c>
      <c r="AB18" s="1941"/>
      <c r="AC18" s="1941"/>
      <c r="AD18" s="1941"/>
      <c r="AE18" s="1941"/>
      <c r="AF18" s="1941"/>
      <c r="AG18" s="1941"/>
      <c r="AH18" s="1941"/>
      <c r="AI18" s="1941"/>
      <c r="AJ18" s="1941"/>
      <c r="AK18" s="1941"/>
      <c r="AL18" s="31"/>
      <c r="AM18" s="18"/>
    </row>
    <row r="19" spans="1:62" ht="14.1" customHeight="1">
      <c r="A19" s="303"/>
      <c r="B19" s="15"/>
      <c r="C19" s="303"/>
      <c r="D19" s="560" t="s">
        <v>38</v>
      </c>
      <c r="E19" s="4188" t="s">
        <v>1138</v>
      </c>
      <c r="F19" s="4188"/>
      <c r="G19" s="4188"/>
      <c r="H19" s="4188"/>
      <c r="I19" s="4188"/>
      <c r="J19" s="4188"/>
      <c r="K19" s="4188"/>
      <c r="L19" s="4188"/>
      <c r="M19" s="4188"/>
      <c r="N19" s="4188"/>
      <c r="O19" s="4188"/>
      <c r="P19" s="4188"/>
      <c r="Q19" s="4188"/>
      <c r="R19" s="4188"/>
      <c r="S19" s="4188"/>
      <c r="T19" s="4188"/>
      <c r="U19" s="4188"/>
      <c r="V19" s="4188"/>
      <c r="W19" s="4188"/>
      <c r="X19" s="4188"/>
      <c r="Y19" s="564"/>
      <c r="Z19" s="302" t="s">
        <v>131</v>
      </c>
      <c r="AA19" s="1941" t="s">
        <v>951</v>
      </c>
      <c r="AB19" s="1941"/>
      <c r="AC19" s="1941"/>
      <c r="AD19" s="1941"/>
      <c r="AE19" s="1941"/>
      <c r="AF19" s="1941"/>
      <c r="AG19" s="1941"/>
      <c r="AH19" s="1941"/>
      <c r="AI19" s="1941"/>
      <c r="AJ19" s="1941"/>
      <c r="AK19" s="1941"/>
      <c r="AL19" s="31"/>
      <c r="AM19" s="18"/>
    </row>
    <row r="20" spans="1:62" ht="14.1" customHeight="1">
      <c r="A20" s="303"/>
      <c r="B20" s="15"/>
      <c r="C20" s="561"/>
      <c r="D20" s="56"/>
      <c r="E20" s="56"/>
      <c r="F20" s="56"/>
      <c r="H20" s="564"/>
      <c r="I20" s="564"/>
      <c r="J20" s="564"/>
      <c r="L20" s="564"/>
      <c r="M20" s="564"/>
      <c r="N20" s="564"/>
      <c r="P20" s="564"/>
      <c r="Q20" s="564"/>
      <c r="R20" s="564"/>
      <c r="W20" s="522"/>
      <c r="X20" s="522"/>
      <c r="Y20" s="27"/>
      <c r="Z20" s="21"/>
      <c r="AA20" s="4"/>
      <c r="AB20" s="4"/>
      <c r="AC20" s="4"/>
      <c r="AD20" s="4"/>
      <c r="AE20" s="4"/>
      <c r="AF20" s="4"/>
      <c r="AG20" s="4"/>
      <c r="AH20" s="4"/>
      <c r="AI20" s="4"/>
      <c r="AJ20" s="4"/>
      <c r="AK20" s="4"/>
      <c r="AL20" s="31"/>
      <c r="AM20" s="18"/>
    </row>
    <row r="21" spans="1:62" ht="14.1" customHeight="1">
      <c r="A21" s="303"/>
      <c r="B21" s="439"/>
      <c r="C21" s="440"/>
      <c r="D21" s="278" t="s">
        <v>489</v>
      </c>
      <c r="E21" s="1710" t="s">
        <v>673</v>
      </c>
      <c r="F21" s="1710"/>
      <c r="G21" s="1710"/>
      <c r="H21" s="1710"/>
      <c r="I21" s="1710"/>
      <c r="J21" s="1710"/>
      <c r="K21" s="1710"/>
      <c r="L21" s="1710"/>
      <c r="M21" s="1710"/>
      <c r="N21" s="1710"/>
      <c r="O21" s="1710"/>
      <c r="P21" s="1710"/>
      <c r="Q21" s="1710"/>
      <c r="R21" s="1710"/>
      <c r="S21" s="1710"/>
      <c r="T21" s="1710"/>
      <c r="U21" s="1710"/>
      <c r="V21" s="1710"/>
      <c r="W21" s="1710"/>
      <c r="X21" s="1710"/>
      <c r="Y21" s="872"/>
      <c r="Z21" s="21"/>
      <c r="AA21" s="322"/>
      <c r="AB21" s="322"/>
      <c r="AC21" s="322"/>
      <c r="AD21" s="322"/>
      <c r="AE21" s="322"/>
      <c r="AF21" s="322"/>
      <c r="AG21" s="322"/>
      <c r="AH21" s="322"/>
      <c r="AI21" s="322"/>
      <c r="AJ21" s="322"/>
      <c r="AK21" s="322"/>
      <c r="AL21" s="31"/>
      <c r="AM21" s="18"/>
      <c r="AT21" s="315"/>
      <c r="AU21" s="315"/>
      <c r="AV21" s="323"/>
      <c r="AW21" s="323"/>
      <c r="AX21" s="315"/>
      <c r="AY21" s="315"/>
      <c r="AZ21" s="323"/>
      <c r="BA21" s="315"/>
      <c r="BB21" s="315"/>
      <c r="BC21" s="315"/>
      <c r="BD21" s="315"/>
      <c r="BE21" s="315"/>
      <c r="BF21" s="3"/>
    </row>
    <row r="22" spans="1:62" ht="14.1" customHeight="1">
      <c r="A22" s="303"/>
      <c r="B22" s="15"/>
      <c r="E22" s="2938"/>
      <c r="F22" s="2938"/>
      <c r="G22" s="2938"/>
      <c r="H22" s="2938"/>
      <c r="I22" s="2938"/>
      <c r="J22" s="2938"/>
      <c r="K22" s="2938"/>
      <c r="L22" s="2938"/>
      <c r="M22" s="2938"/>
      <c r="N22" s="2938"/>
      <c r="O22" s="2938"/>
      <c r="P22" s="2938"/>
      <c r="Q22" s="2938"/>
      <c r="R22" s="2938"/>
      <c r="S22" s="2938"/>
      <c r="T22" s="2938"/>
      <c r="U22" s="2938"/>
      <c r="V22" s="2938"/>
      <c r="W22" s="2938"/>
      <c r="X22" s="2938"/>
      <c r="Y22" s="2938"/>
      <c r="Z22" s="2938"/>
      <c r="AA22" s="2938"/>
      <c r="AB22" s="2938"/>
      <c r="AC22" s="2938"/>
      <c r="AD22" s="2938"/>
      <c r="AE22" s="2938"/>
      <c r="AF22" s="2938"/>
      <c r="AG22" s="2938"/>
      <c r="AH22" s="2938"/>
      <c r="AI22" s="2938"/>
      <c r="AJ22" s="2938"/>
      <c r="AK22" s="2938"/>
      <c r="AL22" s="31"/>
      <c r="AM22" s="18"/>
      <c r="AT22" s="315"/>
      <c r="AU22" s="315"/>
      <c r="AV22" s="323"/>
      <c r="AW22" s="323"/>
      <c r="AX22" s="315"/>
      <c r="AY22" s="315"/>
      <c r="AZ22" s="323"/>
      <c r="BA22" s="315"/>
      <c r="BB22" s="315"/>
      <c r="BC22" s="315"/>
      <c r="BD22" s="315"/>
      <c r="BE22" s="315"/>
      <c r="BF22" s="3"/>
    </row>
    <row r="23" spans="1:62" ht="14.1" customHeight="1">
      <c r="A23" s="303"/>
      <c r="B23" s="15"/>
      <c r="D23" s="570"/>
      <c r="E23" s="2938"/>
      <c r="F23" s="2938"/>
      <c r="G23" s="2938"/>
      <c r="H23" s="2938"/>
      <c r="I23" s="2938"/>
      <c r="J23" s="2938"/>
      <c r="K23" s="2938"/>
      <c r="L23" s="2938"/>
      <c r="M23" s="2938"/>
      <c r="N23" s="2938"/>
      <c r="O23" s="2938"/>
      <c r="P23" s="2938"/>
      <c r="Q23" s="2938"/>
      <c r="R23" s="2938"/>
      <c r="S23" s="2938"/>
      <c r="T23" s="2938"/>
      <c r="U23" s="2938"/>
      <c r="V23" s="2938"/>
      <c r="W23" s="2938"/>
      <c r="X23" s="2938"/>
      <c r="Y23" s="2938"/>
      <c r="Z23" s="2938"/>
      <c r="AA23" s="2938"/>
      <c r="AB23" s="2938"/>
      <c r="AC23" s="2938"/>
      <c r="AD23" s="2938"/>
      <c r="AE23" s="2938"/>
      <c r="AF23" s="2938"/>
      <c r="AG23" s="2938"/>
      <c r="AH23" s="2938"/>
      <c r="AI23" s="2938"/>
      <c r="AJ23" s="2938"/>
      <c r="AK23" s="2938"/>
      <c r="AL23" s="195"/>
      <c r="AM23" s="18"/>
    </row>
    <row r="24" spans="1:62" ht="14.1" customHeight="1">
      <c r="A24" s="303"/>
      <c r="B24" s="15"/>
      <c r="C24" s="303"/>
      <c r="E24" s="2938"/>
      <c r="F24" s="2938"/>
      <c r="G24" s="2938"/>
      <c r="H24" s="2938"/>
      <c r="I24" s="2938"/>
      <c r="J24" s="2938"/>
      <c r="K24" s="2938"/>
      <c r="L24" s="2938"/>
      <c r="M24" s="2938"/>
      <c r="N24" s="2938"/>
      <c r="O24" s="2938"/>
      <c r="P24" s="2938"/>
      <c r="Q24" s="2938"/>
      <c r="R24" s="2938"/>
      <c r="S24" s="2938"/>
      <c r="T24" s="2938"/>
      <c r="U24" s="2938"/>
      <c r="V24" s="2938"/>
      <c r="W24" s="2938"/>
      <c r="X24" s="2938"/>
      <c r="Y24" s="2938"/>
      <c r="Z24" s="2938"/>
      <c r="AA24" s="2938"/>
      <c r="AB24" s="2938"/>
      <c r="AC24" s="2938"/>
      <c r="AD24" s="2938"/>
      <c r="AE24" s="2938"/>
      <c r="AF24" s="2938"/>
      <c r="AG24" s="2938"/>
      <c r="AH24" s="2938"/>
      <c r="AI24" s="2938"/>
      <c r="AJ24" s="2938"/>
      <c r="AK24" s="2938"/>
      <c r="AL24" s="195"/>
      <c r="AM24" s="18"/>
    </row>
    <row r="25" spans="1:62" ht="14.1" customHeight="1">
      <c r="A25" s="303"/>
      <c r="B25" s="15"/>
      <c r="C25" s="303"/>
      <c r="D25" s="65"/>
      <c r="E25" s="65"/>
      <c r="F25" s="65"/>
      <c r="G25" s="65"/>
      <c r="H25" s="65"/>
      <c r="I25" s="65"/>
      <c r="J25" s="65"/>
      <c r="K25" s="65"/>
      <c r="L25" s="65"/>
      <c r="M25" s="65"/>
      <c r="N25" s="65"/>
      <c r="O25" s="65"/>
      <c r="P25" s="65"/>
      <c r="Q25" s="65"/>
      <c r="R25" s="65"/>
      <c r="S25" s="65"/>
      <c r="T25" s="65"/>
      <c r="U25" s="65"/>
      <c r="V25" s="65"/>
      <c r="W25" s="65"/>
      <c r="X25" s="65"/>
      <c r="Y25" s="65"/>
      <c r="Z25" s="444"/>
      <c r="AA25" s="65"/>
      <c r="AB25" s="65"/>
      <c r="AC25" s="65"/>
      <c r="AD25" s="65"/>
      <c r="AE25" s="65"/>
      <c r="AF25" s="65"/>
      <c r="AG25" s="65"/>
      <c r="AH25" s="65"/>
      <c r="AI25" s="65"/>
      <c r="AJ25" s="65"/>
      <c r="AK25" s="65"/>
      <c r="AL25" s="31"/>
      <c r="AM25" s="18"/>
    </row>
    <row r="26" spans="1:62" ht="14.1" customHeight="1">
      <c r="A26" s="303"/>
      <c r="B26" s="15"/>
      <c r="C26" s="303"/>
      <c r="D26" s="561" t="s">
        <v>35</v>
      </c>
      <c r="E26" s="1872" t="s">
        <v>715</v>
      </c>
      <c r="F26" s="1872"/>
      <c r="G26" s="1872"/>
      <c r="H26" s="1872"/>
      <c r="I26" s="1872"/>
      <c r="J26" s="1872"/>
      <c r="K26" s="1872"/>
      <c r="L26" s="1872"/>
      <c r="M26" s="1872"/>
      <c r="N26" s="1872"/>
      <c r="O26" s="1872"/>
      <c r="P26" s="1872"/>
      <c r="Q26" s="1872"/>
      <c r="R26" s="1872"/>
      <c r="S26" s="1872"/>
      <c r="T26" s="1872"/>
      <c r="U26" s="1872"/>
      <c r="V26" s="1872"/>
      <c r="W26" s="1872"/>
      <c r="X26" s="1872"/>
      <c r="Y26" s="65"/>
      <c r="Z26" s="444"/>
      <c r="AA26" s="65"/>
      <c r="AB26" s="65"/>
      <c r="AC26" s="65"/>
      <c r="AD26" s="65"/>
      <c r="AE26" s="65"/>
      <c r="AF26" s="65"/>
      <c r="AG26" s="65"/>
      <c r="AH26" s="65"/>
      <c r="AI26" s="65"/>
      <c r="AJ26" s="65"/>
      <c r="AK26" s="65"/>
      <c r="AL26" s="17"/>
      <c r="AM26" s="18"/>
      <c r="BJ26" s="296"/>
    </row>
    <row r="27" spans="1:62" ht="14.1" customHeight="1">
      <c r="A27" s="303"/>
      <c r="B27" s="15"/>
      <c r="C27" s="303"/>
      <c r="D27" s="303"/>
      <c r="E27" s="1872"/>
      <c r="F27" s="1872"/>
      <c r="G27" s="1872"/>
      <c r="H27" s="1872"/>
      <c r="I27" s="1872"/>
      <c r="J27" s="1872"/>
      <c r="K27" s="1872"/>
      <c r="L27" s="1872"/>
      <c r="M27" s="1872"/>
      <c r="N27" s="1872"/>
      <c r="O27" s="1872"/>
      <c r="P27" s="1872"/>
      <c r="Q27" s="1872"/>
      <c r="R27" s="1872"/>
      <c r="S27" s="1872"/>
      <c r="T27" s="1872"/>
      <c r="U27" s="1872"/>
      <c r="V27" s="1872"/>
      <c r="W27" s="1872"/>
      <c r="X27" s="1872"/>
      <c r="Y27" s="65"/>
      <c r="Z27" s="444"/>
      <c r="AA27" s="65"/>
      <c r="AB27" s="65"/>
      <c r="AC27" s="65"/>
      <c r="AD27" s="65"/>
      <c r="AE27" s="65"/>
      <c r="AF27" s="65"/>
      <c r="AG27" s="65"/>
      <c r="AH27" s="65"/>
      <c r="AI27" s="65"/>
      <c r="AJ27" s="65"/>
      <c r="AK27" s="65"/>
      <c r="AL27" s="324"/>
      <c r="AM27" s="18"/>
      <c r="BJ27" s="296"/>
    </row>
    <row r="28" spans="1:62" ht="14.1" customHeight="1">
      <c r="A28" s="303"/>
      <c r="B28" s="15"/>
      <c r="C28" s="303"/>
      <c r="D28" s="278" t="s">
        <v>489</v>
      </c>
      <c r="E28" s="1872" t="s">
        <v>1686</v>
      </c>
      <c r="F28" s="1872"/>
      <c r="G28" s="1872"/>
      <c r="H28" s="1872"/>
      <c r="I28" s="1872"/>
      <c r="J28" s="1872"/>
      <c r="K28" s="1872"/>
      <c r="L28" s="1872"/>
      <c r="M28" s="1872"/>
      <c r="N28" s="1872"/>
      <c r="O28" s="1872"/>
      <c r="P28" s="1872"/>
      <c r="Q28" s="1872"/>
      <c r="R28" s="1872"/>
      <c r="S28" s="1872"/>
      <c r="T28" s="1872"/>
      <c r="U28" s="1872"/>
      <c r="V28" s="1872"/>
      <c r="W28" s="1872"/>
      <c r="X28" s="1872"/>
      <c r="Y28" s="56"/>
      <c r="Z28" s="1113"/>
      <c r="AA28" s="56"/>
      <c r="AB28" s="56"/>
      <c r="AC28" s="56"/>
      <c r="AD28" s="56"/>
      <c r="AE28" s="56"/>
      <c r="AF28" s="56"/>
      <c r="AG28" s="56"/>
      <c r="AH28" s="56"/>
      <c r="AI28" s="56"/>
      <c r="AJ28" s="56"/>
      <c r="AK28" s="56"/>
      <c r="AL28" s="324"/>
      <c r="AM28" s="18"/>
      <c r="BJ28" s="296"/>
    </row>
    <row r="29" spans="1:62" ht="14.1" customHeight="1">
      <c r="A29" s="303"/>
      <c r="B29" s="15"/>
      <c r="E29" s="1872"/>
      <c r="F29" s="1872"/>
      <c r="G29" s="1872"/>
      <c r="H29" s="1872"/>
      <c r="I29" s="1872"/>
      <c r="J29" s="1872"/>
      <c r="K29" s="1872"/>
      <c r="L29" s="1872"/>
      <c r="M29" s="1872"/>
      <c r="N29" s="1872"/>
      <c r="O29" s="1872"/>
      <c r="P29" s="1872"/>
      <c r="Q29" s="1872"/>
      <c r="R29" s="1872"/>
      <c r="S29" s="1872"/>
      <c r="T29" s="1872"/>
      <c r="U29" s="1872"/>
      <c r="V29" s="1872"/>
      <c r="W29" s="1872"/>
      <c r="X29" s="1872"/>
      <c r="Z29" s="12"/>
      <c r="AL29" s="31"/>
      <c r="AM29" s="18"/>
      <c r="BJ29" s="296"/>
    </row>
    <row r="30" spans="1:62" ht="14.1" customHeight="1">
      <c r="A30" s="303"/>
      <c r="B30" s="284"/>
      <c r="E30" s="2938"/>
      <c r="F30" s="2938"/>
      <c r="G30" s="2938"/>
      <c r="H30" s="2938"/>
      <c r="I30" s="2938"/>
      <c r="J30" s="2938"/>
      <c r="K30" s="2938"/>
      <c r="L30" s="2938"/>
      <c r="M30" s="2938"/>
      <c r="N30" s="2938"/>
      <c r="O30" s="2938"/>
      <c r="P30" s="2938"/>
      <c r="Q30" s="2938"/>
      <c r="R30" s="2938"/>
      <c r="S30" s="2938"/>
      <c r="T30" s="2938"/>
      <c r="U30" s="2938"/>
      <c r="V30" s="2938"/>
      <c r="W30" s="2938"/>
      <c r="X30" s="2938"/>
      <c r="Y30" s="2938"/>
      <c r="Z30" s="2938"/>
      <c r="AA30" s="2938"/>
      <c r="AB30" s="2938"/>
      <c r="AC30" s="2938"/>
      <c r="AD30" s="2938"/>
      <c r="AE30" s="2938"/>
      <c r="AF30" s="2938"/>
      <c r="AG30" s="2938"/>
      <c r="AH30" s="2938"/>
      <c r="AI30" s="2938"/>
      <c r="AJ30" s="2938"/>
      <c r="AK30" s="2938"/>
      <c r="AL30" s="17"/>
      <c r="AM30" s="18"/>
      <c r="BJ30" s="296"/>
    </row>
    <row r="31" spans="1:62" ht="14.1" customHeight="1">
      <c r="A31" s="303"/>
      <c r="B31" s="15"/>
      <c r="C31" s="303"/>
      <c r="E31" s="2938"/>
      <c r="F31" s="2938"/>
      <c r="G31" s="2938"/>
      <c r="H31" s="2938"/>
      <c r="I31" s="2938"/>
      <c r="J31" s="2938"/>
      <c r="K31" s="2938"/>
      <c r="L31" s="2938"/>
      <c r="M31" s="2938"/>
      <c r="N31" s="2938"/>
      <c r="O31" s="2938"/>
      <c r="P31" s="2938"/>
      <c r="Q31" s="2938"/>
      <c r="R31" s="2938"/>
      <c r="S31" s="2938"/>
      <c r="T31" s="2938"/>
      <c r="U31" s="2938"/>
      <c r="V31" s="2938"/>
      <c r="W31" s="2938"/>
      <c r="X31" s="2938"/>
      <c r="Y31" s="2938"/>
      <c r="Z31" s="2938"/>
      <c r="AA31" s="2938"/>
      <c r="AB31" s="2938"/>
      <c r="AC31" s="2938"/>
      <c r="AD31" s="2938"/>
      <c r="AE31" s="2938"/>
      <c r="AF31" s="2938"/>
      <c r="AG31" s="2938"/>
      <c r="AH31" s="2938"/>
      <c r="AI31" s="2938"/>
      <c r="AJ31" s="2938"/>
      <c r="AK31" s="2938"/>
      <c r="AL31" s="17"/>
      <c r="AM31" s="18"/>
      <c r="BJ31" s="192"/>
    </row>
    <row r="32" spans="1:62" ht="14.1" customHeight="1">
      <c r="A32" s="303"/>
      <c r="B32" s="15"/>
      <c r="D32" s="65"/>
      <c r="E32" s="2938"/>
      <c r="F32" s="2938"/>
      <c r="G32" s="2938"/>
      <c r="H32" s="2938"/>
      <c r="I32" s="2938"/>
      <c r="J32" s="2938"/>
      <c r="K32" s="2938"/>
      <c r="L32" s="2938"/>
      <c r="M32" s="2938"/>
      <c r="N32" s="2938"/>
      <c r="O32" s="2938"/>
      <c r="P32" s="2938"/>
      <c r="Q32" s="2938"/>
      <c r="R32" s="2938"/>
      <c r="S32" s="2938"/>
      <c r="T32" s="2938"/>
      <c r="U32" s="2938"/>
      <c r="V32" s="2938"/>
      <c r="W32" s="2938"/>
      <c r="X32" s="2938"/>
      <c r="Y32" s="2938"/>
      <c r="Z32" s="2938"/>
      <c r="AA32" s="2938"/>
      <c r="AB32" s="2938"/>
      <c r="AC32" s="2938"/>
      <c r="AD32" s="2938"/>
      <c r="AE32" s="2938"/>
      <c r="AF32" s="2938"/>
      <c r="AG32" s="2938"/>
      <c r="AH32" s="2938"/>
      <c r="AI32" s="2938"/>
      <c r="AJ32" s="2938"/>
      <c r="AK32" s="2938"/>
      <c r="AL32" s="31"/>
      <c r="AM32" s="18"/>
    </row>
    <row r="33" spans="1:52" ht="14.1" customHeight="1">
      <c r="A33" s="303"/>
      <c r="B33" s="18"/>
      <c r="Z33" s="444"/>
      <c r="AA33" s="65"/>
      <c r="AB33" s="65"/>
      <c r="AC33" s="65"/>
      <c r="AD33" s="65"/>
      <c r="AE33" s="65"/>
      <c r="AF33" s="65"/>
      <c r="AG33" s="65"/>
      <c r="AH33" s="65"/>
      <c r="AI33" s="65"/>
      <c r="AJ33" s="65"/>
      <c r="AK33" s="65"/>
      <c r="AL33" s="31"/>
      <c r="AM33" s="18"/>
    </row>
    <row r="34" spans="1:52" ht="14.1" customHeight="1">
      <c r="A34" s="303"/>
      <c r="B34" s="4244" t="s">
        <v>683</v>
      </c>
      <c r="C34" s="4245"/>
      <c r="D34" s="1872" t="s">
        <v>716</v>
      </c>
      <c r="E34" s="1872"/>
      <c r="F34" s="1872"/>
      <c r="G34" s="1872"/>
      <c r="H34" s="1872"/>
      <c r="I34" s="1872"/>
      <c r="J34" s="1872"/>
      <c r="K34" s="1872"/>
      <c r="L34" s="1872"/>
      <c r="M34" s="1872"/>
      <c r="N34" s="1872"/>
      <c r="O34" s="1872"/>
      <c r="P34" s="1872"/>
      <c r="Q34" s="1872"/>
      <c r="R34" s="1872"/>
      <c r="S34" s="1872"/>
      <c r="T34" s="1872"/>
      <c r="U34" s="1872"/>
      <c r="V34" s="1872"/>
      <c r="W34" s="1872"/>
      <c r="X34" s="1872"/>
      <c r="Z34" s="444"/>
      <c r="AA34" s="65"/>
      <c r="AB34" s="65"/>
      <c r="AC34" s="65"/>
      <c r="AD34" s="65"/>
      <c r="AE34" s="65"/>
      <c r="AF34" s="65"/>
      <c r="AG34" s="65"/>
      <c r="AH34" s="65"/>
      <c r="AI34" s="65"/>
      <c r="AJ34" s="65"/>
      <c r="AK34" s="65"/>
      <c r="AL34" s="31"/>
      <c r="AM34" s="18"/>
    </row>
    <row r="35" spans="1:52" ht="14.1" customHeight="1">
      <c r="A35" s="303"/>
      <c r="B35" s="15"/>
      <c r="D35" s="561" t="s">
        <v>38</v>
      </c>
      <c r="E35" s="4235" t="s">
        <v>717</v>
      </c>
      <c r="F35" s="4235"/>
      <c r="G35" s="4235"/>
      <c r="H35" s="4235"/>
      <c r="I35" s="4235"/>
      <c r="J35" s="4235"/>
      <c r="K35" s="4235"/>
      <c r="L35" s="4235"/>
      <c r="M35" s="4235"/>
      <c r="N35" s="4235"/>
      <c r="O35" s="4235"/>
      <c r="P35" s="4235"/>
      <c r="Q35" s="4235"/>
      <c r="R35" s="4235"/>
      <c r="S35" s="4235"/>
      <c r="T35" s="4235"/>
      <c r="U35" s="4235"/>
      <c r="V35" s="4235"/>
      <c r="W35" s="4235"/>
      <c r="X35" s="4235"/>
      <c r="Y35" s="304"/>
      <c r="Z35" s="302" t="s">
        <v>131</v>
      </c>
      <c r="AA35" s="1941" t="s">
        <v>618</v>
      </c>
      <c r="AB35" s="1941"/>
      <c r="AC35" s="1941"/>
      <c r="AD35" s="1941"/>
      <c r="AE35" s="1941"/>
      <c r="AF35" s="1941"/>
      <c r="AG35" s="1941"/>
      <c r="AH35" s="1941"/>
      <c r="AI35" s="1941"/>
      <c r="AJ35" s="1941"/>
      <c r="AK35" s="1941"/>
      <c r="AL35" s="31"/>
      <c r="AM35" s="18"/>
    </row>
    <row r="36" spans="1:52" ht="14.1" customHeight="1">
      <c r="A36" s="303"/>
      <c r="B36" s="15"/>
      <c r="C36" s="486"/>
      <c r="E36" s="1720" t="s">
        <v>620</v>
      </c>
      <c r="F36" s="1720"/>
      <c r="G36" s="1720"/>
      <c r="H36" s="1720"/>
      <c r="I36" s="1720"/>
      <c r="J36" s="1720"/>
      <c r="K36" s="1720"/>
      <c r="L36" s="1720"/>
      <c r="M36" s="1720"/>
      <c r="N36" s="1720"/>
      <c r="O36" s="1720"/>
      <c r="P36" s="1720"/>
      <c r="Q36" s="1720"/>
      <c r="R36" s="1720"/>
      <c r="S36" s="1720"/>
      <c r="T36" s="1720"/>
      <c r="U36" s="1720"/>
      <c r="V36" s="1720"/>
      <c r="W36" s="1720"/>
      <c r="X36" s="1720"/>
      <c r="Y36" s="303"/>
      <c r="Z36" s="302" t="s">
        <v>131</v>
      </c>
      <c r="AA36" s="1941" t="s">
        <v>1090</v>
      </c>
      <c r="AB36" s="1941"/>
      <c r="AC36" s="1941"/>
      <c r="AD36" s="1941"/>
      <c r="AE36" s="1941"/>
      <c r="AF36" s="1941"/>
      <c r="AG36" s="1941"/>
      <c r="AH36" s="1941"/>
      <c r="AI36" s="1941"/>
      <c r="AJ36" s="1941"/>
      <c r="AK36" s="1941"/>
      <c r="AL36" s="214"/>
      <c r="AM36" s="18"/>
    </row>
    <row r="37" spans="1:52" ht="14.1" customHeight="1">
      <c r="A37" s="303"/>
      <c r="B37" s="15"/>
      <c r="E37" s="1720" t="s">
        <v>621</v>
      </c>
      <c r="F37" s="1720"/>
      <c r="G37" s="1720"/>
      <c r="H37" s="1720"/>
      <c r="I37" s="1720"/>
      <c r="J37" s="1720"/>
      <c r="K37" s="1720"/>
      <c r="L37" s="1720"/>
      <c r="M37" s="1720"/>
      <c r="N37" s="1720"/>
      <c r="O37" s="1720"/>
      <c r="P37" s="1720"/>
      <c r="Q37" s="1720"/>
      <c r="R37" s="1720"/>
      <c r="S37" s="1720"/>
      <c r="T37" s="1720"/>
      <c r="U37" s="1720"/>
      <c r="V37" s="1720"/>
      <c r="W37" s="1720"/>
      <c r="X37" s="1720"/>
      <c r="Y37" s="303"/>
      <c r="Z37" s="12"/>
      <c r="AL37" s="214"/>
      <c r="AM37" s="18"/>
    </row>
    <row r="38" spans="1:52" ht="14.1" customHeight="1">
      <c r="A38" s="303"/>
      <c r="B38" s="15"/>
      <c r="E38" s="1720" t="s">
        <v>952</v>
      </c>
      <c r="F38" s="1720"/>
      <c r="G38" s="1720"/>
      <c r="H38" s="1720"/>
      <c r="I38" s="1720"/>
      <c r="J38" s="1720"/>
      <c r="K38" s="1720"/>
      <c r="L38" s="1720"/>
      <c r="M38" s="1720"/>
      <c r="N38" s="1720"/>
      <c r="O38" s="1720"/>
      <c r="P38" s="1720"/>
      <c r="Q38" s="1720"/>
      <c r="R38" s="1720"/>
      <c r="S38" s="1720"/>
      <c r="T38" s="1720"/>
      <c r="U38" s="1720"/>
      <c r="V38" s="1720"/>
      <c r="W38" s="1720"/>
      <c r="X38" s="1720"/>
      <c r="Y38" s="1720"/>
      <c r="Z38" s="297"/>
      <c r="AA38" s="311"/>
      <c r="AB38" s="311"/>
      <c r="AC38" s="311"/>
      <c r="AD38" s="311"/>
      <c r="AE38" s="311"/>
      <c r="AF38" s="311"/>
      <c r="AG38" s="311"/>
      <c r="AH38" s="311"/>
      <c r="AI38" s="311"/>
      <c r="AJ38" s="311"/>
      <c r="AK38" s="311"/>
      <c r="AL38" s="324"/>
      <c r="AM38" s="18"/>
    </row>
    <row r="39" spans="1:52" ht="14.1" customHeight="1">
      <c r="A39" s="303"/>
      <c r="B39" s="18"/>
      <c r="D39" s="2044" t="s">
        <v>83</v>
      </c>
      <c r="E39" s="2045"/>
      <c r="F39" s="2045"/>
      <c r="G39" s="2045"/>
      <c r="H39" s="2045"/>
      <c r="I39" s="2045"/>
      <c r="J39" s="2045"/>
      <c r="K39" s="2056"/>
      <c r="L39" s="2044" t="s">
        <v>70</v>
      </c>
      <c r="M39" s="2045"/>
      <c r="N39" s="2045"/>
      <c r="O39" s="2045"/>
      <c r="P39" s="2056"/>
      <c r="Q39" s="2044" t="s">
        <v>84</v>
      </c>
      <c r="R39" s="2045"/>
      <c r="S39" s="2045"/>
      <c r="T39" s="2045"/>
      <c r="U39" s="2045"/>
      <c r="V39" s="2045"/>
      <c r="W39" s="2045"/>
      <c r="X39" s="2056"/>
      <c r="Z39" s="297"/>
      <c r="AA39" s="311"/>
      <c r="AB39" s="311"/>
      <c r="AC39" s="311"/>
      <c r="AD39" s="311"/>
      <c r="AE39" s="311"/>
      <c r="AF39" s="311"/>
      <c r="AG39" s="311"/>
      <c r="AH39" s="311"/>
      <c r="AI39" s="311"/>
      <c r="AJ39" s="311"/>
      <c r="AK39" s="311"/>
      <c r="AL39" s="324"/>
      <c r="AM39" s="18"/>
      <c r="AP39" s="323"/>
      <c r="AQ39" s="323"/>
      <c r="AR39" s="323"/>
      <c r="AS39" s="3"/>
      <c r="AT39" s="315"/>
      <c r="AU39" s="315"/>
      <c r="AV39" s="315"/>
      <c r="AW39" s="315"/>
      <c r="AY39" s="315"/>
      <c r="AZ39" s="315"/>
    </row>
    <row r="40" spans="1:52" ht="14.1" customHeight="1">
      <c r="A40" s="303"/>
      <c r="B40" s="18"/>
      <c r="D40" s="4246"/>
      <c r="E40" s="4247"/>
      <c r="F40" s="4247"/>
      <c r="G40" s="4247"/>
      <c r="H40" s="4247"/>
      <c r="I40" s="4247"/>
      <c r="J40" s="4247"/>
      <c r="K40" s="4248"/>
      <c r="L40" s="4252"/>
      <c r="M40" s="4253"/>
      <c r="N40" s="4253"/>
      <c r="O40" s="4253"/>
      <c r="P40" s="4254"/>
      <c r="Q40" s="4246"/>
      <c r="R40" s="4247"/>
      <c r="S40" s="4247"/>
      <c r="T40" s="4247"/>
      <c r="U40" s="4247"/>
      <c r="V40" s="4247"/>
      <c r="W40" s="4247"/>
      <c r="X40" s="4248"/>
      <c r="Z40" s="11"/>
      <c r="AA40" s="311"/>
      <c r="AB40" s="311"/>
      <c r="AC40" s="311"/>
      <c r="AD40" s="311"/>
      <c r="AE40" s="311"/>
      <c r="AF40" s="311"/>
      <c r="AG40" s="311"/>
      <c r="AH40" s="311"/>
      <c r="AI40" s="311"/>
      <c r="AJ40" s="311"/>
      <c r="AK40" s="311"/>
      <c r="AL40" s="324"/>
      <c r="AM40" s="18"/>
    </row>
    <row r="41" spans="1:52" ht="14.1" customHeight="1">
      <c r="A41" s="303"/>
      <c r="B41" s="15"/>
      <c r="D41" s="4249"/>
      <c r="E41" s="4250"/>
      <c r="F41" s="4250"/>
      <c r="G41" s="4250"/>
      <c r="H41" s="4250"/>
      <c r="I41" s="4250"/>
      <c r="J41" s="4250"/>
      <c r="K41" s="4251"/>
      <c r="L41" s="4255"/>
      <c r="M41" s="4256"/>
      <c r="N41" s="4256"/>
      <c r="O41" s="4256"/>
      <c r="P41" s="4257"/>
      <c r="Q41" s="4249"/>
      <c r="R41" s="4250"/>
      <c r="S41" s="4250"/>
      <c r="T41" s="4250"/>
      <c r="U41" s="4250"/>
      <c r="V41" s="4250"/>
      <c r="W41" s="4250"/>
      <c r="X41" s="4251"/>
      <c r="Y41" s="303"/>
      <c r="Z41" s="21"/>
      <c r="AL41" s="324"/>
      <c r="AM41" s="18"/>
    </row>
    <row r="42" spans="1:52" ht="14.1" customHeight="1">
      <c r="A42" s="303"/>
      <c r="B42" s="18"/>
      <c r="Z42" s="297"/>
      <c r="AA42" s="311"/>
      <c r="AB42" s="311"/>
      <c r="AC42" s="311"/>
      <c r="AD42" s="311"/>
      <c r="AE42" s="311"/>
      <c r="AF42" s="311"/>
      <c r="AG42" s="311"/>
      <c r="AH42" s="311"/>
      <c r="AI42" s="311"/>
      <c r="AJ42" s="311"/>
      <c r="AK42" s="311"/>
      <c r="AL42" s="168"/>
      <c r="AM42" s="18"/>
    </row>
    <row r="43" spans="1:52" ht="14.1" customHeight="1">
      <c r="A43" s="303"/>
      <c r="B43" s="18"/>
      <c r="D43" s="561" t="s">
        <v>35</v>
      </c>
      <c r="E43" s="56" t="s">
        <v>718</v>
      </c>
      <c r="F43" s="56"/>
      <c r="G43" s="56"/>
      <c r="H43" s="56"/>
      <c r="I43" s="56"/>
      <c r="J43" s="56"/>
      <c r="K43" s="56"/>
      <c r="L43" s="56"/>
      <c r="M43" s="56"/>
      <c r="N43" s="56"/>
      <c r="O43" s="56"/>
      <c r="P43" s="56"/>
      <c r="Q43" s="56"/>
      <c r="R43" s="56"/>
      <c r="S43" s="56"/>
      <c r="T43" s="56"/>
      <c r="U43" s="56"/>
      <c r="V43" s="56"/>
      <c r="W43" s="56"/>
      <c r="X43" s="56"/>
      <c r="Y43" s="56"/>
      <c r="Z43" s="302" t="s">
        <v>131</v>
      </c>
      <c r="AA43" s="1941" t="s">
        <v>1178</v>
      </c>
      <c r="AB43" s="1941"/>
      <c r="AC43" s="1941"/>
      <c r="AD43" s="1941"/>
      <c r="AE43" s="1941"/>
      <c r="AF43" s="1941"/>
      <c r="AG43" s="1941"/>
      <c r="AH43" s="1941"/>
      <c r="AI43" s="1941"/>
      <c r="AJ43" s="1941"/>
      <c r="AK43" s="1941"/>
      <c r="AL43" s="168"/>
      <c r="AM43" s="18"/>
    </row>
    <row r="44" spans="1:52" ht="14.1" customHeight="1">
      <c r="A44" s="303"/>
      <c r="B44" s="18"/>
      <c r="Z44" s="12"/>
      <c r="AL44" s="214"/>
      <c r="AM44" s="18"/>
    </row>
    <row r="45" spans="1:52" ht="14.1" customHeight="1">
      <c r="A45" s="303"/>
      <c r="B45" s="18"/>
      <c r="D45" s="561" t="s">
        <v>41</v>
      </c>
      <c r="E45" s="56" t="s">
        <v>719</v>
      </c>
      <c r="F45" s="56"/>
      <c r="G45" s="56"/>
      <c r="H45" s="56"/>
      <c r="I45" s="56"/>
      <c r="J45" s="56"/>
      <c r="K45" s="56"/>
      <c r="L45" s="56"/>
      <c r="M45" s="56"/>
      <c r="N45" s="56"/>
      <c r="O45" s="56"/>
      <c r="P45" s="56"/>
      <c r="Q45" s="56"/>
      <c r="R45" s="56"/>
      <c r="S45" s="56"/>
      <c r="T45" s="56"/>
      <c r="U45" s="56"/>
      <c r="V45" s="56"/>
      <c r="W45" s="56"/>
      <c r="X45" s="56"/>
      <c r="Y45" s="56"/>
      <c r="Z45" s="12"/>
      <c r="AL45" s="214"/>
      <c r="AM45" s="18"/>
    </row>
    <row r="46" spans="1:52" ht="14.1" customHeight="1">
      <c r="A46" s="303"/>
      <c r="B46" s="18"/>
      <c r="Z46" s="12"/>
      <c r="AL46" s="31"/>
      <c r="AM46" s="18"/>
    </row>
    <row r="47" spans="1:52" ht="14.1" customHeight="1">
      <c r="A47" s="303"/>
      <c r="B47" s="4244" t="s">
        <v>721</v>
      </c>
      <c r="C47" s="4245"/>
      <c r="D47" s="1872" t="s">
        <v>720</v>
      </c>
      <c r="E47" s="1872"/>
      <c r="F47" s="1872"/>
      <c r="G47" s="1872"/>
      <c r="H47" s="1872"/>
      <c r="I47" s="1872"/>
      <c r="J47" s="1872"/>
      <c r="K47" s="1872"/>
      <c r="L47" s="1872"/>
      <c r="M47" s="1872"/>
      <c r="N47" s="1872"/>
      <c r="O47" s="1872"/>
      <c r="P47" s="1872"/>
      <c r="Q47" s="1872"/>
      <c r="R47" s="1872"/>
      <c r="S47" s="1872"/>
      <c r="T47" s="1872"/>
      <c r="U47" s="1872"/>
      <c r="V47" s="1872"/>
      <c r="W47" s="1872"/>
      <c r="X47" s="1872"/>
      <c r="Y47" s="3"/>
      <c r="Z47" s="302" t="s">
        <v>131</v>
      </c>
      <c r="AA47" s="1941" t="s">
        <v>953</v>
      </c>
      <c r="AB47" s="1941"/>
      <c r="AC47" s="1941"/>
      <c r="AD47" s="1941"/>
      <c r="AE47" s="1941"/>
      <c r="AF47" s="1941"/>
      <c r="AG47" s="1941"/>
      <c r="AH47" s="1941"/>
      <c r="AI47" s="1941"/>
      <c r="AJ47" s="1941"/>
      <c r="AK47" s="1941"/>
      <c r="AL47" s="31"/>
      <c r="AM47" s="18"/>
    </row>
    <row r="48" spans="1:52" ht="14.1" customHeight="1">
      <c r="A48" s="303"/>
      <c r="B48" s="15"/>
      <c r="C48" s="303"/>
      <c r="D48" s="1872"/>
      <c r="E48" s="1872"/>
      <c r="F48" s="1872"/>
      <c r="G48" s="1872"/>
      <c r="H48" s="1872"/>
      <c r="I48" s="1872"/>
      <c r="J48" s="1872"/>
      <c r="K48" s="1872"/>
      <c r="L48" s="1872"/>
      <c r="M48" s="1872"/>
      <c r="N48" s="1872"/>
      <c r="O48" s="1872"/>
      <c r="P48" s="1872"/>
      <c r="Q48" s="1872"/>
      <c r="R48" s="1872"/>
      <c r="S48" s="1872"/>
      <c r="T48" s="1872"/>
      <c r="U48" s="1872"/>
      <c r="V48" s="1872"/>
      <c r="W48" s="1872"/>
      <c r="X48" s="1872"/>
      <c r="Y48" s="511"/>
      <c r="Z48" s="12"/>
      <c r="AL48" s="31"/>
      <c r="AM48" s="18"/>
    </row>
    <row r="49" spans="1:39" ht="14.1" customHeight="1">
      <c r="A49" s="303"/>
      <c r="B49" s="18" t="s">
        <v>22</v>
      </c>
      <c r="Y49" s="304"/>
      <c r="Z49" s="302"/>
      <c r="AA49" s="4"/>
      <c r="AB49" s="4"/>
      <c r="AC49" s="4"/>
      <c r="AD49" s="4"/>
      <c r="AE49" s="4"/>
      <c r="AF49" s="4"/>
      <c r="AG49" s="4"/>
      <c r="AH49" s="4"/>
      <c r="AI49" s="4"/>
      <c r="AJ49" s="4"/>
      <c r="AL49" s="31"/>
      <c r="AM49" s="18"/>
    </row>
    <row r="50" spans="1:39" ht="14.1" customHeight="1">
      <c r="A50" s="303"/>
      <c r="B50" s="15"/>
      <c r="D50" s="56" t="s">
        <v>38</v>
      </c>
      <c r="E50" s="1872" t="s">
        <v>1687</v>
      </c>
      <c r="F50" s="1872"/>
      <c r="G50" s="1872"/>
      <c r="H50" s="1872"/>
      <c r="I50" s="1872"/>
      <c r="J50" s="1872"/>
      <c r="K50" s="1872"/>
      <c r="L50" s="1872"/>
      <c r="M50" s="1872"/>
      <c r="N50" s="1872"/>
      <c r="O50" s="1872"/>
      <c r="P50" s="1872"/>
      <c r="Q50" s="1872"/>
      <c r="R50" s="1872"/>
      <c r="S50" s="1872"/>
      <c r="T50" s="1872"/>
      <c r="U50" s="1872"/>
      <c r="V50" s="1872"/>
      <c r="W50" s="1872"/>
      <c r="X50" s="1872"/>
      <c r="Z50" s="12"/>
      <c r="AL50" s="31"/>
      <c r="AM50" s="18"/>
    </row>
    <row r="51" spans="1:39" ht="14.1" customHeight="1">
      <c r="A51" s="303"/>
      <c r="B51" s="15"/>
      <c r="E51" s="1872"/>
      <c r="F51" s="1872"/>
      <c r="G51" s="1872"/>
      <c r="H51" s="1872"/>
      <c r="I51" s="1872"/>
      <c r="J51" s="1872"/>
      <c r="K51" s="1872"/>
      <c r="L51" s="1872"/>
      <c r="M51" s="1872"/>
      <c r="N51" s="1872"/>
      <c r="O51" s="1872"/>
      <c r="P51" s="1872"/>
      <c r="Q51" s="1872"/>
      <c r="R51" s="1872"/>
      <c r="S51" s="1872"/>
      <c r="T51" s="1872"/>
      <c r="U51" s="1872"/>
      <c r="V51" s="1872"/>
      <c r="W51" s="1872"/>
      <c r="X51" s="1872"/>
      <c r="Z51" s="12"/>
      <c r="AL51" s="31"/>
      <c r="AM51" s="18"/>
    </row>
    <row r="52" spans="1:39" ht="14.1" customHeight="1">
      <c r="A52" s="303"/>
      <c r="B52" s="15"/>
      <c r="E52" s="2938"/>
      <c r="F52" s="2938"/>
      <c r="G52" s="2938"/>
      <c r="H52" s="2938"/>
      <c r="I52" s="2938"/>
      <c r="J52" s="2938"/>
      <c r="K52" s="2938"/>
      <c r="L52" s="2938"/>
      <c r="M52" s="2938"/>
      <c r="N52" s="2938"/>
      <c r="O52" s="2938"/>
      <c r="P52" s="2938"/>
      <c r="Q52" s="2938"/>
      <c r="R52" s="2938"/>
      <c r="S52" s="2938"/>
      <c r="T52" s="2938"/>
      <c r="U52" s="2938"/>
      <c r="V52" s="2938"/>
      <c r="W52" s="2938"/>
      <c r="X52" s="2938"/>
      <c r="Y52" s="2938"/>
      <c r="Z52" s="2938"/>
      <c r="AA52" s="2938"/>
      <c r="AB52" s="2938"/>
      <c r="AC52" s="2938"/>
      <c r="AD52" s="2938"/>
      <c r="AE52" s="2938"/>
      <c r="AF52" s="2938"/>
      <c r="AG52" s="2938"/>
      <c r="AH52" s="2938"/>
      <c r="AI52" s="2938"/>
      <c r="AJ52" s="2938"/>
      <c r="AK52" s="2938"/>
      <c r="AL52" s="31"/>
      <c r="AM52" s="18"/>
    </row>
    <row r="53" spans="1:39" ht="14.1" customHeight="1">
      <c r="A53" s="303"/>
      <c r="B53" s="15"/>
      <c r="E53" s="2938"/>
      <c r="F53" s="2938"/>
      <c r="G53" s="2938"/>
      <c r="H53" s="2938"/>
      <c r="I53" s="2938"/>
      <c r="J53" s="2938"/>
      <c r="K53" s="2938"/>
      <c r="L53" s="2938"/>
      <c r="M53" s="2938"/>
      <c r="N53" s="2938"/>
      <c r="O53" s="2938"/>
      <c r="P53" s="2938"/>
      <c r="Q53" s="2938"/>
      <c r="R53" s="2938"/>
      <c r="S53" s="2938"/>
      <c r="T53" s="2938"/>
      <c r="U53" s="2938"/>
      <c r="V53" s="2938"/>
      <c r="W53" s="2938"/>
      <c r="X53" s="2938"/>
      <c r="Y53" s="2938"/>
      <c r="Z53" s="2938"/>
      <c r="AA53" s="2938"/>
      <c r="AB53" s="2938"/>
      <c r="AC53" s="2938"/>
      <c r="AD53" s="2938"/>
      <c r="AE53" s="2938"/>
      <c r="AF53" s="2938"/>
      <c r="AG53" s="2938"/>
      <c r="AH53" s="2938"/>
      <c r="AI53" s="2938"/>
      <c r="AJ53" s="2938"/>
      <c r="AK53" s="2938"/>
      <c r="AL53" s="31"/>
      <c r="AM53" s="18"/>
    </row>
    <row r="54" spans="1:39" ht="14.1" customHeight="1">
      <c r="A54" s="303"/>
      <c r="B54" s="15"/>
      <c r="E54" s="2938"/>
      <c r="F54" s="2938"/>
      <c r="G54" s="2938"/>
      <c r="H54" s="2938"/>
      <c r="I54" s="2938"/>
      <c r="J54" s="2938"/>
      <c r="K54" s="2938"/>
      <c r="L54" s="2938"/>
      <c r="M54" s="2938"/>
      <c r="N54" s="2938"/>
      <c r="O54" s="2938"/>
      <c r="P54" s="2938"/>
      <c r="Q54" s="2938"/>
      <c r="R54" s="2938"/>
      <c r="S54" s="2938"/>
      <c r="T54" s="2938"/>
      <c r="U54" s="2938"/>
      <c r="V54" s="2938"/>
      <c r="W54" s="2938"/>
      <c r="X54" s="2938"/>
      <c r="Y54" s="2938"/>
      <c r="Z54" s="2938"/>
      <c r="AA54" s="2938"/>
      <c r="AB54" s="2938"/>
      <c r="AC54" s="2938"/>
      <c r="AD54" s="2938"/>
      <c r="AE54" s="2938"/>
      <c r="AF54" s="2938"/>
      <c r="AG54" s="2938"/>
      <c r="AH54" s="2938"/>
      <c r="AI54" s="2938"/>
      <c r="AJ54" s="2938"/>
      <c r="AK54" s="2938"/>
      <c r="AL54" s="31"/>
      <c r="AM54" s="18"/>
    </row>
    <row r="55" spans="1:39" ht="14.1" customHeight="1">
      <c r="A55" s="303"/>
      <c r="B55" s="15"/>
      <c r="Z55" s="12"/>
      <c r="AL55" s="31"/>
      <c r="AM55" s="18"/>
    </row>
    <row r="56" spans="1:39" ht="14.1" customHeight="1">
      <c r="A56" s="303"/>
      <c r="B56" s="15"/>
      <c r="D56" s="561" t="s">
        <v>35</v>
      </c>
      <c r="E56" s="4258" t="s">
        <v>722</v>
      </c>
      <c r="F56" s="4258"/>
      <c r="G56" s="4258"/>
      <c r="H56" s="4258"/>
      <c r="I56" s="4258"/>
      <c r="J56" s="4258"/>
      <c r="K56" s="4258"/>
      <c r="L56" s="4258"/>
      <c r="M56" s="4258"/>
      <c r="N56" s="4258"/>
      <c r="O56" s="4258"/>
      <c r="P56" s="4258"/>
      <c r="Q56" s="4258"/>
      <c r="R56" s="4258"/>
      <c r="S56" s="4258"/>
      <c r="T56" s="4258"/>
      <c r="U56" s="4258"/>
      <c r="V56" s="4258"/>
      <c r="W56" s="4258"/>
      <c r="X56" s="4258"/>
      <c r="Y56" s="487"/>
      <c r="Z56" s="297" t="s">
        <v>131</v>
      </c>
      <c r="AA56" s="1871" t="s">
        <v>1333</v>
      </c>
      <c r="AB56" s="1871"/>
      <c r="AC56" s="1871"/>
      <c r="AD56" s="1871"/>
      <c r="AE56" s="1871"/>
      <c r="AF56" s="1871"/>
      <c r="AG56" s="1871"/>
      <c r="AH56" s="1871"/>
      <c r="AI56" s="1871"/>
      <c r="AJ56" s="1871"/>
      <c r="AK56" s="1871"/>
      <c r="AL56" s="31"/>
      <c r="AM56" s="18"/>
    </row>
    <row r="57" spans="1:39" ht="14.1" customHeight="1">
      <c r="A57" s="303"/>
      <c r="B57" s="15"/>
      <c r="D57" s="303"/>
      <c r="E57" s="4258"/>
      <c r="F57" s="4258"/>
      <c r="G57" s="4258"/>
      <c r="H57" s="4258"/>
      <c r="I57" s="4258"/>
      <c r="J57" s="4258"/>
      <c r="K57" s="4258"/>
      <c r="L57" s="4258"/>
      <c r="M57" s="4258"/>
      <c r="N57" s="4258"/>
      <c r="O57" s="4258"/>
      <c r="P57" s="4258"/>
      <c r="Q57" s="4258"/>
      <c r="R57" s="4258"/>
      <c r="S57" s="4258"/>
      <c r="T57" s="4258"/>
      <c r="U57" s="4258"/>
      <c r="V57" s="4258"/>
      <c r="W57" s="4258"/>
      <c r="X57" s="4258"/>
      <c r="Y57" s="487"/>
      <c r="Z57" s="1106"/>
      <c r="AA57" s="1871"/>
      <c r="AB57" s="1871"/>
      <c r="AC57" s="1871"/>
      <c r="AD57" s="1871"/>
      <c r="AE57" s="1871"/>
      <c r="AF57" s="1871"/>
      <c r="AG57" s="1871"/>
      <c r="AH57" s="1871"/>
      <c r="AI57" s="1871"/>
      <c r="AJ57" s="1871"/>
      <c r="AK57" s="1871"/>
      <c r="AL57" s="31"/>
      <c r="AM57" s="18"/>
    </row>
    <row r="58" spans="1:39" ht="14.1" customHeight="1">
      <c r="A58" s="303"/>
      <c r="B58" s="15"/>
      <c r="D58" s="303"/>
      <c r="E58" s="488"/>
      <c r="F58" s="4259" t="s">
        <v>1487</v>
      </c>
      <c r="G58" s="4259"/>
      <c r="H58" s="4259"/>
      <c r="I58" s="4259"/>
      <c r="J58" s="4259"/>
      <c r="K58" s="4259"/>
      <c r="L58" s="4259"/>
      <c r="M58" s="4259"/>
      <c r="N58" s="4259"/>
      <c r="O58" s="4259"/>
      <c r="P58" s="4259"/>
      <c r="Q58" s="4259"/>
      <c r="R58" s="4259"/>
      <c r="S58" s="4259"/>
      <c r="T58" s="4259"/>
      <c r="U58" s="4259"/>
      <c r="V58" s="4259"/>
      <c r="W58" s="4259"/>
      <c r="X58" s="4259"/>
      <c r="Y58" s="204"/>
      <c r="Z58" s="12"/>
      <c r="AA58" s="1871"/>
      <c r="AB58" s="1871"/>
      <c r="AC58" s="1871"/>
      <c r="AD58" s="1871"/>
      <c r="AE58" s="1871"/>
      <c r="AF58" s="1871"/>
      <c r="AG58" s="1871"/>
      <c r="AH58" s="1871"/>
      <c r="AI58" s="1871"/>
      <c r="AJ58" s="1871"/>
      <c r="AK58" s="1871"/>
      <c r="AL58" s="31"/>
      <c r="AM58" s="18"/>
    </row>
    <row r="59" spans="1:39" ht="14.1" customHeight="1">
      <c r="A59" s="303"/>
      <c r="B59" s="15"/>
      <c r="D59" s="303"/>
      <c r="E59" s="488"/>
      <c r="F59" s="1722" t="s">
        <v>593</v>
      </c>
      <c r="G59" s="1722"/>
      <c r="H59" s="1722"/>
      <c r="I59" s="1722"/>
      <c r="J59" s="1722"/>
      <c r="K59" s="1722"/>
      <c r="L59" s="1722"/>
      <c r="M59" s="1722"/>
      <c r="N59" s="1722"/>
      <c r="O59" s="1722"/>
      <c r="P59" s="1722"/>
      <c r="Q59" s="1722"/>
      <c r="R59" s="1722"/>
      <c r="S59" s="1722"/>
      <c r="T59" s="1722"/>
      <c r="U59" s="1722"/>
      <c r="V59" s="1722"/>
      <c r="W59" s="1722"/>
      <c r="X59" s="1722"/>
      <c r="Y59" s="1722"/>
      <c r="Z59" s="297"/>
      <c r="AA59" s="1871"/>
      <c r="AB59" s="1871"/>
      <c r="AC59" s="1871"/>
      <c r="AD59" s="1871"/>
      <c r="AE59" s="1871"/>
      <c r="AF59" s="1871"/>
      <c r="AG59" s="1871"/>
      <c r="AH59" s="1871"/>
      <c r="AI59" s="1871"/>
      <c r="AJ59" s="1871"/>
      <c r="AK59" s="1871"/>
      <c r="AL59" s="31"/>
      <c r="AM59" s="18"/>
    </row>
    <row r="60" spans="1:39" ht="14.1" customHeight="1">
      <c r="A60" s="303"/>
      <c r="B60" s="15"/>
      <c r="C60" s="303"/>
      <c r="D60" s="303"/>
      <c r="E60" s="488"/>
      <c r="F60" s="1722" t="s">
        <v>167</v>
      </c>
      <c r="G60" s="1722"/>
      <c r="H60" s="1722"/>
      <c r="I60" s="4260"/>
      <c r="J60" s="4260"/>
      <c r="K60" s="4260"/>
      <c r="L60" s="4260"/>
      <c r="M60" s="4260"/>
      <c r="N60" s="4260"/>
      <c r="O60" s="4260"/>
      <c r="P60" s="4260"/>
      <c r="Q60" s="4260"/>
      <c r="R60" s="4260"/>
      <c r="S60" s="4260"/>
      <c r="T60" s="4260"/>
      <c r="U60" s="4260"/>
      <c r="V60" s="4260"/>
      <c r="W60" s="4260"/>
      <c r="X60" s="4260"/>
      <c r="Y60" s="204" t="s">
        <v>144</v>
      </c>
      <c r="Z60" s="302" t="s">
        <v>131</v>
      </c>
      <c r="AA60" s="3012" t="s">
        <v>954</v>
      </c>
      <c r="AB60" s="3012"/>
      <c r="AC60" s="3012"/>
      <c r="AD60" s="3012"/>
      <c r="AE60" s="3012"/>
      <c r="AF60" s="3012"/>
      <c r="AG60" s="3012"/>
      <c r="AH60" s="3012"/>
      <c r="AI60" s="3012"/>
      <c r="AJ60" s="3012"/>
      <c r="AK60" s="3012"/>
      <c r="AL60" s="31"/>
      <c r="AM60" s="18"/>
    </row>
    <row r="61" spans="1:39" ht="9" customHeight="1" thickBot="1">
      <c r="B61" s="170"/>
      <c r="C61" s="8"/>
      <c r="D61" s="8"/>
      <c r="E61" s="8"/>
      <c r="F61" s="8"/>
      <c r="G61" s="8"/>
      <c r="H61" s="8"/>
      <c r="I61" s="8"/>
      <c r="J61" s="8"/>
      <c r="K61" s="8"/>
      <c r="L61" s="8"/>
      <c r="M61" s="8"/>
      <c r="N61" s="8"/>
      <c r="O61" s="8"/>
      <c r="P61" s="8"/>
      <c r="Q61" s="8"/>
      <c r="R61" s="8"/>
      <c r="S61" s="8"/>
      <c r="T61" s="8"/>
      <c r="U61" s="8"/>
      <c r="V61" s="8"/>
      <c r="W61" s="8"/>
      <c r="X61" s="8"/>
      <c r="Y61" s="8"/>
      <c r="Z61" s="171"/>
      <c r="AA61" s="8"/>
      <c r="AB61" s="8"/>
      <c r="AC61" s="8"/>
      <c r="AD61" s="8"/>
      <c r="AE61" s="8"/>
      <c r="AF61" s="8"/>
      <c r="AG61" s="8"/>
      <c r="AH61" s="8"/>
      <c r="AI61" s="8"/>
      <c r="AJ61" s="8"/>
      <c r="AK61" s="8"/>
      <c r="AL61" s="158"/>
    </row>
  </sheetData>
  <sheetProtection algorithmName="SHA-512" hashValue="Io/yswRn4LojJApJ0dUaBxtb+SgqXk+kaywAP5Gnw5aSBQs96GLwVNO3SqKj6A/B6Qj7O5UBr5e06i3y8wvV9w==" saltValue="Q0K3yrBDaeqW3BVhw5Ujgw==" spinCount="100000" sheet="1" objects="1" scenarios="1" formatCells="0" formatColumns="0" formatRows="0" insertColumns="0" insertRows="0" selectLockedCells="1"/>
  <mergeCells count="47">
    <mergeCell ref="AA56:AK59"/>
    <mergeCell ref="AA60:AK60"/>
    <mergeCell ref="F59:Y59"/>
    <mergeCell ref="F60:H60"/>
    <mergeCell ref="E56:X57"/>
    <mergeCell ref="F58:X58"/>
    <mergeCell ref="I60:X60"/>
    <mergeCell ref="B47:C47"/>
    <mergeCell ref="D47:X48"/>
    <mergeCell ref="E52:AK54"/>
    <mergeCell ref="E50:X51"/>
    <mergeCell ref="AA47:AK47"/>
    <mergeCell ref="E35:X35"/>
    <mergeCell ref="AA43:AK43"/>
    <mergeCell ref="E38:Y38"/>
    <mergeCell ref="D39:K39"/>
    <mergeCell ref="L39:P39"/>
    <mergeCell ref="Q39:X39"/>
    <mergeCell ref="D40:K41"/>
    <mergeCell ref="L40:P41"/>
    <mergeCell ref="Q40:X41"/>
    <mergeCell ref="B34:C34"/>
    <mergeCell ref="D34:X34"/>
    <mergeCell ref="E36:X36"/>
    <mergeCell ref="E37:X37"/>
    <mergeCell ref="D18:X18"/>
    <mergeCell ref="E19:X19"/>
    <mergeCell ref="E21:X21"/>
    <mergeCell ref="E22:AK24"/>
    <mergeCell ref="E26:X27"/>
    <mergeCell ref="E30:AK32"/>
    <mergeCell ref="AA18:AK18"/>
    <mergeCell ref="AA19:AK19"/>
    <mergeCell ref="B18:C18"/>
    <mergeCell ref="E28:X29"/>
    <mergeCell ref="AA35:AK35"/>
    <mergeCell ref="AA36:AK36"/>
    <mergeCell ref="A1:AL1"/>
    <mergeCell ref="E9:X12"/>
    <mergeCell ref="E14:X16"/>
    <mergeCell ref="AA9:AK11"/>
    <mergeCell ref="B3:Y3"/>
    <mergeCell ref="Z3:AL3"/>
    <mergeCell ref="B5:C5"/>
    <mergeCell ref="AA6:AK8"/>
    <mergeCell ref="D5:X5"/>
    <mergeCell ref="E6:X7"/>
  </mergeCells>
  <phoneticPr fontId="4"/>
  <conditionalFormatting sqref="D40:L40 Q40:X41 D41:K41">
    <cfRule type="containsBlanks" dxfId="60" priority="3">
      <formula>LEN(TRIM(D40))=0</formula>
    </cfRule>
  </conditionalFormatting>
  <conditionalFormatting sqref="E22">
    <cfRule type="containsBlanks" dxfId="59" priority="5">
      <formula>LEN(TRIM(E22))=0</formula>
    </cfRule>
  </conditionalFormatting>
  <conditionalFormatting sqref="E30">
    <cfRule type="containsBlanks" dxfId="58" priority="4">
      <formula>LEN(TRIM(E30))=0</formula>
    </cfRule>
  </conditionalFormatting>
  <conditionalFormatting sqref="E52">
    <cfRule type="containsBlanks" dxfId="57" priority="2">
      <formula>LEN(TRIM(E52))=0</formula>
    </cfRule>
  </conditionalFormatting>
  <conditionalFormatting sqref="I60">
    <cfRule type="containsBlanks" dxfId="56" priority="1">
      <formula>LEN(TRIM(I60))=0</formula>
    </cfRule>
  </conditionalFormatting>
  <printOptions horizontalCentered="1"/>
  <pageMargins left="0.70866141732283472" right="0.31496062992125984" top="0.39370078740157483" bottom="0.39370078740157483" header="0.31496062992125984" footer="0.31496062992125984"/>
  <pageSetup paperSize="9" fitToWidth="0" fitToHeight="0"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9961" r:id="rId4" name="Check Box 25">
              <controlPr defaultSize="0" autoFill="0" autoLine="0" autoPict="0">
                <anchor moveWithCells="1">
                  <from>
                    <xdr:col>17</xdr:col>
                    <xdr:colOff>161925</xdr:colOff>
                    <xdr:row>18</xdr:row>
                    <xdr:rowOff>133350</xdr:rowOff>
                  </from>
                  <to>
                    <xdr:col>21</xdr:col>
                    <xdr:colOff>114300</xdr:colOff>
                    <xdr:row>20</xdr:row>
                    <xdr:rowOff>9525</xdr:rowOff>
                  </to>
                </anchor>
              </controlPr>
            </control>
          </mc:Choice>
        </mc:AlternateContent>
        <mc:AlternateContent xmlns:mc="http://schemas.openxmlformats.org/markup-compatibility/2006">
          <mc:Choice Requires="x14">
            <control shapeId="679962" r:id="rId5" name="Check Box 26">
              <controlPr defaultSize="0" autoFill="0" autoLine="0" autoPict="0">
                <anchor moveWithCells="1">
                  <from>
                    <xdr:col>20</xdr:col>
                    <xdr:colOff>171450</xdr:colOff>
                    <xdr:row>18</xdr:row>
                    <xdr:rowOff>133350</xdr:rowOff>
                  </from>
                  <to>
                    <xdr:col>24</xdr:col>
                    <xdr:colOff>123825</xdr:colOff>
                    <xdr:row>20</xdr:row>
                    <xdr:rowOff>9525</xdr:rowOff>
                  </to>
                </anchor>
              </controlPr>
            </control>
          </mc:Choice>
        </mc:AlternateContent>
        <mc:AlternateContent xmlns:mc="http://schemas.openxmlformats.org/markup-compatibility/2006">
          <mc:Choice Requires="x14">
            <control shapeId="679965" r:id="rId6" name="Check Box 29">
              <controlPr defaultSize="0" autoFill="0" autoLine="0" autoPict="0">
                <anchor moveWithCells="1">
                  <from>
                    <xdr:col>17</xdr:col>
                    <xdr:colOff>161925</xdr:colOff>
                    <xdr:row>5</xdr:row>
                    <xdr:rowOff>171450</xdr:rowOff>
                  </from>
                  <to>
                    <xdr:col>21</xdr:col>
                    <xdr:colOff>114300</xdr:colOff>
                    <xdr:row>7</xdr:row>
                    <xdr:rowOff>38100</xdr:rowOff>
                  </to>
                </anchor>
              </controlPr>
            </control>
          </mc:Choice>
        </mc:AlternateContent>
        <mc:AlternateContent xmlns:mc="http://schemas.openxmlformats.org/markup-compatibility/2006">
          <mc:Choice Requires="x14">
            <control shapeId="679966" r:id="rId7" name="Check Box 30">
              <controlPr defaultSize="0" autoFill="0" autoLine="0" autoPict="0">
                <anchor moveWithCells="1">
                  <from>
                    <xdr:col>20</xdr:col>
                    <xdr:colOff>171450</xdr:colOff>
                    <xdr:row>5</xdr:row>
                    <xdr:rowOff>171450</xdr:rowOff>
                  </from>
                  <to>
                    <xdr:col>24</xdr:col>
                    <xdr:colOff>123825</xdr:colOff>
                    <xdr:row>7</xdr:row>
                    <xdr:rowOff>38100</xdr:rowOff>
                  </to>
                </anchor>
              </controlPr>
            </control>
          </mc:Choice>
        </mc:AlternateContent>
        <mc:AlternateContent xmlns:mc="http://schemas.openxmlformats.org/markup-compatibility/2006">
          <mc:Choice Requires="x14">
            <control shapeId="679969" r:id="rId8" name="Check Box 33">
              <controlPr defaultSize="0" autoFill="0" autoLine="0" autoPict="0">
                <anchor moveWithCells="1">
                  <from>
                    <xdr:col>17</xdr:col>
                    <xdr:colOff>161925</xdr:colOff>
                    <xdr:row>25</xdr:row>
                    <xdr:rowOff>133350</xdr:rowOff>
                  </from>
                  <to>
                    <xdr:col>21</xdr:col>
                    <xdr:colOff>114300</xdr:colOff>
                    <xdr:row>27</xdr:row>
                    <xdr:rowOff>0</xdr:rowOff>
                  </to>
                </anchor>
              </controlPr>
            </control>
          </mc:Choice>
        </mc:AlternateContent>
        <mc:AlternateContent xmlns:mc="http://schemas.openxmlformats.org/markup-compatibility/2006">
          <mc:Choice Requires="x14">
            <control shapeId="679970" r:id="rId9" name="Check Box 34">
              <controlPr defaultSize="0" autoFill="0" autoLine="0" autoPict="0">
                <anchor moveWithCells="1">
                  <from>
                    <xdr:col>20</xdr:col>
                    <xdr:colOff>171450</xdr:colOff>
                    <xdr:row>25</xdr:row>
                    <xdr:rowOff>133350</xdr:rowOff>
                  </from>
                  <to>
                    <xdr:col>24</xdr:col>
                    <xdr:colOff>123825</xdr:colOff>
                    <xdr:row>27</xdr:row>
                    <xdr:rowOff>0</xdr:rowOff>
                  </to>
                </anchor>
              </controlPr>
            </control>
          </mc:Choice>
        </mc:AlternateContent>
        <mc:AlternateContent xmlns:mc="http://schemas.openxmlformats.org/markup-compatibility/2006">
          <mc:Choice Requires="x14">
            <control shapeId="679955" r:id="rId10" name="Check Box 52">
              <controlPr defaultSize="0" autoFill="0" autoLine="0" autoPict="0" altText="その他">
                <anchor moveWithCells="1">
                  <from>
                    <xdr:col>3</xdr:col>
                    <xdr:colOff>0</xdr:colOff>
                    <xdr:row>34</xdr:row>
                    <xdr:rowOff>142875</xdr:rowOff>
                  </from>
                  <to>
                    <xdr:col>4</xdr:col>
                    <xdr:colOff>47625</xdr:colOff>
                    <xdr:row>36</xdr:row>
                    <xdr:rowOff>9525</xdr:rowOff>
                  </to>
                </anchor>
              </controlPr>
            </control>
          </mc:Choice>
        </mc:AlternateContent>
        <mc:AlternateContent xmlns:mc="http://schemas.openxmlformats.org/markup-compatibility/2006">
          <mc:Choice Requires="x14">
            <control shapeId="679956" r:id="rId11" name="Check Box 53">
              <controlPr defaultSize="0" autoFill="0" autoLine="0" autoPict="0" altText="その他">
                <anchor moveWithCells="1">
                  <from>
                    <xdr:col>4</xdr:col>
                    <xdr:colOff>0</xdr:colOff>
                    <xdr:row>56</xdr:row>
                    <xdr:rowOff>152400</xdr:rowOff>
                  </from>
                  <to>
                    <xdr:col>5</xdr:col>
                    <xdr:colOff>47625</xdr:colOff>
                    <xdr:row>58</xdr:row>
                    <xdr:rowOff>19050</xdr:rowOff>
                  </to>
                </anchor>
              </controlPr>
            </control>
          </mc:Choice>
        </mc:AlternateContent>
        <mc:AlternateContent xmlns:mc="http://schemas.openxmlformats.org/markup-compatibility/2006">
          <mc:Choice Requires="x14">
            <control shapeId="679957" r:id="rId12" name="Check Box 54">
              <controlPr defaultSize="0" autoFill="0" autoLine="0" autoPict="0" altText="その他">
                <anchor moveWithCells="1">
                  <from>
                    <xdr:col>4</xdr:col>
                    <xdr:colOff>0</xdr:colOff>
                    <xdr:row>57</xdr:row>
                    <xdr:rowOff>142875</xdr:rowOff>
                  </from>
                  <to>
                    <xdr:col>5</xdr:col>
                    <xdr:colOff>47625</xdr:colOff>
                    <xdr:row>59</xdr:row>
                    <xdr:rowOff>9525</xdr:rowOff>
                  </to>
                </anchor>
              </controlPr>
            </control>
          </mc:Choice>
        </mc:AlternateContent>
        <mc:AlternateContent xmlns:mc="http://schemas.openxmlformats.org/markup-compatibility/2006">
          <mc:Choice Requires="x14">
            <control shapeId="679958" r:id="rId13" name="Check Box 55">
              <controlPr defaultSize="0" autoFill="0" autoLine="0" autoPict="0" altText="その他">
                <anchor moveWithCells="1">
                  <from>
                    <xdr:col>3</xdr:col>
                    <xdr:colOff>0</xdr:colOff>
                    <xdr:row>35</xdr:row>
                    <xdr:rowOff>142875</xdr:rowOff>
                  </from>
                  <to>
                    <xdr:col>4</xdr:col>
                    <xdr:colOff>47625</xdr:colOff>
                    <xdr:row>37</xdr:row>
                    <xdr:rowOff>9525</xdr:rowOff>
                  </to>
                </anchor>
              </controlPr>
            </control>
          </mc:Choice>
        </mc:AlternateContent>
        <mc:AlternateContent xmlns:mc="http://schemas.openxmlformats.org/markup-compatibility/2006">
          <mc:Choice Requires="x14">
            <control shapeId="679959" r:id="rId14" name="Check Box 56">
              <controlPr defaultSize="0" autoFill="0" autoLine="0" autoPict="0" altText="その他">
                <anchor moveWithCells="1">
                  <from>
                    <xdr:col>3</xdr:col>
                    <xdr:colOff>0</xdr:colOff>
                    <xdr:row>36</xdr:row>
                    <xdr:rowOff>142875</xdr:rowOff>
                  </from>
                  <to>
                    <xdr:col>4</xdr:col>
                    <xdr:colOff>47625</xdr:colOff>
                    <xdr:row>38</xdr:row>
                    <xdr:rowOff>9525</xdr:rowOff>
                  </to>
                </anchor>
              </controlPr>
            </control>
          </mc:Choice>
        </mc:AlternateContent>
        <mc:AlternateContent xmlns:mc="http://schemas.openxmlformats.org/markup-compatibility/2006">
          <mc:Choice Requires="x14">
            <control shapeId="679960" r:id="rId15" name="Check Box 57">
              <controlPr defaultSize="0" autoFill="0" autoLine="0" autoPict="0" altText="その他">
                <anchor moveWithCells="1">
                  <from>
                    <xdr:col>4</xdr:col>
                    <xdr:colOff>0</xdr:colOff>
                    <xdr:row>58</xdr:row>
                    <xdr:rowOff>133350</xdr:rowOff>
                  </from>
                  <to>
                    <xdr:col>5</xdr:col>
                    <xdr:colOff>57150</xdr:colOff>
                    <xdr:row>59</xdr:row>
                    <xdr:rowOff>171450</xdr:rowOff>
                  </to>
                </anchor>
              </controlPr>
            </control>
          </mc:Choice>
        </mc:AlternateContent>
        <mc:AlternateContent xmlns:mc="http://schemas.openxmlformats.org/markup-compatibility/2006">
          <mc:Choice Requires="x14">
            <control shapeId="2" r:id="rId16" name="Check Box 27">
              <controlPr defaultSize="0" autoFill="0" autoLine="0" autoPict="0">
                <anchor moveWithCells="1" sizeWithCells="1">
                  <from>
                    <xdr:col>17</xdr:col>
                    <xdr:colOff>161925</xdr:colOff>
                    <xdr:row>41</xdr:row>
                    <xdr:rowOff>142875</xdr:rowOff>
                  </from>
                  <to>
                    <xdr:col>21</xdr:col>
                    <xdr:colOff>114300</xdr:colOff>
                    <xdr:row>43</xdr:row>
                    <xdr:rowOff>19050</xdr:rowOff>
                  </to>
                </anchor>
              </controlPr>
            </control>
          </mc:Choice>
        </mc:AlternateContent>
        <mc:AlternateContent xmlns:mc="http://schemas.openxmlformats.org/markup-compatibility/2006">
          <mc:Choice Requires="x14">
            <control shapeId="3" r:id="rId17" name="Check Box 28">
              <controlPr defaultSize="0" autoFill="0" autoLine="0" autoPict="0">
                <anchor moveWithCells="1" sizeWithCells="1">
                  <from>
                    <xdr:col>20</xdr:col>
                    <xdr:colOff>161925</xdr:colOff>
                    <xdr:row>41</xdr:row>
                    <xdr:rowOff>142875</xdr:rowOff>
                  </from>
                  <to>
                    <xdr:col>24</xdr:col>
                    <xdr:colOff>123825</xdr:colOff>
                    <xdr:row>43</xdr:row>
                    <xdr:rowOff>19050</xdr:rowOff>
                  </to>
                </anchor>
              </controlPr>
            </control>
          </mc:Choice>
        </mc:AlternateContent>
        <mc:AlternateContent xmlns:mc="http://schemas.openxmlformats.org/markup-compatibility/2006">
          <mc:Choice Requires="x14">
            <control shapeId="4" r:id="rId18" name="Check Box 31">
              <controlPr defaultSize="0" autoFill="0" autoLine="0" autoPict="0">
                <anchor moveWithCells="1" sizeWithCells="1">
                  <from>
                    <xdr:col>17</xdr:col>
                    <xdr:colOff>161925</xdr:colOff>
                    <xdr:row>43</xdr:row>
                    <xdr:rowOff>142875</xdr:rowOff>
                  </from>
                  <to>
                    <xdr:col>21</xdr:col>
                    <xdr:colOff>114300</xdr:colOff>
                    <xdr:row>45</xdr:row>
                    <xdr:rowOff>19050</xdr:rowOff>
                  </to>
                </anchor>
              </controlPr>
            </control>
          </mc:Choice>
        </mc:AlternateContent>
        <mc:AlternateContent xmlns:mc="http://schemas.openxmlformats.org/markup-compatibility/2006">
          <mc:Choice Requires="x14">
            <control shapeId="5" r:id="rId19" name="Check Box 32">
              <controlPr defaultSize="0" autoFill="0" autoLine="0" autoPict="0">
                <anchor moveWithCells="1" sizeWithCells="1">
                  <from>
                    <xdr:col>20</xdr:col>
                    <xdr:colOff>161925</xdr:colOff>
                    <xdr:row>43</xdr:row>
                    <xdr:rowOff>142875</xdr:rowOff>
                  </from>
                  <to>
                    <xdr:col>24</xdr:col>
                    <xdr:colOff>123825</xdr:colOff>
                    <xdr:row>45</xdr:row>
                    <xdr:rowOff>19050</xdr:rowOff>
                  </to>
                </anchor>
              </controlPr>
            </control>
          </mc:Choice>
        </mc:AlternateContent>
        <mc:AlternateContent xmlns:mc="http://schemas.openxmlformats.org/markup-compatibility/2006">
          <mc:Choice Requires="x14">
            <control shapeId="679978" r:id="rId20" name="Check Box 42">
              <controlPr defaultSize="0" autoFill="0" autoLine="0" autoPict="0">
                <anchor moveWithCells="1" sizeWithCells="1">
                  <from>
                    <xdr:col>13</xdr:col>
                    <xdr:colOff>161925</xdr:colOff>
                    <xdr:row>46</xdr:row>
                    <xdr:rowOff>123825</xdr:rowOff>
                  </from>
                  <to>
                    <xdr:col>17</xdr:col>
                    <xdr:colOff>114300</xdr:colOff>
                    <xdr:row>47</xdr:row>
                    <xdr:rowOff>171450</xdr:rowOff>
                  </to>
                </anchor>
              </controlPr>
            </control>
          </mc:Choice>
        </mc:AlternateContent>
        <mc:AlternateContent xmlns:mc="http://schemas.openxmlformats.org/markup-compatibility/2006">
          <mc:Choice Requires="x14">
            <control shapeId="679979" r:id="rId21" name="Check Box 43">
              <controlPr defaultSize="0" autoFill="0" autoLine="0" autoPict="0">
                <anchor moveWithCells="1" sizeWithCells="1">
                  <from>
                    <xdr:col>16</xdr:col>
                    <xdr:colOff>161925</xdr:colOff>
                    <xdr:row>46</xdr:row>
                    <xdr:rowOff>123825</xdr:rowOff>
                  </from>
                  <to>
                    <xdr:col>20</xdr:col>
                    <xdr:colOff>123825</xdr:colOff>
                    <xdr:row>47</xdr:row>
                    <xdr:rowOff>171450</xdr:rowOff>
                  </to>
                </anchor>
              </controlPr>
            </control>
          </mc:Choice>
        </mc:AlternateContent>
        <mc:AlternateContent xmlns:mc="http://schemas.openxmlformats.org/markup-compatibility/2006">
          <mc:Choice Requires="x14">
            <control shapeId="679980" r:id="rId22" name="Check Box 44">
              <controlPr defaultSize="0" autoFill="0" autoLine="0" autoPict="0">
                <anchor moveWithCells="1" sizeWithCells="1">
                  <from>
                    <xdr:col>20</xdr:col>
                    <xdr:colOff>161925</xdr:colOff>
                    <xdr:row>46</xdr:row>
                    <xdr:rowOff>123825</xdr:rowOff>
                  </from>
                  <to>
                    <xdr:col>24</xdr:col>
                    <xdr:colOff>123825</xdr:colOff>
                    <xdr:row>48</xdr:row>
                    <xdr:rowOff>0</xdr:rowOff>
                  </to>
                </anchor>
              </controlPr>
            </control>
          </mc:Choice>
        </mc:AlternateContent>
        <mc:AlternateContent xmlns:mc="http://schemas.openxmlformats.org/markup-compatibility/2006">
          <mc:Choice Requires="x14">
            <control shapeId="679981" r:id="rId23" name="Check Box 45">
              <controlPr defaultSize="0" autoFill="0" autoLine="0" autoPict="0">
                <anchor moveWithCells="1">
                  <from>
                    <xdr:col>17</xdr:col>
                    <xdr:colOff>161925</xdr:colOff>
                    <xdr:row>11</xdr:row>
                    <xdr:rowOff>0</xdr:rowOff>
                  </from>
                  <to>
                    <xdr:col>21</xdr:col>
                    <xdr:colOff>114300</xdr:colOff>
                    <xdr:row>12</xdr:row>
                    <xdr:rowOff>47625</xdr:rowOff>
                  </to>
                </anchor>
              </controlPr>
            </control>
          </mc:Choice>
        </mc:AlternateContent>
        <mc:AlternateContent xmlns:mc="http://schemas.openxmlformats.org/markup-compatibility/2006">
          <mc:Choice Requires="x14">
            <control shapeId="679982" r:id="rId24" name="Check Box 46">
              <controlPr defaultSize="0" autoFill="0" autoLine="0" autoPict="0">
                <anchor moveWithCells="1">
                  <from>
                    <xdr:col>20</xdr:col>
                    <xdr:colOff>171450</xdr:colOff>
                    <xdr:row>11</xdr:row>
                    <xdr:rowOff>0</xdr:rowOff>
                  </from>
                  <to>
                    <xdr:col>24</xdr:col>
                    <xdr:colOff>123825</xdr:colOff>
                    <xdr:row>12</xdr:row>
                    <xdr:rowOff>47625</xdr:rowOff>
                  </to>
                </anchor>
              </controlPr>
            </control>
          </mc:Choice>
        </mc:AlternateContent>
        <mc:AlternateContent xmlns:mc="http://schemas.openxmlformats.org/markup-compatibility/2006">
          <mc:Choice Requires="x14">
            <control shapeId="679983" r:id="rId25" name="Check Box 47">
              <controlPr defaultSize="0" autoFill="0" autoLine="0" autoPict="0">
                <anchor moveWithCells="1">
                  <from>
                    <xdr:col>17</xdr:col>
                    <xdr:colOff>161925</xdr:colOff>
                    <xdr:row>15</xdr:row>
                    <xdr:rowOff>0</xdr:rowOff>
                  </from>
                  <to>
                    <xdr:col>21</xdr:col>
                    <xdr:colOff>114300</xdr:colOff>
                    <xdr:row>16</xdr:row>
                    <xdr:rowOff>47625</xdr:rowOff>
                  </to>
                </anchor>
              </controlPr>
            </control>
          </mc:Choice>
        </mc:AlternateContent>
        <mc:AlternateContent xmlns:mc="http://schemas.openxmlformats.org/markup-compatibility/2006">
          <mc:Choice Requires="x14">
            <control shapeId="679984" r:id="rId26" name="Check Box 48">
              <controlPr defaultSize="0" autoFill="0" autoLine="0" autoPict="0">
                <anchor moveWithCells="1">
                  <from>
                    <xdr:col>20</xdr:col>
                    <xdr:colOff>171450</xdr:colOff>
                    <xdr:row>15</xdr:row>
                    <xdr:rowOff>0</xdr:rowOff>
                  </from>
                  <to>
                    <xdr:col>24</xdr:col>
                    <xdr:colOff>123825</xdr:colOff>
                    <xdr:row>16</xdr:row>
                    <xdr:rowOff>47625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CE300-0640-4D74-B04C-7FA73C2E92FB}">
  <sheetPr>
    <tabColor theme="7" tint="0.59999389629810485"/>
  </sheetPr>
  <dimension ref="A1:AR62"/>
  <sheetViews>
    <sheetView showGridLines="0" view="pageBreakPreview" zoomScaleNormal="100" zoomScaleSheetLayoutView="100" workbookViewId="0">
      <selection activeCell="E8" sqref="E8:Y9"/>
    </sheetView>
  </sheetViews>
  <sheetFormatPr defaultColWidth="8" defaultRowHeight="12"/>
  <cols>
    <col min="1" max="1" width="1.375" style="13" customWidth="1"/>
    <col min="2" max="2" width="1.625" style="13" customWidth="1"/>
    <col min="3" max="71" width="2.375" style="13" customWidth="1"/>
    <col min="72" max="16384" width="8" style="13"/>
  </cols>
  <sheetData>
    <row r="1" spans="1:44" ht="14.1" customHeight="1">
      <c r="A1" s="1742" t="s">
        <v>1688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N1" s="525"/>
      <c r="AO1" s="525"/>
      <c r="AP1" s="525"/>
      <c r="AQ1" s="525"/>
      <c r="AR1" s="525"/>
    </row>
    <row r="2" spans="1:44" ht="5.0999999999999996" customHeight="1" thickBot="1"/>
    <row r="3" spans="1:44" ht="14.1" customHeight="1">
      <c r="B3" s="1741" t="s">
        <v>1689</v>
      </c>
      <c r="C3" s="1739"/>
      <c r="D3" s="1739"/>
      <c r="E3" s="1739"/>
      <c r="F3" s="1739"/>
      <c r="G3" s="1739"/>
      <c r="H3" s="1739"/>
      <c r="I3" s="1739"/>
      <c r="J3" s="1739"/>
      <c r="K3" s="1739"/>
      <c r="L3" s="1739"/>
      <c r="M3" s="1739"/>
      <c r="N3" s="1739"/>
      <c r="O3" s="1739"/>
      <c r="P3" s="1739"/>
      <c r="Q3" s="1739"/>
      <c r="R3" s="1739"/>
      <c r="S3" s="1739"/>
      <c r="T3" s="1739"/>
      <c r="U3" s="1739"/>
      <c r="V3" s="1739"/>
      <c r="W3" s="1739"/>
      <c r="X3" s="1739"/>
      <c r="Y3" s="1739"/>
      <c r="Z3" s="2731"/>
      <c r="AA3" s="4312" t="s">
        <v>122</v>
      </c>
      <c r="AB3" s="4313"/>
      <c r="AC3" s="4313"/>
      <c r="AD3" s="4313"/>
      <c r="AE3" s="4313"/>
      <c r="AF3" s="4313"/>
      <c r="AG3" s="4313"/>
      <c r="AH3" s="4313"/>
      <c r="AI3" s="4313"/>
      <c r="AJ3" s="4313"/>
      <c r="AK3" s="4313"/>
      <c r="AL3" s="4314"/>
      <c r="AM3" s="18"/>
    </row>
    <row r="4" spans="1:44" ht="6.95" customHeight="1">
      <c r="B4" s="1324"/>
      <c r="C4" s="571"/>
      <c r="D4" s="571"/>
      <c r="E4" s="571"/>
      <c r="F4" s="571"/>
      <c r="G4" s="571"/>
      <c r="H4" s="571"/>
      <c r="I4" s="571"/>
      <c r="J4" s="571"/>
      <c r="K4" s="571"/>
      <c r="L4" s="571"/>
      <c r="M4" s="571"/>
      <c r="N4" s="571"/>
      <c r="O4" s="571"/>
      <c r="P4" s="571"/>
      <c r="Q4" s="571"/>
      <c r="R4" s="571"/>
      <c r="S4" s="571"/>
      <c r="T4" s="571"/>
      <c r="U4" s="571"/>
      <c r="V4" s="571"/>
      <c r="W4" s="571"/>
      <c r="X4" s="571"/>
      <c r="Y4" s="57"/>
      <c r="Z4" s="1325"/>
      <c r="AA4" s="438"/>
      <c r="AB4" s="438"/>
      <c r="AC4" s="438"/>
      <c r="AD4" s="438"/>
      <c r="AE4" s="438"/>
      <c r="AF4" s="438"/>
      <c r="AG4" s="438"/>
      <c r="AH4" s="438"/>
      <c r="AI4" s="438"/>
      <c r="AJ4" s="438"/>
      <c r="AK4" s="438"/>
      <c r="AL4" s="1326"/>
      <c r="AM4" s="18"/>
    </row>
    <row r="5" spans="1:44" ht="14.1" customHeight="1">
      <c r="A5" s="303"/>
      <c r="B5" s="4244" t="s">
        <v>723</v>
      </c>
      <c r="C5" s="4245"/>
      <c r="D5" s="2087" t="s">
        <v>1179</v>
      </c>
      <c r="E5" s="2087"/>
      <c r="F5" s="2087"/>
      <c r="G5" s="2087"/>
      <c r="H5" s="2087"/>
      <c r="I5" s="2087"/>
      <c r="J5" s="2087"/>
      <c r="K5" s="2087"/>
      <c r="L5" s="2087"/>
      <c r="M5" s="2087"/>
      <c r="N5" s="2087"/>
      <c r="O5" s="2087"/>
      <c r="P5" s="2087"/>
      <c r="Q5" s="2087"/>
      <c r="R5" s="2087"/>
      <c r="S5" s="2087"/>
      <c r="T5" s="2087"/>
      <c r="U5" s="2087"/>
      <c r="V5" s="2087"/>
      <c r="W5" s="2087"/>
      <c r="X5" s="2087"/>
      <c r="Y5" s="304"/>
      <c r="Z5" s="16"/>
      <c r="AA5" s="299" t="s">
        <v>131</v>
      </c>
      <c r="AB5" s="1871" t="s">
        <v>1334</v>
      </c>
      <c r="AC5" s="1871"/>
      <c r="AD5" s="1871"/>
      <c r="AE5" s="1871"/>
      <c r="AF5" s="1871"/>
      <c r="AG5" s="1871"/>
      <c r="AH5" s="1871"/>
      <c r="AI5" s="1871"/>
      <c r="AJ5" s="1871"/>
      <c r="AK5" s="1871"/>
      <c r="AL5" s="31"/>
      <c r="AM5" s="18"/>
    </row>
    <row r="6" spans="1:44" ht="14.1" customHeight="1">
      <c r="A6" s="303"/>
      <c r="B6" s="15"/>
      <c r="C6" s="303"/>
      <c r="Q6" s="303"/>
      <c r="R6" s="315"/>
      <c r="S6" s="315"/>
      <c r="T6" s="1"/>
      <c r="U6" s="321"/>
      <c r="V6" s="321"/>
      <c r="W6" s="303"/>
      <c r="X6" s="303"/>
      <c r="Y6" s="954"/>
      <c r="Z6" s="1309"/>
      <c r="AA6" s="311"/>
      <c r="AB6" s="1871"/>
      <c r="AC6" s="1871"/>
      <c r="AD6" s="1871"/>
      <c r="AE6" s="1871"/>
      <c r="AF6" s="1871"/>
      <c r="AG6" s="1871"/>
      <c r="AH6" s="1871"/>
      <c r="AI6" s="1871"/>
      <c r="AJ6" s="1871"/>
      <c r="AK6" s="1871"/>
      <c r="AL6" s="31"/>
      <c r="AM6" s="18"/>
    </row>
    <row r="7" spans="1:44" ht="14.1" customHeight="1">
      <c r="A7" s="303"/>
      <c r="B7" s="15"/>
      <c r="C7" s="303"/>
      <c r="D7" s="278" t="s">
        <v>489</v>
      </c>
      <c r="E7" s="1710" t="s">
        <v>1690</v>
      </c>
      <c r="F7" s="1710"/>
      <c r="G7" s="1710"/>
      <c r="H7" s="1710"/>
      <c r="I7" s="1710"/>
      <c r="J7" s="1710"/>
      <c r="K7" s="1710"/>
      <c r="L7" s="1710"/>
      <c r="M7" s="1710"/>
      <c r="N7" s="1710"/>
      <c r="O7" s="1710"/>
      <c r="P7" s="1710"/>
      <c r="Q7" s="1710"/>
      <c r="R7" s="1710"/>
      <c r="S7" s="1710"/>
      <c r="T7" s="1710"/>
      <c r="U7" s="1710"/>
      <c r="V7" s="1710"/>
      <c r="W7" s="1710"/>
      <c r="X7" s="1710"/>
      <c r="Y7" s="954"/>
      <c r="Z7" s="1309"/>
      <c r="AA7" s="311"/>
      <c r="AB7" s="1871"/>
      <c r="AC7" s="1871"/>
      <c r="AD7" s="1871"/>
      <c r="AE7" s="1871"/>
      <c r="AF7" s="1871"/>
      <c r="AG7" s="1871"/>
      <c r="AH7" s="1871"/>
      <c r="AI7" s="1871"/>
      <c r="AJ7" s="1871"/>
      <c r="AK7" s="1871"/>
      <c r="AL7" s="31"/>
      <c r="AM7" s="18"/>
    </row>
    <row r="8" spans="1:44" ht="14.1" customHeight="1">
      <c r="A8" s="303"/>
      <c r="B8" s="15"/>
      <c r="E8" s="2938"/>
      <c r="F8" s="2938"/>
      <c r="G8" s="2938"/>
      <c r="H8" s="2938"/>
      <c r="I8" s="2938"/>
      <c r="J8" s="2938"/>
      <c r="K8" s="2938"/>
      <c r="L8" s="2938"/>
      <c r="M8" s="2938"/>
      <c r="N8" s="2938"/>
      <c r="O8" s="2938"/>
      <c r="P8" s="2938"/>
      <c r="Q8" s="2938"/>
      <c r="R8" s="2938"/>
      <c r="S8" s="2938"/>
      <c r="T8" s="2938"/>
      <c r="U8" s="2938"/>
      <c r="V8" s="2938"/>
      <c r="W8" s="2938"/>
      <c r="X8" s="2938"/>
      <c r="Y8" s="2938"/>
      <c r="Z8" s="1327"/>
      <c r="AA8" s="311"/>
      <c r="AB8" s="1871"/>
      <c r="AC8" s="1871"/>
      <c r="AD8" s="1871"/>
      <c r="AE8" s="1871"/>
      <c r="AF8" s="1871"/>
      <c r="AG8" s="1871"/>
      <c r="AH8" s="1871"/>
      <c r="AI8" s="1871"/>
      <c r="AJ8" s="1871"/>
      <c r="AK8" s="1871"/>
      <c r="AL8" s="31"/>
      <c r="AM8" s="18"/>
    </row>
    <row r="9" spans="1:44" ht="14.1" customHeight="1">
      <c r="A9" s="303"/>
      <c r="B9" s="18"/>
      <c r="D9" s="65"/>
      <c r="E9" s="2938"/>
      <c r="F9" s="2938"/>
      <c r="G9" s="2938"/>
      <c r="H9" s="2938"/>
      <c r="I9" s="2938"/>
      <c r="J9" s="2938"/>
      <c r="K9" s="2938"/>
      <c r="L9" s="2938"/>
      <c r="M9" s="2938"/>
      <c r="N9" s="2938"/>
      <c r="O9" s="2938"/>
      <c r="P9" s="2938"/>
      <c r="Q9" s="2938"/>
      <c r="R9" s="2938"/>
      <c r="S9" s="2938"/>
      <c r="T9" s="2938"/>
      <c r="U9" s="2938"/>
      <c r="V9" s="2938"/>
      <c r="W9" s="2938"/>
      <c r="X9" s="2938"/>
      <c r="Y9" s="2938"/>
      <c r="Z9" s="16"/>
      <c r="AA9" s="299"/>
      <c r="AC9" s="167"/>
      <c r="AD9" s="167"/>
      <c r="AE9" s="167"/>
      <c r="AF9" s="167"/>
      <c r="AG9" s="167"/>
      <c r="AH9" s="167"/>
      <c r="AI9" s="167"/>
      <c r="AJ9" s="167"/>
      <c r="AK9" s="167"/>
      <c r="AL9" s="31"/>
      <c r="AM9" s="18"/>
    </row>
    <row r="10" spans="1:44" ht="14.1" customHeight="1">
      <c r="A10" s="303"/>
      <c r="B10" s="18"/>
      <c r="D10" s="65"/>
      <c r="E10" s="65"/>
      <c r="F10" s="65"/>
      <c r="G10" s="65"/>
      <c r="H10" s="65"/>
      <c r="I10" s="65"/>
      <c r="J10" s="65"/>
      <c r="K10" s="65"/>
      <c r="L10" s="65"/>
      <c r="M10" s="65"/>
      <c r="N10" s="65"/>
      <c r="O10" s="65"/>
      <c r="P10" s="65"/>
      <c r="Q10" s="65"/>
      <c r="R10" s="65"/>
      <c r="S10" s="65"/>
      <c r="T10" s="65"/>
      <c r="U10" s="65"/>
      <c r="V10" s="65"/>
      <c r="W10" s="65"/>
      <c r="X10" s="65"/>
      <c r="Z10" s="574"/>
      <c r="AA10" s="65"/>
      <c r="AC10" s="65"/>
      <c r="AD10" s="65"/>
      <c r="AE10" s="65"/>
      <c r="AF10" s="65"/>
      <c r="AG10" s="65"/>
      <c r="AH10" s="65"/>
      <c r="AI10" s="65"/>
      <c r="AJ10" s="65"/>
      <c r="AK10" s="303"/>
      <c r="AL10" s="31"/>
      <c r="AM10" s="18"/>
    </row>
    <row r="11" spans="1:44" ht="14.1" customHeight="1">
      <c r="A11" s="303"/>
      <c r="B11" s="4244" t="s">
        <v>692</v>
      </c>
      <c r="C11" s="4245"/>
      <c r="D11" s="1872" t="s">
        <v>955</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574"/>
      <c r="AA11" s="299" t="s">
        <v>131</v>
      </c>
      <c r="AB11" s="4187" t="s">
        <v>1139</v>
      </c>
      <c r="AC11" s="4187"/>
      <c r="AD11" s="4187"/>
      <c r="AE11" s="4187"/>
      <c r="AF11" s="4187"/>
      <c r="AG11" s="4187"/>
      <c r="AH11" s="4187"/>
      <c r="AI11" s="4187"/>
      <c r="AJ11" s="4187"/>
      <c r="AK11" s="4187"/>
      <c r="AL11" s="31"/>
      <c r="AM11" s="18"/>
    </row>
    <row r="12" spans="1:44" ht="14.1" customHeight="1">
      <c r="A12" s="303"/>
      <c r="B12" s="15"/>
      <c r="C12" s="303"/>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814"/>
      <c r="AA12" s="303"/>
      <c r="AB12" s="303"/>
      <c r="AC12" s="303"/>
      <c r="AD12" s="303"/>
      <c r="AE12" s="303"/>
      <c r="AF12" s="303"/>
      <c r="AG12" s="303"/>
      <c r="AH12" s="303"/>
      <c r="AI12" s="303"/>
      <c r="AJ12" s="303"/>
      <c r="AK12" s="303"/>
      <c r="AL12" s="31"/>
      <c r="AM12" s="18"/>
    </row>
    <row r="13" spans="1:44" ht="14.1" customHeight="1">
      <c r="A13" s="303"/>
      <c r="B13" s="15"/>
      <c r="Z13" s="814"/>
      <c r="AA13" s="303"/>
      <c r="AB13" s="303"/>
      <c r="AC13" s="303"/>
      <c r="AD13" s="303"/>
      <c r="AE13" s="303"/>
      <c r="AF13" s="303"/>
      <c r="AG13" s="303"/>
      <c r="AH13" s="303"/>
      <c r="AI13" s="303"/>
      <c r="AJ13" s="303"/>
      <c r="AK13" s="303"/>
      <c r="AL13" s="31"/>
      <c r="AM13" s="18"/>
    </row>
    <row r="14" spans="1:44" ht="14.1" customHeight="1">
      <c r="A14" s="303"/>
      <c r="B14" s="1708" t="s">
        <v>724</v>
      </c>
      <c r="C14" s="1709"/>
      <c r="D14" s="2269" t="s">
        <v>1140</v>
      </c>
      <c r="E14" s="2269"/>
      <c r="F14" s="2269"/>
      <c r="G14" s="2269"/>
      <c r="H14" s="2269"/>
      <c r="I14" s="2269"/>
      <c r="J14" s="2269"/>
      <c r="K14" s="2269"/>
      <c r="L14" s="2269"/>
      <c r="M14" s="2269"/>
      <c r="N14" s="2269"/>
      <c r="O14" s="2269"/>
      <c r="P14" s="2269"/>
      <c r="Q14" s="2269"/>
      <c r="R14" s="2269"/>
      <c r="S14" s="2269"/>
      <c r="T14" s="2269"/>
      <c r="U14" s="2269"/>
      <c r="V14" s="2269"/>
      <c r="W14" s="2269"/>
      <c r="X14" s="2269"/>
      <c r="Y14" s="2269"/>
      <c r="Z14" s="814"/>
      <c r="AA14" s="303"/>
      <c r="AB14" s="303"/>
      <c r="AC14" s="303"/>
      <c r="AD14" s="303"/>
      <c r="AE14" s="303"/>
      <c r="AF14" s="303"/>
      <c r="AG14" s="303"/>
      <c r="AH14" s="303"/>
      <c r="AI14" s="303"/>
      <c r="AJ14" s="303"/>
      <c r="AK14" s="303"/>
      <c r="AL14" s="31"/>
      <c r="AM14" s="18"/>
    </row>
    <row r="15" spans="1:44" ht="14.1" customHeight="1">
      <c r="B15" s="18"/>
      <c r="D15" s="2269"/>
      <c r="E15" s="2269"/>
      <c r="F15" s="2269"/>
      <c r="G15" s="2269"/>
      <c r="H15" s="2269"/>
      <c r="I15" s="2269"/>
      <c r="J15" s="2269"/>
      <c r="K15" s="2269"/>
      <c r="L15" s="2269"/>
      <c r="M15" s="2269"/>
      <c r="N15" s="2269"/>
      <c r="O15" s="2269"/>
      <c r="P15" s="2269"/>
      <c r="Q15" s="2269"/>
      <c r="R15" s="2269"/>
      <c r="S15" s="2269"/>
      <c r="T15" s="2269"/>
      <c r="U15" s="2269"/>
      <c r="V15" s="2269"/>
      <c r="W15" s="2269"/>
      <c r="X15" s="2269"/>
      <c r="Y15" s="2269"/>
      <c r="Z15" s="1309"/>
      <c r="AA15" s="322"/>
      <c r="AB15" s="322"/>
      <c r="AC15" s="322"/>
      <c r="AD15" s="322"/>
      <c r="AE15" s="322"/>
      <c r="AF15" s="322"/>
      <c r="AG15" s="322"/>
      <c r="AH15" s="322"/>
      <c r="AI15" s="322"/>
      <c r="AJ15" s="322"/>
      <c r="AK15" s="322"/>
      <c r="AL15" s="1326"/>
      <c r="AM15" s="18"/>
    </row>
    <row r="16" spans="1:44" ht="14.1" customHeight="1">
      <c r="A16" s="303"/>
      <c r="B16" s="15"/>
      <c r="C16" s="303"/>
      <c r="E16" s="2938"/>
      <c r="F16" s="2938"/>
      <c r="G16" s="2938"/>
      <c r="H16" s="2938"/>
      <c r="I16" s="2938"/>
      <c r="J16" s="2938"/>
      <c r="K16" s="2938"/>
      <c r="L16" s="2938"/>
      <c r="M16" s="2938"/>
      <c r="N16" s="2938"/>
      <c r="O16" s="2938"/>
      <c r="P16" s="2938"/>
      <c r="Q16" s="2938"/>
      <c r="R16" s="2938"/>
      <c r="S16" s="2938"/>
      <c r="T16" s="2938"/>
      <c r="U16" s="2938"/>
      <c r="V16" s="2938"/>
      <c r="W16" s="2938"/>
      <c r="X16" s="2938"/>
      <c r="Y16" s="2938"/>
      <c r="Z16" s="574"/>
      <c r="AA16" s="65"/>
      <c r="AB16" s="65"/>
      <c r="AC16" s="65"/>
      <c r="AD16" s="65"/>
      <c r="AE16" s="65"/>
      <c r="AF16" s="65"/>
      <c r="AG16" s="65"/>
      <c r="AH16" s="65"/>
      <c r="AI16" s="65"/>
      <c r="AJ16" s="65"/>
      <c r="AK16" s="322"/>
      <c r="AL16" s="31"/>
      <c r="AM16" s="18"/>
    </row>
    <row r="17" spans="1:39" ht="14.1" customHeight="1">
      <c r="A17" s="303"/>
      <c r="B17" s="15"/>
      <c r="D17" s="65"/>
      <c r="E17" s="2938"/>
      <c r="F17" s="2938"/>
      <c r="G17" s="2938"/>
      <c r="H17" s="2938"/>
      <c r="I17" s="2938"/>
      <c r="J17" s="2938"/>
      <c r="K17" s="2938"/>
      <c r="L17" s="2938"/>
      <c r="M17" s="2938"/>
      <c r="N17" s="2938"/>
      <c r="O17" s="2938"/>
      <c r="P17" s="2938"/>
      <c r="Q17" s="2938"/>
      <c r="R17" s="2938"/>
      <c r="S17" s="2938"/>
      <c r="T17" s="2938"/>
      <c r="U17" s="2938"/>
      <c r="V17" s="2938"/>
      <c r="W17" s="2938"/>
      <c r="X17" s="2938"/>
      <c r="Y17" s="2938"/>
      <c r="Z17" s="574"/>
      <c r="AA17" s="65"/>
      <c r="AB17" s="65"/>
      <c r="AC17" s="65"/>
      <c r="AD17" s="65"/>
      <c r="AE17" s="65"/>
      <c r="AF17" s="65"/>
      <c r="AG17" s="65"/>
      <c r="AH17" s="65"/>
      <c r="AI17" s="65"/>
      <c r="AJ17" s="65"/>
      <c r="AK17" s="322"/>
      <c r="AL17" s="31"/>
      <c r="AM17" s="18"/>
    </row>
    <row r="18" spans="1:39" ht="14.1" customHeight="1">
      <c r="A18" s="303"/>
      <c r="B18" s="15"/>
      <c r="D18" s="65"/>
      <c r="E18" s="65"/>
      <c r="F18" s="65"/>
      <c r="G18" s="65"/>
      <c r="H18" s="65"/>
      <c r="I18" s="65"/>
      <c r="J18" s="65"/>
      <c r="K18" s="65"/>
      <c r="L18" s="65"/>
      <c r="M18" s="65"/>
      <c r="N18" s="65"/>
      <c r="O18" s="65"/>
      <c r="P18" s="65"/>
      <c r="Q18" s="65"/>
      <c r="R18" s="65"/>
      <c r="S18" s="65"/>
      <c r="T18" s="65"/>
      <c r="U18" s="65"/>
      <c r="V18" s="65"/>
      <c r="W18" s="65"/>
      <c r="X18" s="65"/>
      <c r="Y18" s="65"/>
      <c r="Z18" s="574"/>
      <c r="AA18" s="65"/>
      <c r="AB18" s="65"/>
      <c r="AC18" s="65"/>
      <c r="AD18" s="65"/>
      <c r="AE18" s="65"/>
      <c r="AF18" s="65"/>
      <c r="AG18" s="65"/>
      <c r="AH18" s="65"/>
      <c r="AI18" s="65"/>
      <c r="AJ18" s="65"/>
      <c r="AK18" s="30"/>
      <c r="AL18" s="31"/>
      <c r="AM18" s="18"/>
    </row>
    <row r="19" spans="1:39" ht="14.1" customHeight="1">
      <c r="A19" s="303"/>
      <c r="B19" s="2006">
        <v>9</v>
      </c>
      <c r="C19" s="2007"/>
      <c r="D19" s="4261" t="s">
        <v>653</v>
      </c>
      <c r="E19" s="4261"/>
      <c r="F19" s="4261"/>
      <c r="G19" s="4261"/>
      <c r="H19" s="4261"/>
      <c r="I19" s="4261"/>
      <c r="J19" s="4261"/>
      <c r="K19" s="4261"/>
      <c r="L19" s="4261"/>
      <c r="M19" s="4261"/>
      <c r="N19" s="4261"/>
      <c r="O19" s="4261"/>
      <c r="P19" s="4261"/>
      <c r="Q19" s="4261"/>
      <c r="R19" s="4261"/>
      <c r="S19" s="4261"/>
      <c r="T19" s="4261"/>
      <c r="U19" s="4261"/>
      <c r="V19" s="4261"/>
      <c r="W19" s="4261"/>
      <c r="X19" s="4261"/>
      <c r="Y19" s="4261"/>
      <c r="Z19" s="1328"/>
      <c r="AA19" s="1156"/>
      <c r="AB19" s="1156"/>
      <c r="AC19" s="1156"/>
      <c r="AD19" s="1156"/>
      <c r="AE19" s="1156"/>
      <c r="AF19" s="1156"/>
      <c r="AG19" s="1156"/>
      <c r="AH19" s="322"/>
      <c r="AI19" s="322"/>
      <c r="AJ19" s="322"/>
      <c r="AK19" s="322"/>
      <c r="AL19" s="31"/>
      <c r="AM19" s="18"/>
    </row>
    <row r="20" spans="1:39" ht="14.1" customHeight="1">
      <c r="A20" s="303"/>
      <c r="B20" s="15"/>
      <c r="Z20" s="322"/>
      <c r="AA20" s="1321"/>
      <c r="AL20" s="31"/>
      <c r="AM20" s="18"/>
    </row>
    <row r="21" spans="1:39" ht="14.1" customHeight="1">
      <c r="A21" s="303"/>
      <c r="B21" s="2941" t="s">
        <v>476</v>
      </c>
      <c r="C21" s="2942"/>
      <c r="D21" s="2087" t="s">
        <v>956</v>
      </c>
      <c r="E21" s="2087"/>
      <c r="F21" s="2087"/>
      <c r="G21" s="2087"/>
      <c r="H21" s="2087"/>
      <c r="I21" s="2087"/>
      <c r="J21" s="2087"/>
      <c r="K21" s="2087"/>
      <c r="L21" s="2087"/>
      <c r="M21" s="2087"/>
      <c r="N21" s="2087"/>
      <c r="O21" s="2087"/>
      <c r="P21" s="2087"/>
      <c r="Q21" s="2087"/>
      <c r="R21" s="2087"/>
      <c r="S21" s="2087"/>
      <c r="T21" s="2087"/>
      <c r="U21" s="2087"/>
      <c r="V21" s="2087"/>
      <c r="W21" s="2087"/>
      <c r="X21" s="2087"/>
      <c r="Y21" s="2087"/>
      <c r="AA21" s="302" t="s">
        <v>131</v>
      </c>
      <c r="AB21" s="1941" t="s">
        <v>957</v>
      </c>
      <c r="AC21" s="1941"/>
      <c r="AD21" s="1941"/>
      <c r="AE21" s="1941"/>
      <c r="AF21" s="1941"/>
      <c r="AG21" s="1941"/>
      <c r="AH21" s="1941"/>
      <c r="AI21" s="1941"/>
      <c r="AJ21" s="1941"/>
      <c r="AK21" s="1941"/>
      <c r="AL21" s="31"/>
      <c r="AM21" s="18"/>
    </row>
    <row r="22" spans="1:39" ht="14.1" customHeight="1">
      <c r="A22" s="303"/>
      <c r="B22" s="15"/>
      <c r="AA22" s="297" t="s">
        <v>17</v>
      </c>
      <c r="AB22" s="1871" t="s">
        <v>463</v>
      </c>
      <c r="AC22" s="1871"/>
      <c r="AD22" s="1871"/>
      <c r="AE22" s="1871"/>
      <c r="AF22" s="1871"/>
      <c r="AG22" s="1871"/>
      <c r="AH22" s="1871"/>
      <c r="AI22" s="1871"/>
      <c r="AJ22" s="1871"/>
      <c r="AK22" s="1871"/>
      <c r="AL22" s="31"/>
      <c r="AM22" s="18"/>
    </row>
    <row r="23" spans="1:39" ht="14.1" customHeight="1">
      <c r="A23" s="303"/>
      <c r="B23" s="4244" t="s">
        <v>475</v>
      </c>
      <c r="C23" s="4245"/>
      <c r="D23" s="1872" t="s">
        <v>961</v>
      </c>
      <c r="E23" s="1872"/>
      <c r="F23" s="1872"/>
      <c r="G23" s="1872"/>
      <c r="H23" s="1872"/>
      <c r="I23" s="1872"/>
      <c r="J23" s="1872"/>
      <c r="K23" s="1872"/>
      <c r="L23" s="1872"/>
      <c r="M23" s="1872"/>
      <c r="N23" s="1872"/>
      <c r="O23" s="1872"/>
      <c r="P23" s="1872"/>
      <c r="Q23" s="1872"/>
      <c r="R23" s="1872"/>
      <c r="S23" s="1872"/>
      <c r="T23" s="1872"/>
      <c r="U23" s="1872"/>
      <c r="V23" s="1872"/>
      <c r="W23" s="1872"/>
      <c r="X23" s="1872"/>
      <c r="Y23" s="1872"/>
      <c r="AA23" s="302"/>
      <c r="AB23" s="1871"/>
      <c r="AC23" s="1871"/>
      <c r="AD23" s="1871"/>
      <c r="AE23" s="1871"/>
      <c r="AF23" s="1871"/>
      <c r="AG23" s="1871"/>
      <c r="AH23" s="1871"/>
      <c r="AI23" s="1871"/>
      <c r="AJ23" s="1871"/>
      <c r="AK23" s="1871"/>
      <c r="AL23" s="31"/>
      <c r="AM23" s="18"/>
    </row>
    <row r="24" spans="1:39" ht="14.1" customHeight="1">
      <c r="A24" s="303"/>
      <c r="B24" s="19"/>
      <c r="C24" s="20"/>
      <c r="D24" s="1872"/>
      <c r="E24" s="1872"/>
      <c r="F24" s="1872"/>
      <c r="G24" s="1872"/>
      <c r="H24" s="1872"/>
      <c r="I24" s="1872"/>
      <c r="J24" s="1872"/>
      <c r="K24" s="1872"/>
      <c r="L24" s="1872"/>
      <c r="M24" s="1872"/>
      <c r="N24" s="1872"/>
      <c r="O24" s="1872"/>
      <c r="P24" s="1872"/>
      <c r="Q24" s="1872"/>
      <c r="R24" s="1872"/>
      <c r="S24" s="1872"/>
      <c r="T24" s="1872"/>
      <c r="U24" s="1872"/>
      <c r="V24" s="1872"/>
      <c r="W24" s="1872"/>
      <c r="X24" s="1872"/>
      <c r="Y24" s="1872"/>
      <c r="AA24" s="297" t="s">
        <v>17</v>
      </c>
      <c r="AB24" s="1871" t="s">
        <v>958</v>
      </c>
      <c r="AC24" s="1871"/>
      <c r="AD24" s="1871"/>
      <c r="AE24" s="1871"/>
      <c r="AF24" s="1871"/>
      <c r="AG24" s="1871"/>
      <c r="AH24" s="1871"/>
      <c r="AI24" s="1871"/>
      <c r="AJ24" s="1871"/>
      <c r="AK24" s="1871"/>
      <c r="AL24" s="31"/>
      <c r="AM24" s="18"/>
    </row>
    <row r="25" spans="1:39" ht="14.1" customHeight="1">
      <c r="A25" s="303"/>
      <c r="B25" s="18"/>
      <c r="AA25" s="1321"/>
      <c r="AL25" s="31"/>
      <c r="AM25" s="18"/>
    </row>
    <row r="26" spans="1:39" ht="14.1" customHeight="1">
      <c r="A26" s="303"/>
      <c r="B26" s="4262" t="s">
        <v>470</v>
      </c>
      <c r="C26" s="4263"/>
      <c r="D26" s="1710" t="s">
        <v>654</v>
      </c>
      <c r="E26" s="1710"/>
      <c r="F26" s="1710"/>
      <c r="G26" s="1710"/>
      <c r="H26" s="1710"/>
      <c r="I26" s="1710"/>
      <c r="J26" s="1710"/>
      <c r="K26" s="1710"/>
      <c r="L26" s="1710"/>
      <c r="M26" s="1710"/>
      <c r="N26" s="1710"/>
      <c r="O26" s="1710"/>
      <c r="P26" s="1710"/>
      <c r="Q26" s="1710"/>
      <c r="R26" s="1710"/>
      <c r="S26" s="1710"/>
      <c r="T26" s="1710"/>
      <c r="U26" s="1710"/>
      <c r="V26" s="1710"/>
      <c r="W26" s="1710"/>
      <c r="X26" s="1710"/>
      <c r="Y26" s="1710"/>
      <c r="AA26" s="297" t="s">
        <v>17</v>
      </c>
      <c r="AB26" s="1871" t="s">
        <v>1691</v>
      </c>
      <c r="AC26" s="1871"/>
      <c r="AD26" s="1871"/>
      <c r="AE26" s="1871"/>
      <c r="AF26" s="1871"/>
      <c r="AG26" s="1871"/>
      <c r="AH26" s="1871"/>
      <c r="AI26" s="1871"/>
      <c r="AJ26" s="1871"/>
      <c r="AK26" s="1871"/>
      <c r="AL26" s="31"/>
      <c r="AM26" s="18"/>
    </row>
    <row r="27" spans="1:39" ht="14.1" customHeight="1">
      <c r="A27" s="303"/>
      <c r="B27" s="15"/>
      <c r="C27" s="303"/>
      <c r="D27" s="65"/>
      <c r="E27" s="65"/>
      <c r="F27" s="65"/>
      <c r="G27" s="65"/>
      <c r="H27" s="65"/>
      <c r="I27" s="65"/>
      <c r="J27" s="65"/>
      <c r="K27" s="65"/>
      <c r="L27" s="65"/>
      <c r="M27" s="65"/>
      <c r="N27" s="65"/>
      <c r="O27" s="65"/>
      <c r="P27" s="65"/>
      <c r="Q27" s="65"/>
      <c r="R27" s="65"/>
      <c r="S27" s="65"/>
      <c r="T27" s="65"/>
      <c r="U27" s="65"/>
      <c r="V27" s="65"/>
      <c r="W27" s="65"/>
      <c r="X27" s="65"/>
      <c r="Y27" s="65"/>
      <c r="AA27" s="302"/>
      <c r="AB27" s="1871"/>
      <c r="AC27" s="1871"/>
      <c r="AD27" s="1871"/>
      <c r="AE27" s="1871"/>
      <c r="AF27" s="1871"/>
      <c r="AG27" s="1871"/>
      <c r="AH27" s="1871"/>
      <c r="AI27" s="1871"/>
      <c r="AJ27" s="1871"/>
      <c r="AK27" s="1871"/>
      <c r="AL27" s="31"/>
      <c r="AM27" s="18"/>
    </row>
    <row r="28" spans="1:39" ht="14.1" customHeight="1">
      <c r="A28" s="303"/>
      <c r="B28" s="4244" t="s">
        <v>487</v>
      </c>
      <c r="C28" s="4245"/>
      <c r="D28" s="2087" t="s">
        <v>655</v>
      </c>
      <c r="E28" s="2087"/>
      <c r="F28" s="2087"/>
      <c r="G28" s="2087"/>
      <c r="H28" s="2087"/>
      <c r="I28" s="2087"/>
      <c r="J28" s="2087"/>
      <c r="K28" s="2087"/>
      <c r="L28" s="2087"/>
      <c r="M28" s="2087"/>
      <c r="N28" s="2087"/>
      <c r="O28" s="2087"/>
      <c r="P28" s="2087"/>
      <c r="Q28" s="2087"/>
      <c r="R28" s="2087"/>
      <c r="S28" s="2087"/>
      <c r="T28" s="2087"/>
      <c r="U28" s="2087"/>
      <c r="V28" s="2087"/>
      <c r="W28" s="2087"/>
      <c r="X28" s="2087"/>
      <c r="Y28" s="2087"/>
      <c r="AA28" s="297" t="s">
        <v>959</v>
      </c>
      <c r="AB28" s="1871" t="s">
        <v>960</v>
      </c>
      <c r="AC28" s="1871"/>
      <c r="AD28" s="1871"/>
      <c r="AE28" s="1871"/>
      <c r="AF28" s="1871"/>
      <c r="AG28" s="1871"/>
      <c r="AH28" s="1871"/>
      <c r="AI28" s="1871"/>
      <c r="AJ28" s="1871"/>
      <c r="AK28" s="1871"/>
      <c r="AL28" s="31"/>
      <c r="AM28" s="18"/>
    </row>
    <row r="29" spans="1:39" ht="14.1" customHeight="1">
      <c r="A29" s="303"/>
      <c r="B29" s="15"/>
      <c r="C29" s="303"/>
      <c r="D29" s="1710" t="s">
        <v>306</v>
      </c>
      <c r="E29" s="1710"/>
      <c r="F29" s="1710"/>
      <c r="G29" s="1710"/>
      <c r="H29" s="1710"/>
      <c r="I29" s="1710"/>
      <c r="J29" s="1710"/>
      <c r="K29" s="1710"/>
      <c r="L29" s="1710"/>
      <c r="M29" s="1710"/>
      <c r="N29" s="1710"/>
      <c r="O29" s="1710"/>
      <c r="P29" s="1710"/>
      <c r="Q29" s="1710"/>
      <c r="R29" s="1710"/>
      <c r="S29" s="1710"/>
      <c r="T29" s="1710"/>
      <c r="U29" s="1710"/>
      <c r="V29" s="1710"/>
      <c r="W29" s="1710"/>
      <c r="X29" s="1710"/>
      <c r="Y29" s="1710"/>
      <c r="AA29" s="302"/>
      <c r="AB29" s="1871"/>
      <c r="AC29" s="1871"/>
      <c r="AD29" s="1871"/>
      <c r="AE29" s="1871"/>
      <c r="AF29" s="1871"/>
      <c r="AG29" s="1871"/>
      <c r="AH29" s="1871"/>
      <c r="AI29" s="1871"/>
      <c r="AJ29" s="1871"/>
      <c r="AK29" s="1871"/>
      <c r="AL29" s="31"/>
      <c r="AM29" s="18"/>
    </row>
    <row r="30" spans="1:39" ht="14.1" customHeight="1">
      <c r="A30" s="303"/>
      <c r="B30" s="18"/>
      <c r="D30" s="278" t="s">
        <v>38</v>
      </c>
      <c r="E30" s="1710" t="s">
        <v>1692</v>
      </c>
      <c r="F30" s="1710"/>
      <c r="G30" s="1710"/>
      <c r="H30" s="1710"/>
      <c r="I30" s="1710"/>
      <c r="J30" s="1710"/>
      <c r="K30" s="1710"/>
      <c r="L30" s="1710"/>
      <c r="M30" s="1710"/>
      <c r="N30" s="1710"/>
      <c r="O30" s="1710"/>
      <c r="P30" s="1710"/>
      <c r="Q30" s="1710"/>
      <c r="R30" s="1710"/>
      <c r="S30" s="1710"/>
      <c r="T30" s="1710"/>
      <c r="U30" s="1710"/>
      <c r="V30" s="1710"/>
      <c r="W30" s="1710"/>
      <c r="X30" s="1710"/>
      <c r="Y30" s="1710"/>
      <c r="AA30" s="11"/>
      <c r="AB30" s="1871"/>
      <c r="AC30" s="1871"/>
      <c r="AD30" s="1871"/>
      <c r="AE30" s="1871"/>
      <c r="AF30" s="1871"/>
      <c r="AG30" s="1871"/>
      <c r="AH30" s="1871"/>
      <c r="AI30" s="1871"/>
      <c r="AJ30" s="1871"/>
      <c r="AK30" s="1871"/>
      <c r="AL30" s="31"/>
      <c r="AM30" s="18"/>
    </row>
    <row r="31" spans="1:39" ht="14.1" customHeight="1">
      <c r="A31" s="303"/>
      <c r="B31" s="15"/>
      <c r="C31" s="303"/>
      <c r="AA31" s="11"/>
      <c r="AB31" s="1871"/>
      <c r="AC31" s="1871"/>
      <c r="AD31" s="1871"/>
      <c r="AE31" s="1871"/>
      <c r="AF31" s="1871"/>
      <c r="AG31" s="1871"/>
      <c r="AH31" s="1871"/>
      <c r="AI31" s="1871"/>
      <c r="AJ31" s="1871"/>
      <c r="AK31" s="1871"/>
      <c r="AL31" s="31"/>
      <c r="AM31" s="18"/>
    </row>
    <row r="32" spans="1:39" ht="14.1" customHeight="1">
      <c r="A32" s="303"/>
      <c r="B32" s="15"/>
      <c r="AA32" s="297" t="s">
        <v>527</v>
      </c>
      <c r="AB32" s="1871" t="s">
        <v>307</v>
      </c>
      <c r="AC32" s="1871"/>
      <c r="AD32" s="1871"/>
      <c r="AE32" s="1871"/>
      <c r="AF32" s="1871"/>
      <c r="AG32" s="1871"/>
      <c r="AH32" s="1871"/>
      <c r="AI32" s="1871"/>
      <c r="AJ32" s="1871"/>
      <c r="AK32" s="1871"/>
      <c r="AL32" s="31"/>
      <c r="AM32" s="18"/>
    </row>
    <row r="33" spans="1:39" ht="14.1" customHeight="1">
      <c r="A33" s="303"/>
      <c r="B33" s="18"/>
      <c r="D33" s="278" t="s">
        <v>35</v>
      </c>
      <c r="E33" s="1757" t="s">
        <v>656</v>
      </c>
      <c r="F33" s="1757"/>
      <c r="G33" s="1757"/>
      <c r="H33" s="1757"/>
      <c r="I33" s="1757"/>
      <c r="J33" s="1757"/>
      <c r="K33" s="1757"/>
      <c r="L33" s="1757"/>
      <c r="M33" s="1757"/>
      <c r="N33" s="1757"/>
      <c r="O33" s="1757"/>
      <c r="P33" s="1757"/>
      <c r="Q33" s="1757"/>
      <c r="R33" s="1757"/>
      <c r="S33" s="1757"/>
      <c r="T33" s="1757"/>
      <c r="U33" s="1757"/>
      <c r="V33" s="1757"/>
      <c r="W33" s="1757"/>
      <c r="X33" s="1757"/>
      <c r="Y33" s="1757"/>
      <c r="Z33" s="2"/>
      <c r="AA33" s="1329"/>
      <c r="AB33" s="2937"/>
      <c r="AC33" s="2937"/>
      <c r="AD33" s="2937"/>
      <c r="AE33" s="2937"/>
      <c r="AF33" s="2937"/>
      <c r="AG33" s="2937"/>
      <c r="AH33" s="2937"/>
      <c r="AI33" s="2937"/>
      <c r="AJ33" s="2937"/>
      <c r="AK33" s="2937"/>
      <c r="AL33" s="31"/>
      <c r="AM33" s="18"/>
    </row>
    <row r="34" spans="1:39" ht="14.1" customHeight="1">
      <c r="A34" s="303"/>
      <c r="B34" s="18"/>
      <c r="D34" s="1761" t="s">
        <v>82</v>
      </c>
      <c r="E34" s="1896"/>
      <c r="F34" s="1896"/>
      <c r="G34" s="1896"/>
      <c r="H34" s="1896"/>
      <c r="I34" s="1896"/>
      <c r="J34" s="1761" t="s">
        <v>92</v>
      </c>
      <c r="K34" s="1896"/>
      <c r="L34" s="1896"/>
      <c r="M34" s="1896"/>
      <c r="N34" s="1761" t="s">
        <v>93</v>
      </c>
      <c r="O34" s="1896"/>
      <c r="P34" s="1896"/>
      <c r="Q34" s="1896"/>
      <c r="R34" s="1896"/>
      <c r="S34" s="1896"/>
      <c r="T34" s="1896"/>
      <c r="U34" s="1896"/>
      <c r="V34" s="1896"/>
      <c r="W34" s="2212" t="s">
        <v>94</v>
      </c>
      <c r="X34" s="2212"/>
      <c r="Y34" s="2212"/>
      <c r="Z34" s="2212"/>
      <c r="AA34" s="2212"/>
      <c r="AB34" s="2212"/>
      <c r="AC34" s="2212"/>
      <c r="AD34" s="2212"/>
      <c r="AE34" s="2212"/>
      <c r="AF34" s="3208" t="s">
        <v>1451</v>
      </c>
      <c r="AG34" s="3209"/>
      <c r="AH34" s="3209"/>
      <c r="AI34" s="3209"/>
      <c r="AJ34" s="3209"/>
      <c r="AK34" s="3210"/>
      <c r="AL34" s="31"/>
      <c r="AM34" s="18"/>
    </row>
    <row r="35" spans="1:39" ht="14.1" customHeight="1">
      <c r="A35" s="303"/>
      <c r="B35" s="18"/>
      <c r="C35" s="278"/>
      <c r="D35" s="1897"/>
      <c r="E35" s="1728"/>
      <c r="F35" s="1728"/>
      <c r="G35" s="1728"/>
      <c r="H35" s="1728"/>
      <c r="I35" s="1728"/>
      <c r="J35" s="1763"/>
      <c r="K35" s="1918"/>
      <c r="L35" s="1918"/>
      <c r="M35" s="1918"/>
      <c r="N35" s="1763"/>
      <c r="O35" s="1918"/>
      <c r="P35" s="1918"/>
      <c r="Q35" s="1918"/>
      <c r="R35" s="1918"/>
      <c r="S35" s="1918"/>
      <c r="T35" s="1918"/>
      <c r="U35" s="1918"/>
      <c r="V35" s="1918"/>
      <c r="W35" s="4264"/>
      <c r="X35" s="4264"/>
      <c r="Y35" s="4264"/>
      <c r="Z35" s="4264"/>
      <c r="AA35" s="4264"/>
      <c r="AB35" s="4264"/>
      <c r="AC35" s="4264"/>
      <c r="AD35" s="4264"/>
      <c r="AE35" s="4264"/>
      <c r="AF35" s="3211"/>
      <c r="AG35" s="3212"/>
      <c r="AH35" s="3212"/>
      <c r="AI35" s="3212"/>
      <c r="AJ35" s="3212"/>
      <c r="AK35" s="3213"/>
      <c r="AL35" s="31"/>
      <c r="AM35" s="18"/>
    </row>
    <row r="36" spans="1:39" ht="14.1" customHeight="1">
      <c r="A36" s="303"/>
      <c r="B36" s="15"/>
      <c r="C36" s="278"/>
      <c r="D36" s="4265"/>
      <c r="E36" s="4266"/>
      <c r="F36" s="4266"/>
      <c r="G36" s="4266"/>
      <c r="H36" s="4266"/>
      <c r="I36" s="4267"/>
      <c r="J36" s="2508"/>
      <c r="K36" s="2509"/>
      <c r="L36" s="2509"/>
      <c r="M36" s="2509"/>
      <c r="N36" s="4273"/>
      <c r="O36" s="4274"/>
      <c r="P36" s="4274"/>
      <c r="Q36" s="4274"/>
      <c r="R36" s="4274"/>
      <c r="S36" s="4274"/>
      <c r="T36" s="4274"/>
      <c r="U36" s="4274"/>
      <c r="V36" s="4274"/>
      <c r="W36" s="4275"/>
      <c r="X36" s="4275"/>
      <c r="Y36" s="4275"/>
      <c r="Z36" s="4275"/>
      <c r="AA36" s="4275"/>
      <c r="AB36" s="4275"/>
      <c r="AC36" s="4275"/>
      <c r="AD36" s="4275"/>
      <c r="AE36" s="4275"/>
      <c r="AF36" s="4277"/>
      <c r="AG36" s="4175"/>
      <c r="AH36" s="4175"/>
      <c r="AI36" s="4175"/>
      <c r="AJ36" s="4175"/>
      <c r="AK36" s="4176"/>
      <c r="AL36" s="31"/>
      <c r="AM36" s="18"/>
    </row>
    <row r="37" spans="1:39" ht="14.1" customHeight="1">
      <c r="A37" s="303"/>
      <c r="B37" s="405"/>
      <c r="C37" s="303"/>
      <c r="D37" s="4268"/>
      <c r="E37" s="4269"/>
      <c r="F37" s="4269"/>
      <c r="G37" s="4269"/>
      <c r="H37" s="4269"/>
      <c r="I37" s="4270"/>
      <c r="J37" s="4271"/>
      <c r="K37" s="4272"/>
      <c r="L37" s="4272"/>
      <c r="M37" s="4272"/>
      <c r="N37" s="3300"/>
      <c r="O37" s="3301"/>
      <c r="P37" s="3301"/>
      <c r="Q37" s="3301"/>
      <c r="R37" s="3301"/>
      <c r="S37" s="3301"/>
      <c r="T37" s="3301"/>
      <c r="U37" s="3301"/>
      <c r="V37" s="3301"/>
      <c r="W37" s="4276"/>
      <c r="X37" s="4276"/>
      <c r="Y37" s="4276"/>
      <c r="Z37" s="4276"/>
      <c r="AA37" s="4276"/>
      <c r="AB37" s="4276"/>
      <c r="AC37" s="4276"/>
      <c r="AD37" s="4276"/>
      <c r="AE37" s="4276"/>
      <c r="AF37" s="4278"/>
      <c r="AG37" s="3120"/>
      <c r="AH37" s="3120"/>
      <c r="AI37" s="3120"/>
      <c r="AJ37" s="3120"/>
      <c r="AK37" s="4279"/>
      <c r="AL37" s="31"/>
    </row>
    <row r="38" spans="1:39" ht="14.1" customHeight="1">
      <c r="A38" s="303"/>
      <c r="B38" s="15"/>
      <c r="D38" s="4280"/>
      <c r="E38" s="4281"/>
      <c r="F38" s="4281"/>
      <c r="G38" s="4281"/>
      <c r="H38" s="4281"/>
      <c r="I38" s="4282"/>
      <c r="J38" s="4286"/>
      <c r="K38" s="4287"/>
      <c r="L38" s="4287"/>
      <c r="M38" s="4287"/>
      <c r="N38" s="3269"/>
      <c r="O38" s="3270"/>
      <c r="P38" s="3270"/>
      <c r="Q38" s="3270"/>
      <c r="R38" s="3270"/>
      <c r="S38" s="3270"/>
      <c r="T38" s="3270"/>
      <c r="U38" s="3270"/>
      <c r="V38" s="3270"/>
      <c r="W38" s="4288"/>
      <c r="X38" s="4288"/>
      <c r="Y38" s="4288"/>
      <c r="Z38" s="4288"/>
      <c r="AA38" s="4288"/>
      <c r="AB38" s="4288"/>
      <c r="AC38" s="4288"/>
      <c r="AD38" s="4288"/>
      <c r="AE38" s="4288"/>
      <c r="AF38" s="4290"/>
      <c r="AG38" s="4291"/>
      <c r="AH38" s="4291"/>
      <c r="AI38" s="4291"/>
      <c r="AJ38" s="4291"/>
      <c r="AK38" s="4292"/>
      <c r="AL38" s="31"/>
    </row>
    <row r="39" spans="1:39" ht="14.1" customHeight="1">
      <c r="A39" s="303"/>
      <c r="B39" s="15"/>
      <c r="D39" s="4283"/>
      <c r="E39" s="4284"/>
      <c r="F39" s="4284"/>
      <c r="G39" s="4284"/>
      <c r="H39" s="4284"/>
      <c r="I39" s="4285"/>
      <c r="J39" s="2511"/>
      <c r="K39" s="2512"/>
      <c r="L39" s="2512"/>
      <c r="M39" s="2512"/>
      <c r="N39" s="3272"/>
      <c r="O39" s="3273"/>
      <c r="P39" s="3273"/>
      <c r="Q39" s="3273"/>
      <c r="R39" s="3273"/>
      <c r="S39" s="3273"/>
      <c r="T39" s="3273"/>
      <c r="U39" s="3273"/>
      <c r="V39" s="3273"/>
      <c r="W39" s="4289"/>
      <c r="X39" s="4289"/>
      <c r="Y39" s="4289"/>
      <c r="Z39" s="4289"/>
      <c r="AA39" s="4289"/>
      <c r="AB39" s="4289"/>
      <c r="AC39" s="4289"/>
      <c r="AD39" s="4289"/>
      <c r="AE39" s="4289"/>
      <c r="AF39" s="4293"/>
      <c r="AG39" s="4162"/>
      <c r="AH39" s="4162"/>
      <c r="AI39" s="4162"/>
      <c r="AJ39" s="4162"/>
      <c r="AK39" s="4163"/>
      <c r="AL39" s="31"/>
    </row>
    <row r="40" spans="1:39" ht="14.1" customHeight="1">
      <c r="A40" s="303"/>
      <c r="B40" s="15"/>
      <c r="AA40" s="12"/>
      <c r="AL40" s="31"/>
    </row>
    <row r="41" spans="1:39" ht="14.1" customHeight="1">
      <c r="A41" s="303"/>
      <c r="B41" s="4244" t="s">
        <v>462</v>
      </c>
      <c r="C41" s="4245"/>
      <c r="D41" s="2087" t="s">
        <v>884</v>
      </c>
      <c r="E41" s="2087"/>
      <c r="F41" s="2087"/>
      <c r="G41" s="2087"/>
      <c r="H41" s="2087"/>
      <c r="I41" s="2087"/>
      <c r="J41" s="2087"/>
      <c r="K41" s="2087"/>
      <c r="L41" s="2087"/>
      <c r="M41" s="2087"/>
      <c r="N41" s="2087"/>
      <c r="O41" s="2087"/>
      <c r="P41" s="2087"/>
      <c r="Q41" s="2087"/>
      <c r="R41" s="2087"/>
      <c r="S41" s="2087"/>
      <c r="T41" s="2087"/>
      <c r="U41" s="2087"/>
      <c r="V41" s="2087"/>
      <c r="W41" s="2087"/>
      <c r="X41" s="2087"/>
      <c r="Y41" s="2087"/>
      <c r="AA41" s="297" t="s">
        <v>17</v>
      </c>
      <c r="AB41" s="1871" t="s">
        <v>615</v>
      </c>
      <c r="AC41" s="1871"/>
      <c r="AD41" s="1871"/>
      <c r="AE41" s="1871"/>
      <c r="AF41" s="1871"/>
      <c r="AG41" s="1871"/>
      <c r="AH41" s="1871"/>
      <c r="AI41" s="1871"/>
      <c r="AJ41" s="1871"/>
      <c r="AK41" s="1871"/>
      <c r="AL41" s="31"/>
    </row>
    <row r="42" spans="1:39" ht="14.1" customHeight="1">
      <c r="A42" s="303"/>
      <c r="B42" s="15"/>
      <c r="C42" s="564"/>
      <c r="D42" s="278" t="s">
        <v>38</v>
      </c>
      <c r="E42" s="1710" t="s">
        <v>657</v>
      </c>
      <c r="F42" s="1710"/>
      <c r="G42" s="1710"/>
      <c r="H42" s="1710"/>
      <c r="I42" s="1710"/>
      <c r="J42" s="1710"/>
      <c r="K42" s="1710"/>
      <c r="L42" s="1710"/>
      <c r="M42" s="1710"/>
      <c r="N42" s="1710"/>
      <c r="O42" s="1710"/>
      <c r="P42" s="1710"/>
      <c r="Q42" s="1710"/>
      <c r="R42" s="1710"/>
      <c r="S42" s="1710"/>
      <c r="T42" s="1710"/>
      <c r="U42" s="1710"/>
      <c r="V42" s="1710"/>
      <c r="W42" s="1710"/>
      <c r="X42" s="1710"/>
      <c r="Y42" s="1710"/>
      <c r="Z42" s="1710"/>
      <c r="AA42" s="166"/>
      <c r="AB42" s="1871"/>
      <c r="AC42" s="1871"/>
      <c r="AD42" s="1871"/>
      <c r="AE42" s="1871"/>
      <c r="AF42" s="1871"/>
      <c r="AG42" s="1871"/>
      <c r="AH42" s="1871"/>
      <c r="AI42" s="1871"/>
      <c r="AJ42" s="1871"/>
      <c r="AK42" s="1871"/>
      <c r="AL42" s="31"/>
    </row>
    <row r="43" spans="1:39" ht="14.1" customHeight="1">
      <c r="A43" s="303"/>
      <c r="B43" s="15"/>
      <c r="D43" s="1761"/>
      <c r="E43" s="1896"/>
      <c r="F43" s="1896"/>
      <c r="G43" s="1896"/>
      <c r="H43" s="1896"/>
      <c r="I43" s="1896"/>
      <c r="J43" s="1896"/>
      <c r="K43" s="1762"/>
      <c r="L43" s="2142" t="s">
        <v>658</v>
      </c>
      <c r="M43" s="2143"/>
      <c r="N43" s="2143"/>
      <c r="O43" s="2143"/>
      <c r="P43" s="2143"/>
      <c r="Q43" s="2143"/>
      <c r="R43" s="2143"/>
      <c r="S43" s="2142" t="s">
        <v>659</v>
      </c>
      <c r="T43" s="2143"/>
      <c r="U43" s="2143"/>
      <c r="V43" s="2143"/>
      <c r="W43" s="2143"/>
      <c r="X43" s="2143"/>
      <c r="Y43" s="2144"/>
      <c r="AA43" s="12"/>
      <c r="AB43" s="1871" t="s">
        <v>816</v>
      </c>
      <c r="AC43" s="1871"/>
      <c r="AD43" s="1871"/>
      <c r="AE43" s="1871"/>
      <c r="AF43" s="1871"/>
      <c r="AG43" s="1871"/>
      <c r="AH43" s="1871"/>
      <c r="AI43" s="1871"/>
      <c r="AJ43" s="1871"/>
      <c r="AK43" s="1871"/>
      <c r="AL43" s="31"/>
    </row>
    <row r="44" spans="1:39" ht="14.1" customHeight="1">
      <c r="A44" s="303"/>
      <c r="B44" s="45"/>
      <c r="C44" s="564"/>
      <c r="D44" s="1763"/>
      <c r="E44" s="1918"/>
      <c r="F44" s="1918"/>
      <c r="G44" s="1918"/>
      <c r="H44" s="1918"/>
      <c r="I44" s="1918"/>
      <c r="J44" s="1918"/>
      <c r="K44" s="1764"/>
      <c r="L44" s="2142" t="s">
        <v>128</v>
      </c>
      <c r="M44" s="2143"/>
      <c r="N44" s="2143"/>
      <c r="O44" s="2144"/>
      <c r="P44" s="2142" t="s">
        <v>132</v>
      </c>
      <c r="Q44" s="2143"/>
      <c r="R44" s="2144"/>
      <c r="S44" s="2142" t="s">
        <v>128</v>
      </c>
      <c r="T44" s="2143"/>
      <c r="U44" s="2143"/>
      <c r="V44" s="2144"/>
      <c r="W44" s="2142" t="s">
        <v>132</v>
      </c>
      <c r="X44" s="2143"/>
      <c r="Y44" s="2144"/>
      <c r="AA44" s="12"/>
      <c r="AB44" s="1871"/>
      <c r="AC44" s="1871"/>
      <c r="AD44" s="1871"/>
      <c r="AE44" s="1871"/>
      <c r="AF44" s="1871"/>
      <c r="AG44" s="1871"/>
      <c r="AH44" s="1871"/>
      <c r="AI44" s="1871"/>
      <c r="AJ44" s="1871"/>
      <c r="AK44" s="1871"/>
      <c r="AL44" s="31"/>
    </row>
    <row r="45" spans="1:39" ht="14.1" customHeight="1">
      <c r="A45" s="303"/>
      <c r="B45" s="45"/>
      <c r="C45" s="564"/>
      <c r="D45" s="1761" t="s">
        <v>124</v>
      </c>
      <c r="E45" s="1896"/>
      <c r="F45" s="1896"/>
      <c r="G45" s="1896"/>
      <c r="H45" s="1896"/>
      <c r="I45" s="1896"/>
      <c r="J45" s="1896"/>
      <c r="K45" s="1762"/>
      <c r="L45" s="4294"/>
      <c r="M45" s="4295"/>
      <c r="N45" s="4295"/>
      <c r="O45" s="4296"/>
      <c r="P45" s="4300"/>
      <c r="Q45" s="4301"/>
      <c r="R45" s="4302"/>
      <c r="S45" s="4294"/>
      <c r="T45" s="4295"/>
      <c r="U45" s="4295"/>
      <c r="V45" s="4296"/>
      <c r="W45" s="4300"/>
      <c r="X45" s="4301"/>
      <c r="Y45" s="4302"/>
      <c r="AA45" s="12"/>
      <c r="AB45" s="1871"/>
      <c r="AC45" s="1871"/>
      <c r="AD45" s="1871"/>
      <c r="AE45" s="1871"/>
      <c r="AF45" s="1871"/>
      <c r="AG45" s="1871"/>
      <c r="AH45" s="1871"/>
      <c r="AI45" s="1871"/>
      <c r="AJ45" s="1871"/>
      <c r="AK45" s="1871"/>
      <c r="AL45" s="31"/>
    </row>
    <row r="46" spans="1:39" ht="14.1" customHeight="1">
      <c r="A46" s="303"/>
      <c r="B46" s="15"/>
      <c r="D46" s="2014"/>
      <c r="E46" s="1973"/>
      <c r="F46" s="1973"/>
      <c r="G46" s="1973"/>
      <c r="H46" s="1973"/>
      <c r="I46" s="1973"/>
      <c r="J46" s="1973"/>
      <c r="K46" s="2059"/>
      <c r="L46" s="4297"/>
      <c r="M46" s="4298"/>
      <c r="N46" s="4298"/>
      <c r="O46" s="4299"/>
      <c r="P46" s="4303"/>
      <c r="Q46" s="4304"/>
      <c r="R46" s="4305"/>
      <c r="S46" s="4297"/>
      <c r="T46" s="4298"/>
      <c r="U46" s="4298"/>
      <c r="V46" s="4299"/>
      <c r="W46" s="4303"/>
      <c r="X46" s="4304"/>
      <c r="Y46" s="4305"/>
      <c r="AA46" s="302" t="s">
        <v>17</v>
      </c>
      <c r="AB46" s="4087" t="s">
        <v>1285</v>
      </c>
      <c r="AC46" s="4087"/>
      <c r="AD46" s="4087"/>
      <c r="AE46" s="4087"/>
      <c r="AF46" s="4087"/>
      <c r="AG46" s="4087"/>
      <c r="AH46" s="4087"/>
      <c r="AI46" s="4087"/>
      <c r="AJ46" s="4087"/>
      <c r="AK46" s="4087"/>
      <c r="AL46" s="31"/>
    </row>
    <row r="47" spans="1:39" ht="14.1" customHeight="1">
      <c r="A47" s="303"/>
      <c r="B47" s="15"/>
      <c r="D47" s="2030" t="s">
        <v>125</v>
      </c>
      <c r="E47" s="1971"/>
      <c r="F47" s="1971"/>
      <c r="G47" s="1971"/>
      <c r="H47" s="1971"/>
      <c r="I47" s="1971"/>
      <c r="J47" s="1971"/>
      <c r="K47" s="2032"/>
      <c r="L47" s="4306"/>
      <c r="M47" s="4307"/>
      <c r="N47" s="4307"/>
      <c r="O47" s="4308"/>
      <c r="P47" s="4309"/>
      <c r="Q47" s="4310"/>
      <c r="R47" s="4311"/>
      <c r="S47" s="4306"/>
      <c r="T47" s="4307"/>
      <c r="U47" s="4307"/>
      <c r="V47" s="4308"/>
      <c r="W47" s="4309"/>
      <c r="X47" s="4310"/>
      <c r="Y47" s="4311"/>
      <c r="AA47" s="297" t="s">
        <v>17</v>
      </c>
      <c r="AB47" s="1871" t="s">
        <v>1064</v>
      </c>
      <c r="AC47" s="1871"/>
      <c r="AD47" s="1871"/>
      <c r="AE47" s="1871"/>
      <c r="AF47" s="1871"/>
      <c r="AG47" s="1871"/>
      <c r="AH47" s="1871"/>
      <c r="AI47" s="1871"/>
      <c r="AJ47" s="1871"/>
      <c r="AK47" s="1871"/>
      <c r="AL47" s="31"/>
    </row>
    <row r="48" spans="1:39" ht="14.1" customHeight="1">
      <c r="A48" s="303"/>
      <c r="B48" s="18"/>
      <c r="D48" s="2014"/>
      <c r="E48" s="1973"/>
      <c r="F48" s="1973"/>
      <c r="G48" s="1973"/>
      <c r="H48" s="1973"/>
      <c r="I48" s="1973"/>
      <c r="J48" s="1973"/>
      <c r="K48" s="2059"/>
      <c r="L48" s="4306"/>
      <c r="M48" s="4307"/>
      <c r="N48" s="4307"/>
      <c r="O48" s="4308"/>
      <c r="P48" s="4309"/>
      <c r="Q48" s="4310"/>
      <c r="R48" s="4311"/>
      <c r="S48" s="4306"/>
      <c r="T48" s="4307"/>
      <c r="U48" s="4307"/>
      <c r="V48" s="4308"/>
      <c r="W48" s="4309"/>
      <c r="X48" s="4310"/>
      <c r="Y48" s="4311"/>
      <c r="AA48" s="297"/>
      <c r="AB48" s="1871"/>
      <c r="AC48" s="1871"/>
      <c r="AD48" s="1871"/>
      <c r="AE48" s="1871"/>
      <c r="AF48" s="1871"/>
      <c r="AG48" s="1871"/>
      <c r="AH48" s="1871"/>
      <c r="AI48" s="1871"/>
      <c r="AJ48" s="1871"/>
      <c r="AK48" s="1871"/>
      <c r="AL48" s="31"/>
    </row>
    <row r="49" spans="1:38" ht="14.1" customHeight="1">
      <c r="A49" s="303"/>
      <c r="B49" s="18"/>
      <c r="D49" s="2030" t="s">
        <v>126</v>
      </c>
      <c r="E49" s="1971"/>
      <c r="F49" s="1971"/>
      <c r="G49" s="1971"/>
      <c r="H49" s="1971"/>
      <c r="I49" s="1971"/>
      <c r="J49" s="1971"/>
      <c r="K49" s="2032"/>
      <c r="L49" s="4306"/>
      <c r="M49" s="4307"/>
      <c r="N49" s="4307"/>
      <c r="O49" s="4308"/>
      <c r="P49" s="4309"/>
      <c r="Q49" s="4310"/>
      <c r="R49" s="4311"/>
      <c r="S49" s="4306"/>
      <c r="T49" s="4307"/>
      <c r="U49" s="4307"/>
      <c r="V49" s="4308"/>
      <c r="W49" s="4309"/>
      <c r="X49" s="4310"/>
      <c r="Y49" s="4311"/>
      <c r="AA49" s="166"/>
      <c r="AB49" s="1871"/>
      <c r="AC49" s="1871"/>
      <c r="AD49" s="1871"/>
      <c r="AE49" s="1871"/>
      <c r="AF49" s="1871"/>
      <c r="AG49" s="1871"/>
      <c r="AH49" s="1871"/>
      <c r="AI49" s="1871"/>
      <c r="AJ49" s="1871"/>
      <c r="AK49" s="1871"/>
      <c r="AL49" s="168"/>
    </row>
    <row r="50" spans="1:38" ht="14.1" customHeight="1">
      <c r="A50" s="303"/>
      <c r="B50" s="15"/>
      <c r="D50" s="2014"/>
      <c r="E50" s="1973"/>
      <c r="F50" s="1973"/>
      <c r="G50" s="1973"/>
      <c r="H50" s="1973"/>
      <c r="I50" s="1973"/>
      <c r="J50" s="1973"/>
      <c r="K50" s="2059"/>
      <c r="L50" s="4306"/>
      <c r="M50" s="4307"/>
      <c r="N50" s="4307"/>
      <c r="O50" s="4308"/>
      <c r="P50" s="4309"/>
      <c r="Q50" s="4310"/>
      <c r="R50" s="4311"/>
      <c r="S50" s="4306"/>
      <c r="T50" s="4307"/>
      <c r="U50" s="4307"/>
      <c r="V50" s="4308"/>
      <c r="W50" s="4309"/>
      <c r="X50" s="4310"/>
      <c r="Y50" s="4311"/>
      <c r="AA50" s="166"/>
      <c r="AB50" s="1871"/>
      <c r="AC50" s="1871"/>
      <c r="AD50" s="1871"/>
      <c r="AE50" s="1871"/>
      <c r="AF50" s="1871"/>
      <c r="AG50" s="1871"/>
      <c r="AH50" s="1871"/>
      <c r="AI50" s="1871"/>
      <c r="AJ50" s="1871"/>
      <c r="AK50" s="1871"/>
      <c r="AL50" s="168"/>
    </row>
    <row r="51" spans="1:38" ht="14.1" customHeight="1">
      <c r="A51" s="303"/>
      <c r="B51" s="15"/>
      <c r="D51" s="4315" t="s">
        <v>127</v>
      </c>
      <c r="E51" s="4316"/>
      <c r="F51" s="4316"/>
      <c r="G51" s="4316"/>
      <c r="H51" s="4316"/>
      <c r="I51" s="4316"/>
      <c r="J51" s="4316"/>
      <c r="K51" s="4317"/>
      <c r="L51" s="4297"/>
      <c r="M51" s="4298"/>
      <c r="N51" s="4298"/>
      <c r="O51" s="4299"/>
      <c r="P51" s="4303"/>
      <c r="Q51" s="4304"/>
      <c r="R51" s="4305"/>
      <c r="S51" s="4297"/>
      <c r="T51" s="4298"/>
      <c r="U51" s="4298"/>
      <c r="V51" s="4299"/>
      <c r="W51" s="4303"/>
      <c r="X51" s="4304"/>
      <c r="Y51" s="4305"/>
      <c r="AA51" s="297" t="s">
        <v>17</v>
      </c>
      <c r="AB51" s="1871" t="s">
        <v>1286</v>
      </c>
      <c r="AC51" s="1871"/>
      <c r="AD51" s="1871"/>
      <c r="AE51" s="1871"/>
      <c r="AF51" s="1871"/>
      <c r="AG51" s="1871"/>
      <c r="AH51" s="1871"/>
      <c r="AI51" s="1871"/>
      <c r="AJ51" s="1871"/>
      <c r="AK51" s="1871"/>
      <c r="AL51" s="168"/>
    </row>
    <row r="52" spans="1:38" ht="14.1" customHeight="1">
      <c r="A52" s="303"/>
      <c r="B52" s="15"/>
      <c r="D52" s="1330" t="s">
        <v>29</v>
      </c>
      <c r="E52" s="2613"/>
      <c r="F52" s="2613"/>
      <c r="G52" s="2613"/>
      <c r="H52" s="2613"/>
      <c r="I52" s="2613"/>
      <c r="J52" s="2613"/>
      <c r="K52" s="1331" t="s">
        <v>144</v>
      </c>
      <c r="L52" s="4318"/>
      <c r="M52" s="2987"/>
      <c r="N52" s="2987"/>
      <c r="O52" s="4319"/>
      <c r="P52" s="4320"/>
      <c r="Q52" s="4321"/>
      <c r="R52" s="4322"/>
      <c r="S52" s="4318"/>
      <c r="T52" s="2987"/>
      <c r="U52" s="2987"/>
      <c r="V52" s="4319"/>
      <c r="W52" s="4320"/>
      <c r="X52" s="4321"/>
      <c r="Y52" s="4322"/>
      <c r="AA52" s="166"/>
      <c r="AB52" s="1871"/>
      <c r="AC52" s="1871"/>
      <c r="AD52" s="1871"/>
      <c r="AE52" s="1871"/>
      <c r="AF52" s="1871"/>
      <c r="AG52" s="1871"/>
      <c r="AH52" s="1871"/>
      <c r="AI52" s="1871"/>
      <c r="AJ52" s="1871"/>
      <c r="AK52" s="1871"/>
      <c r="AL52" s="31"/>
    </row>
    <row r="53" spans="1:38" ht="14.1" customHeight="1">
      <c r="A53" s="303"/>
      <c r="B53" s="18"/>
      <c r="Z53" s="16"/>
      <c r="AL53" s="31"/>
    </row>
    <row r="54" spans="1:38" ht="14.1" customHeight="1">
      <c r="A54" s="303"/>
      <c r="B54" s="18"/>
      <c r="D54" s="561" t="s">
        <v>35</v>
      </c>
      <c r="E54" s="4235" t="s">
        <v>885</v>
      </c>
      <c r="F54" s="4235"/>
      <c r="G54" s="4235"/>
      <c r="H54" s="4235"/>
      <c r="I54" s="4235"/>
      <c r="J54" s="4235"/>
      <c r="K54" s="4235"/>
      <c r="L54" s="4235"/>
      <c r="M54" s="4235"/>
      <c r="N54" s="4235"/>
      <c r="O54" s="4235"/>
      <c r="P54" s="4235"/>
      <c r="Q54" s="4235"/>
      <c r="R54" s="4235"/>
      <c r="S54" s="4235"/>
      <c r="T54" s="4235"/>
      <c r="U54" s="4235"/>
      <c r="V54" s="4235"/>
      <c r="W54" s="4235"/>
      <c r="X54" s="4235"/>
      <c r="Y54" s="4235"/>
      <c r="Z54" s="56"/>
      <c r="AA54" s="21"/>
      <c r="AB54" s="322"/>
      <c r="AC54" s="322"/>
      <c r="AD54" s="322"/>
      <c r="AE54" s="322"/>
      <c r="AF54" s="322"/>
      <c r="AG54" s="322"/>
      <c r="AH54" s="322"/>
      <c r="AI54" s="322"/>
      <c r="AJ54" s="322"/>
      <c r="AK54" s="322"/>
      <c r="AL54" s="31"/>
    </row>
    <row r="55" spans="1:38" ht="14.1" customHeight="1">
      <c r="A55" s="303"/>
      <c r="B55" s="18"/>
      <c r="E55" s="304"/>
      <c r="F55" s="304"/>
      <c r="G55" s="304"/>
      <c r="H55" s="304"/>
      <c r="I55" s="304"/>
      <c r="J55" s="304"/>
      <c r="K55" s="304"/>
      <c r="L55" s="304"/>
      <c r="M55" s="304"/>
      <c r="N55" s="304"/>
      <c r="O55" s="304"/>
      <c r="P55" s="304"/>
      <c r="Q55" s="304"/>
      <c r="R55" s="304"/>
      <c r="S55" s="304"/>
      <c r="T55" s="304"/>
      <c r="U55" s="304"/>
      <c r="V55" s="304"/>
      <c r="W55" s="304"/>
      <c r="X55" s="304"/>
      <c r="Y55" s="304"/>
      <c r="Z55" s="304"/>
      <c r="AA55" s="12"/>
      <c r="AE55" s="322"/>
      <c r="AF55" s="322"/>
      <c r="AG55" s="322"/>
      <c r="AH55" s="322"/>
      <c r="AI55" s="322"/>
      <c r="AJ55" s="322"/>
      <c r="AK55" s="322"/>
      <c r="AL55" s="31"/>
    </row>
    <row r="56" spans="1:38" ht="14.1" customHeight="1">
      <c r="A56" s="303"/>
      <c r="B56" s="18"/>
      <c r="D56" s="561" t="s">
        <v>629</v>
      </c>
      <c r="E56" s="2087" t="s">
        <v>1452</v>
      </c>
      <c r="F56" s="2087"/>
      <c r="G56" s="2087"/>
      <c r="H56" s="2087"/>
      <c r="I56" s="2087"/>
      <c r="J56" s="2087"/>
      <c r="K56" s="2087"/>
      <c r="L56" s="2087"/>
      <c r="M56" s="2087"/>
      <c r="N56" s="2087"/>
      <c r="O56" s="2087"/>
      <c r="P56" s="2087"/>
      <c r="Q56" s="2087"/>
      <c r="R56" s="2087"/>
      <c r="S56" s="2087"/>
      <c r="T56" s="2087"/>
      <c r="U56" s="2087"/>
      <c r="V56" s="2087"/>
      <c r="W56" s="2087"/>
      <c r="X56" s="2087"/>
      <c r="Y56" s="2087"/>
      <c r="Z56" s="294"/>
      <c r="AA56" s="21"/>
      <c r="AB56" s="322"/>
      <c r="AC56" s="322"/>
      <c r="AD56" s="322"/>
      <c r="AE56" s="322"/>
      <c r="AF56" s="322"/>
      <c r="AG56" s="322"/>
      <c r="AH56" s="322"/>
      <c r="AI56" s="322"/>
      <c r="AJ56" s="322"/>
      <c r="AK56" s="322"/>
      <c r="AL56" s="324"/>
    </row>
    <row r="57" spans="1:38" ht="14.1" customHeight="1">
      <c r="A57" s="303"/>
      <c r="B57" s="18"/>
      <c r="D57" s="304"/>
      <c r="E57" s="2938"/>
      <c r="F57" s="2938"/>
      <c r="G57" s="2938"/>
      <c r="H57" s="2938"/>
      <c r="I57" s="2938"/>
      <c r="J57" s="2938"/>
      <c r="K57" s="2938"/>
      <c r="L57" s="2938"/>
      <c r="M57" s="2938"/>
      <c r="N57" s="2938"/>
      <c r="O57" s="2938"/>
      <c r="P57" s="2938"/>
      <c r="Q57" s="2938"/>
      <c r="R57" s="2938"/>
      <c r="S57" s="2938"/>
      <c r="T57" s="2938"/>
      <c r="U57" s="2938"/>
      <c r="V57" s="2938"/>
      <c r="W57" s="2938"/>
      <c r="X57" s="2938"/>
      <c r="Y57" s="2938"/>
      <c r="Z57" s="2938"/>
      <c r="AA57" s="2938"/>
      <c r="AB57" s="2938"/>
      <c r="AC57" s="2938"/>
      <c r="AD57" s="2938"/>
      <c r="AE57" s="2938"/>
      <c r="AF57" s="2938"/>
      <c r="AG57" s="2938"/>
      <c r="AH57" s="2938"/>
      <c r="AI57" s="2938"/>
      <c r="AJ57" s="2938"/>
      <c r="AK57" s="311"/>
      <c r="AL57" s="324"/>
    </row>
    <row r="58" spans="1:38" ht="14.1" customHeight="1">
      <c r="A58" s="303"/>
      <c r="B58" s="18"/>
      <c r="D58" s="304"/>
      <c r="E58" s="2938"/>
      <c r="F58" s="2938"/>
      <c r="G58" s="2938"/>
      <c r="H58" s="2938"/>
      <c r="I58" s="2938"/>
      <c r="J58" s="2938"/>
      <c r="K58" s="2938"/>
      <c r="L58" s="2938"/>
      <c r="M58" s="2938"/>
      <c r="N58" s="2938"/>
      <c r="O58" s="2938"/>
      <c r="P58" s="2938"/>
      <c r="Q58" s="2938"/>
      <c r="R58" s="2938"/>
      <c r="S58" s="2938"/>
      <c r="T58" s="2938"/>
      <c r="U58" s="2938"/>
      <c r="V58" s="2938"/>
      <c r="W58" s="2938"/>
      <c r="X58" s="2938"/>
      <c r="Y58" s="2938"/>
      <c r="Z58" s="2938"/>
      <c r="AA58" s="2938"/>
      <c r="AB58" s="2938"/>
      <c r="AC58" s="2938"/>
      <c r="AD58" s="2938"/>
      <c r="AE58" s="2938"/>
      <c r="AF58" s="2938"/>
      <c r="AG58" s="2938"/>
      <c r="AH58" s="2938"/>
      <c r="AI58" s="2938"/>
      <c r="AJ58" s="2938"/>
      <c r="AK58" s="311"/>
      <c r="AL58" s="324"/>
    </row>
    <row r="59" spans="1:38" ht="14.1" customHeight="1">
      <c r="A59" s="303"/>
      <c r="B59" s="18"/>
      <c r="E59" s="303"/>
      <c r="O59" s="303"/>
      <c r="Y59" s="511"/>
      <c r="Z59" s="1309"/>
      <c r="AA59" s="311"/>
      <c r="AB59" s="311"/>
      <c r="AC59" s="311"/>
      <c r="AD59" s="311"/>
      <c r="AE59" s="311"/>
      <c r="AF59" s="311"/>
      <c r="AG59" s="311"/>
      <c r="AH59" s="311"/>
      <c r="AI59" s="311"/>
      <c r="AJ59" s="311"/>
      <c r="AK59" s="311"/>
      <c r="AL59" s="31"/>
    </row>
    <row r="60" spans="1:38" ht="12" customHeight="1">
      <c r="B60" s="18"/>
      <c r="C60" s="278"/>
      <c r="D60" s="278" t="s">
        <v>41</v>
      </c>
      <c r="E60" s="1710" t="s">
        <v>660</v>
      </c>
      <c r="F60" s="1710"/>
      <c r="G60" s="1710"/>
      <c r="H60" s="1710"/>
      <c r="I60" s="1710"/>
      <c r="J60" s="1710"/>
      <c r="K60" s="1710"/>
      <c r="L60" s="1710"/>
      <c r="M60" s="1710"/>
      <c r="N60" s="1710"/>
      <c r="O60" s="1710"/>
      <c r="P60" s="1710"/>
      <c r="Q60" s="1710"/>
      <c r="R60" s="1710"/>
      <c r="S60" s="1710"/>
      <c r="T60" s="1710"/>
      <c r="U60" s="1710"/>
      <c r="V60" s="1710"/>
      <c r="W60" s="1710"/>
      <c r="X60" s="1710"/>
      <c r="Y60" s="1710"/>
      <c r="Z60" s="65"/>
      <c r="AA60" s="302" t="s">
        <v>17</v>
      </c>
      <c r="AB60" s="1941" t="s">
        <v>1287</v>
      </c>
      <c r="AC60" s="1941"/>
      <c r="AD60" s="1941"/>
      <c r="AE60" s="1941"/>
      <c r="AF60" s="1941"/>
      <c r="AG60" s="1941"/>
      <c r="AH60" s="1941"/>
      <c r="AI60" s="1941"/>
      <c r="AJ60" s="1941"/>
      <c r="AK60" s="1941"/>
      <c r="AL60" s="17"/>
    </row>
    <row r="61" spans="1:38" ht="14.25" customHeight="1">
      <c r="B61" s="18"/>
      <c r="Z61" s="16"/>
      <c r="AA61" s="21"/>
      <c r="AB61" s="322"/>
      <c r="AC61" s="322"/>
      <c r="AD61" s="322"/>
      <c r="AE61" s="322"/>
      <c r="AF61" s="322"/>
      <c r="AG61" s="322"/>
      <c r="AH61" s="322"/>
      <c r="AI61" s="322"/>
      <c r="AJ61" s="322"/>
      <c r="AK61" s="322"/>
      <c r="AL61" s="17"/>
    </row>
    <row r="62" spans="1:38" ht="11.25" customHeight="1" thickBot="1">
      <c r="B62" s="170"/>
      <c r="C62" s="8"/>
      <c r="D62" s="8"/>
      <c r="E62" s="8"/>
      <c r="F62" s="8"/>
      <c r="G62" s="8"/>
      <c r="H62" s="8"/>
      <c r="I62" s="8"/>
      <c r="J62" s="8"/>
      <c r="K62" s="8"/>
      <c r="L62" s="8"/>
      <c r="M62" s="8"/>
      <c r="N62" s="8"/>
      <c r="O62" s="8"/>
      <c r="P62" s="8"/>
      <c r="Q62" s="8"/>
      <c r="R62" s="8"/>
      <c r="S62" s="8"/>
      <c r="T62" s="8"/>
      <c r="U62" s="8"/>
      <c r="V62" s="8"/>
      <c r="W62" s="8"/>
      <c r="X62" s="8"/>
      <c r="Y62" s="8"/>
      <c r="Z62" s="8"/>
      <c r="AA62" s="171"/>
      <c r="AB62" s="8"/>
      <c r="AC62" s="8"/>
      <c r="AD62" s="8"/>
      <c r="AE62" s="8"/>
      <c r="AF62" s="8"/>
      <c r="AG62" s="8"/>
      <c r="AH62" s="8"/>
      <c r="AI62" s="8"/>
      <c r="AJ62" s="8"/>
      <c r="AK62" s="8"/>
      <c r="AL62" s="158"/>
    </row>
  </sheetData>
  <sheetProtection algorithmName="SHA-512" hashValue="MLy1gmLvLLyvgGgMJbYPTVAEG5bedEEqFDLp8E4yE/KtxWV5v6SFMFiZVb6qnh6XxnkgUkMjPrphWqH0CRdDJA==" saltValue="VaTJ4Tl4cvTrXKCloKxHAQ==" spinCount="100000" sheet="1" objects="1" scenarios="1" formatCells="0" formatColumns="0" formatRows="0" insertColumns="0" insertRows="0" selectLockedCells="1"/>
  <mergeCells count="89">
    <mergeCell ref="AB47:AK50"/>
    <mergeCell ref="D49:K50"/>
    <mergeCell ref="AB51:AK52"/>
    <mergeCell ref="E52:J52"/>
    <mergeCell ref="D51:K51"/>
    <mergeCell ref="L51:O52"/>
    <mergeCell ref="P51:R52"/>
    <mergeCell ref="S51:V52"/>
    <mergeCell ref="W51:Y52"/>
    <mergeCell ref="L49:O50"/>
    <mergeCell ref="P49:R50"/>
    <mergeCell ref="S49:V50"/>
    <mergeCell ref="W49:Y50"/>
    <mergeCell ref="AB60:AK60"/>
    <mergeCell ref="E54:Y54"/>
    <mergeCell ref="E56:Y56"/>
    <mergeCell ref="E57:AJ58"/>
    <mergeCell ref="E60:Y60"/>
    <mergeCell ref="AA3:AL3"/>
    <mergeCell ref="B3:Z3"/>
    <mergeCell ref="AB5:AK8"/>
    <mergeCell ref="E8:Y9"/>
    <mergeCell ref="E16:Y17"/>
    <mergeCell ref="D11:Y12"/>
    <mergeCell ref="D14:Y15"/>
    <mergeCell ref="AB11:AK11"/>
    <mergeCell ref="B41:C41"/>
    <mergeCell ref="D41:Y41"/>
    <mergeCell ref="W45:Y46"/>
    <mergeCell ref="D47:K48"/>
    <mergeCell ref="L47:O48"/>
    <mergeCell ref="P47:R48"/>
    <mergeCell ref="S47:V48"/>
    <mergeCell ref="W47:Y48"/>
    <mergeCell ref="AB41:AK42"/>
    <mergeCell ref="E42:Z42"/>
    <mergeCell ref="D43:K44"/>
    <mergeCell ref="L43:R43"/>
    <mergeCell ref="S43:Y43"/>
    <mergeCell ref="AB43:AK45"/>
    <mergeCell ref="L44:O44"/>
    <mergeCell ref="P44:R44"/>
    <mergeCell ref="S44:V44"/>
    <mergeCell ref="W44:Y44"/>
    <mergeCell ref="D45:K46"/>
    <mergeCell ref="L45:O46"/>
    <mergeCell ref="P45:R46"/>
    <mergeCell ref="S45:V46"/>
    <mergeCell ref="AB46:AK46"/>
    <mergeCell ref="D38:I39"/>
    <mergeCell ref="J38:M39"/>
    <mergeCell ref="N38:V39"/>
    <mergeCell ref="W38:AE39"/>
    <mergeCell ref="AF38:AK39"/>
    <mergeCell ref="D36:I37"/>
    <mergeCell ref="J36:M37"/>
    <mergeCell ref="N36:V37"/>
    <mergeCell ref="W36:AE37"/>
    <mergeCell ref="AF36:AK37"/>
    <mergeCell ref="D34:I35"/>
    <mergeCell ref="J34:M35"/>
    <mergeCell ref="N34:V35"/>
    <mergeCell ref="W34:AE35"/>
    <mergeCell ref="AF34:AK35"/>
    <mergeCell ref="AB24:AK24"/>
    <mergeCell ref="B26:C26"/>
    <mergeCell ref="D26:Y26"/>
    <mergeCell ref="AB26:AK27"/>
    <mergeCell ref="B28:C28"/>
    <mergeCell ref="D28:Y28"/>
    <mergeCell ref="AB28:AK31"/>
    <mergeCell ref="D29:Y29"/>
    <mergeCell ref="E30:Y30"/>
    <mergeCell ref="AB32:AK33"/>
    <mergeCell ref="E33:Y33"/>
    <mergeCell ref="A1:AL1"/>
    <mergeCell ref="B19:C19"/>
    <mergeCell ref="D19:Y19"/>
    <mergeCell ref="B21:C21"/>
    <mergeCell ref="D21:Y21"/>
    <mergeCell ref="AB21:AK21"/>
    <mergeCell ref="B14:C14"/>
    <mergeCell ref="B11:C11"/>
    <mergeCell ref="B5:C5"/>
    <mergeCell ref="D5:X5"/>
    <mergeCell ref="E7:X7"/>
    <mergeCell ref="AB22:AK23"/>
    <mergeCell ref="B23:C23"/>
    <mergeCell ref="D23:Y24"/>
  </mergeCells>
  <phoneticPr fontId="4"/>
  <conditionalFormatting sqref="D36 J36 N36 AF36 D38 J38 N38 AF38">
    <cfRule type="containsBlanks" dxfId="55" priority="13">
      <formula>LEN(TRIM(D36))=0</formula>
    </cfRule>
  </conditionalFormatting>
  <conditionalFormatting sqref="E8">
    <cfRule type="containsBlanks" dxfId="54" priority="15">
      <formula>LEN(TRIM(E8))=0</formula>
    </cfRule>
  </conditionalFormatting>
  <conditionalFormatting sqref="E16">
    <cfRule type="containsBlanks" dxfId="53" priority="14">
      <formula>LEN(TRIM(E16))=0</formula>
    </cfRule>
  </conditionalFormatting>
  <conditionalFormatting sqref="E57">
    <cfRule type="containsBlanks" dxfId="52" priority="1">
      <formula>LEN(TRIM(E57))=0</formula>
    </cfRule>
  </conditionalFormatting>
  <conditionalFormatting sqref="E52:J52">
    <cfRule type="containsBlanks" dxfId="51" priority="2">
      <formula>LEN(TRIM(E52))=0</formula>
    </cfRule>
  </conditionalFormatting>
  <conditionalFormatting sqref="L45">
    <cfRule type="containsBlanks" dxfId="50" priority="10">
      <formula>LEN(TRIM(L45))=0</formula>
    </cfRule>
  </conditionalFormatting>
  <conditionalFormatting sqref="L47 L49 L51">
    <cfRule type="containsBlanks" dxfId="49" priority="9">
      <formula>LEN(TRIM(L47))=0</formula>
    </cfRule>
  </conditionalFormatting>
  <conditionalFormatting sqref="P45">
    <cfRule type="containsBlanks" dxfId="48" priority="8">
      <formula>LEN(TRIM(P45))=0</formula>
    </cfRule>
  </conditionalFormatting>
  <conditionalFormatting sqref="P47 P49 P51">
    <cfRule type="containsBlanks" dxfId="47" priority="7">
      <formula>LEN(TRIM(P47))=0</formula>
    </cfRule>
  </conditionalFormatting>
  <conditionalFormatting sqref="S45">
    <cfRule type="containsBlanks" dxfId="46" priority="6">
      <formula>LEN(TRIM(S45))=0</formula>
    </cfRule>
  </conditionalFormatting>
  <conditionalFormatting sqref="S47 S49 S51">
    <cfRule type="containsBlanks" dxfId="45" priority="5">
      <formula>LEN(TRIM(S47))=0</formula>
    </cfRule>
  </conditionalFormatting>
  <conditionalFormatting sqref="W36">
    <cfRule type="containsBlanks" dxfId="44" priority="12">
      <formula>LEN(TRIM(W36))=0</formula>
    </cfRule>
  </conditionalFormatting>
  <conditionalFormatting sqref="W38">
    <cfRule type="containsBlanks" dxfId="43" priority="11">
      <formula>LEN(TRIM(W38))=0</formula>
    </cfRule>
  </conditionalFormatting>
  <conditionalFormatting sqref="W45">
    <cfRule type="containsBlanks" dxfId="42" priority="4">
      <formula>LEN(TRIM(W45))=0</formula>
    </cfRule>
  </conditionalFormatting>
  <conditionalFormatting sqref="W47 W49 W51">
    <cfRule type="containsBlanks" dxfId="41" priority="3">
      <formula>LEN(TRIM(W47))=0</formula>
    </cfRule>
  </conditionalFormatting>
  <dataValidations count="1">
    <dataValidation type="list" allowBlank="1" showInputMessage="1" showErrorMessage="1" sqref="P51 P45 P47 P49 W49 W51 W45 W47" xr:uid="{EF658F51-911F-4387-83F1-54C46BFF236E}">
      <formula1>"有,無"</formula1>
    </dataValidation>
  </dataValidations>
  <printOptions horizontalCentered="1"/>
  <pageMargins left="0.70866141732283472" right="0.31496062992125984" top="0.39370078740157483" bottom="0.39370078740157483" header="0.19685039370078741" footer="0.31496062992125984"/>
  <pageSetup paperSize="9" fitToWidth="0" fitToHeight="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0964" r:id="rId4" name="Check Box 24">
              <controlPr defaultSize="0" autoFill="0" autoLine="0" autoPict="0">
                <anchor moveWithCells="1">
                  <from>
                    <xdr:col>19</xdr:col>
                    <xdr:colOff>57150</xdr:colOff>
                    <xdr:row>27</xdr:row>
                    <xdr:rowOff>9525</xdr:rowOff>
                  </from>
                  <to>
                    <xdr:col>23</xdr:col>
                    <xdr:colOff>19050</xdr:colOff>
                    <xdr:row>28</xdr:row>
                    <xdr:rowOff>47625</xdr:rowOff>
                  </to>
                </anchor>
              </controlPr>
            </control>
          </mc:Choice>
        </mc:AlternateContent>
        <mc:AlternateContent xmlns:mc="http://schemas.openxmlformats.org/markup-compatibility/2006">
          <mc:Choice Requires="x14">
            <control shapeId="680965" r:id="rId5" name="Check Box 25">
              <controlPr defaultSize="0" autoFill="0" autoLine="0" autoPict="0">
                <anchor moveWithCells="1">
                  <from>
                    <xdr:col>22</xdr:col>
                    <xdr:colOff>66675</xdr:colOff>
                    <xdr:row>27</xdr:row>
                    <xdr:rowOff>9525</xdr:rowOff>
                  </from>
                  <to>
                    <xdr:col>26</xdr:col>
                    <xdr:colOff>28575</xdr:colOff>
                    <xdr:row>28</xdr:row>
                    <xdr:rowOff>47625</xdr:rowOff>
                  </to>
                </anchor>
              </controlPr>
            </control>
          </mc:Choice>
        </mc:AlternateContent>
        <mc:AlternateContent xmlns:mc="http://schemas.openxmlformats.org/markup-compatibility/2006">
          <mc:Choice Requires="x14">
            <control shapeId="680971" r:id="rId6" name="Check Box 30">
              <controlPr defaultSize="0" autoFill="0" autoLine="0" autoPict="0">
                <anchor moveWithCells="1">
                  <from>
                    <xdr:col>19</xdr:col>
                    <xdr:colOff>57150</xdr:colOff>
                    <xdr:row>25</xdr:row>
                    <xdr:rowOff>133350</xdr:rowOff>
                  </from>
                  <to>
                    <xdr:col>23</xdr:col>
                    <xdr:colOff>19050</xdr:colOff>
                    <xdr:row>26</xdr:row>
                    <xdr:rowOff>171450</xdr:rowOff>
                  </to>
                </anchor>
              </controlPr>
            </control>
          </mc:Choice>
        </mc:AlternateContent>
        <mc:AlternateContent xmlns:mc="http://schemas.openxmlformats.org/markup-compatibility/2006">
          <mc:Choice Requires="x14">
            <control shapeId="680972" r:id="rId7" name="Check Box 31">
              <controlPr defaultSize="0" autoFill="0" autoLine="0" autoPict="0">
                <anchor moveWithCells="1">
                  <from>
                    <xdr:col>22</xdr:col>
                    <xdr:colOff>66675</xdr:colOff>
                    <xdr:row>25</xdr:row>
                    <xdr:rowOff>133350</xdr:rowOff>
                  </from>
                  <to>
                    <xdr:col>26</xdr:col>
                    <xdr:colOff>28575</xdr:colOff>
                    <xdr:row>26</xdr:row>
                    <xdr:rowOff>171450</xdr:rowOff>
                  </to>
                </anchor>
              </controlPr>
            </control>
          </mc:Choice>
        </mc:AlternateContent>
        <mc:AlternateContent xmlns:mc="http://schemas.openxmlformats.org/markup-compatibility/2006">
          <mc:Choice Requires="x14">
            <control shapeId="680978" r:id="rId8" name="Check Box 37">
              <controlPr defaultSize="0" autoFill="0" autoLine="0" autoPict="0">
                <anchor moveWithCells="1">
                  <from>
                    <xdr:col>19</xdr:col>
                    <xdr:colOff>57150</xdr:colOff>
                    <xdr:row>3</xdr:row>
                    <xdr:rowOff>85725</xdr:rowOff>
                  </from>
                  <to>
                    <xdr:col>23</xdr:col>
                    <xdr:colOff>19050</xdr:colOff>
                    <xdr:row>5</xdr:row>
                    <xdr:rowOff>38100</xdr:rowOff>
                  </to>
                </anchor>
              </controlPr>
            </control>
          </mc:Choice>
        </mc:AlternateContent>
        <mc:AlternateContent xmlns:mc="http://schemas.openxmlformats.org/markup-compatibility/2006">
          <mc:Choice Requires="x14">
            <control shapeId="680979" r:id="rId9" name="Check Box 38">
              <controlPr defaultSize="0" autoFill="0" autoLine="0" autoPict="0">
                <anchor moveWithCells="1">
                  <from>
                    <xdr:col>22</xdr:col>
                    <xdr:colOff>66675</xdr:colOff>
                    <xdr:row>3</xdr:row>
                    <xdr:rowOff>85725</xdr:rowOff>
                  </from>
                  <to>
                    <xdr:col>26</xdr:col>
                    <xdr:colOff>28575</xdr:colOff>
                    <xdr:row>5</xdr:row>
                    <xdr:rowOff>38100</xdr:rowOff>
                  </to>
                </anchor>
              </controlPr>
            </control>
          </mc:Choice>
        </mc:AlternateContent>
        <mc:AlternateContent xmlns:mc="http://schemas.openxmlformats.org/markup-compatibility/2006">
          <mc:Choice Requires="x14">
            <control shapeId="680980" r:id="rId10" name="Check Box 39">
              <controlPr defaultSize="0" autoFill="0" autoLine="0" autoPict="0">
                <anchor moveWithCells="1">
                  <from>
                    <xdr:col>19</xdr:col>
                    <xdr:colOff>57150</xdr:colOff>
                    <xdr:row>19</xdr:row>
                    <xdr:rowOff>152400</xdr:rowOff>
                  </from>
                  <to>
                    <xdr:col>23</xdr:col>
                    <xdr:colOff>19050</xdr:colOff>
                    <xdr:row>21</xdr:row>
                    <xdr:rowOff>19050</xdr:rowOff>
                  </to>
                </anchor>
              </controlPr>
            </control>
          </mc:Choice>
        </mc:AlternateContent>
        <mc:AlternateContent xmlns:mc="http://schemas.openxmlformats.org/markup-compatibility/2006">
          <mc:Choice Requires="x14">
            <control shapeId="680981" r:id="rId11" name="Check Box 40">
              <controlPr defaultSize="0" autoFill="0" autoLine="0" autoPict="0">
                <anchor moveWithCells="1">
                  <from>
                    <xdr:col>22</xdr:col>
                    <xdr:colOff>66675</xdr:colOff>
                    <xdr:row>19</xdr:row>
                    <xdr:rowOff>152400</xdr:rowOff>
                  </from>
                  <to>
                    <xdr:col>26</xdr:col>
                    <xdr:colOff>28575</xdr:colOff>
                    <xdr:row>21</xdr:row>
                    <xdr:rowOff>19050</xdr:rowOff>
                  </to>
                </anchor>
              </controlPr>
            </control>
          </mc:Choice>
        </mc:AlternateContent>
        <mc:AlternateContent xmlns:mc="http://schemas.openxmlformats.org/markup-compatibility/2006">
          <mc:Choice Requires="x14">
            <control shapeId="680982" r:id="rId12" name="Check Box 41">
              <controlPr defaultSize="0" autoFill="0" autoLine="0" autoPict="0">
                <anchor moveWithCells="1">
                  <from>
                    <xdr:col>19</xdr:col>
                    <xdr:colOff>57150</xdr:colOff>
                    <xdr:row>11</xdr:row>
                    <xdr:rowOff>19050</xdr:rowOff>
                  </from>
                  <to>
                    <xdr:col>23</xdr:col>
                    <xdr:colOff>19050</xdr:colOff>
                    <xdr:row>12</xdr:row>
                    <xdr:rowOff>57150</xdr:rowOff>
                  </to>
                </anchor>
              </controlPr>
            </control>
          </mc:Choice>
        </mc:AlternateContent>
        <mc:AlternateContent xmlns:mc="http://schemas.openxmlformats.org/markup-compatibility/2006">
          <mc:Choice Requires="x14">
            <control shapeId="680983" r:id="rId13" name="Check Box 42">
              <controlPr defaultSize="0" autoFill="0" autoLine="0" autoPict="0">
                <anchor moveWithCells="1">
                  <from>
                    <xdr:col>22</xdr:col>
                    <xdr:colOff>66675</xdr:colOff>
                    <xdr:row>11</xdr:row>
                    <xdr:rowOff>19050</xdr:rowOff>
                  </from>
                  <to>
                    <xdr:col>26</xdr:col>
                    <xdr:colOff>28575</xdr:colOff>
                    <xdr:row>12</xdr:row>
                    <xdr:rowOff>57150</xdr:rowOff>
                  </to>
                </anchor>
              </controlPr>
            </control>
          </mc:Choice>
        </mc:AlternateContent>
        <mc:AlternateContent xmlns:mc="http://schemas.openxmlformats.org/markup-compatibility/2006">
          <mc:Choice Requires="x14">
            <control shapeId="2" r:id="rId14" name="Check Box 26">
              <controlPr defaultSize="0" autoFill="0" autoLine="0" autoPict="0">
                <anchor moveWithCells="1" sizeWithCells="1">
                  <from>
                    <xdr:col>19</xdr:col>
                    <xdr:colOff>57150</xdr:colOff>
                    <xdr:row>23</xdr:row>
                    <xdr:rowOff>0</xdr:rowOff>
                  </from>
                  <to>
                    <xdr:col>23</xdr:col>
                    <xdr:colOff>19050</xdr:colOff>
                    <xdr:row>24</xdr:row>
                    <xdr:rowOff>38100</xdr:rowOff>
                  </to>
                </anchor>
              </controlPr>
            </control>
          </mc:Choice>
        </mc:AlternateContent>
        <mc:AlternateContent xmlns:mc="http://schemas.openxmlformats.org/markup-compatibility/2006">
          <mc:Choice Requires="x14">
            <control shapeId="3" r:id="rId15" name="Check Box 27">
              <controlPr defaultSize="0" autoFill="0" autoLine="0" autoPict="0">
                <anchor moveWithCells="1" sizeWithCells="1">
                  <from>
                    <xdr:col>22</xdr:col>
                    <xdr:colOff>76200</xdr:colOff>
                    <xdr:row>23</xdr:row>
                    <xdr:rowOff>0</xdr:rowOff>
                  </from>
                  <to>
                    <xdr:col>26</xdr:col>
                    <xdr:colOff>38100</xdr:colOff>
                    <xdr:row>24</xdr:row>
                    <xdr:rowOff>38100</xdr:rowOff>
                  </to>
                </anchor>
              </controlPr>
            </control>
          </mc:Choice>
        </mc:AlternateContent>
        <mc:AlternateContent xmlns:mc="http://schemas.openxmlformats.org/markup-compatibility/2006">
          <mc:Choice Requires="x14">
            <control shapeId="4" r:id="rId16" name="Check Box 32">
              <controlPr defaultSize="0" autoFill="0" autoLine="0" autoPict="0">
                <anchor moveWithCells="1" sizeWithCells="1">
                  <from>
                    <xdr:col>19</xdr:col>
                    <xdr:colOff>57150</xdr:colOff>
                    <xdr:row>28</xdr:row>
                    <xdr:rowOff>161925</xdr:rowOff>
                  </from>
                  <to>
                    <xdr:col>23</xdr:col>
                    <xdr:colOff>19050</xdr:colOff>
                    <xdr:row>30</xdr:row>
                    <xdr:rowOff>38100</xdr:rowOff>
                  </to>
                </anchor>
              </controlPr>
            </control>
          </mc:Choice>
        </mc:AlternateContent>
        <mc:AlternateContent xmlns:mc="http://schemas.openxmlformats.org/markup-compatibility/2006">
          <mc:Choice Requires="x14">
            <control shapeId="6" r:id="rId17" name="Check Box 33">
              <controlPr defaultSize="0" autoFill="0" autoLine="0" autoPict="0">
                <anchor moveWithCells="1" sizeWithCells="1">
                  <from>
                    <xdr:col>22</xdr:col>
                    <xdr:colOff>66675</xdr:colOff>
                    <xdr:row>28</xdr:row>
                    <xdr:rowOff>161925</xdr:rowOff>
                  </from>
                  <to>
                    <xdr:col>26</xdr:col>
                    <xdr:colOff>28575</xdr:colOff>
                    <xdr:row>30</xdr:row>
                    <xdr:rowOff>38100</xdr:rowOff>
                  </to>
                </anchor>
              </controlPr>
            </control>
          </mc:Choice>
        </mc:AlternateContent>
        <mc:AlternateContent xmlns:mc="http://schemas.openxmlformats.org/markup-compatibility/2006">
          <mc:Choice Requires="x14">
            <control shapeId="680987" r:id="rId18" name="Check Box 32">
              <controlPr defaultSize="0" autoFill="0" autoLine="0" autoPict="0">
                <anchor moveWithCells="1" sizeWithCells="1">
                  <from>
                    <xdr:col>19</xdr:col>
                    <xdr:colOff>57150</xdr:colOff>
                    <xdr:row>53</xdr:row>
                    <xdr:rowOff>161925</xdr:rowOff>
                  </from>
                  <to>
                    <xdr:col>23</xdr:col>
                    <xdr:colOff>19050</xdr:colOff>
                    <xdr:row>55</xdr:row>
                    <xdr:rowOff>28575</xdr:rowOff>
                  </to>
                </anchor>
              </controlPr>
            </control>
          </mc:Choice>
        </mc:AlternateContent>
        <mc:AlternateContent xmlns:mc="http://schemas.openxmlformats.org/markup-compatibility/2006">
          <mc:Choice Requires="x14">
            <control shapeId="680988" r:id="rId19" name="Check Box 33">
              <controlPr defaultSize="0" autoFill="0" autoLine="0" autoPict="0">
                <anchor moveWithCells="1" sizeWithCells="1">
                  <from>
                    <xdr:col>22</xdr:col>
                    <xdr:colOff>66675</xdr:colOff>
                    <xdr:row>53</xdr:row>
                    <xdr:rowOff>161925</xdr:rowOff>
                  </from>
                  <to>
                    <xdr:col>26</xdr:col>
                    <xdr:colOff>28575</xdr:colOff>
                    <xdr:row>55</xdr:row>
                    <xdr:rowOff>28575</xdr:rowOff>
                  </to>
                </anchor>
              </controlPr>
            </control>
          </mc:Choice>
        </mc:AlternateContent>
        <mc:AlternateContent xmlns:mc="http://schemas.openxmlformats.org/markup-compatibility/2006">
          <mc:Choice Requires="x14">
            <control shapeId="680989" r:id="rId20" name="Check Box 32">
              <controlPr defaultSize="0" autoFill="0" autoLine="0" autoPict="0">
                <anchor moveWithCells="1" sizeWithCells="1">
                  <from>
                    <xdr:col>19</xdr:col>
                    <xdr:colOff>57150</xdr:colOff>
                    <xdr:row>60</xdr:row>
                    <xdr:rowOff>0</xdr:rowOff>
                  </from>
                  <to>
                    <xdr:col>23</xdr:col>
                    <xdr:colOff>19050</xdr:colOff>
                    <xdr:row>61</xdr:row>
                    <xdr:rowOff>28575</xdr:rowOff>
                  </to>
                </anchor>
              </controlPr>
            </control>
          </mc:Choice>
        </mc:AlternateContent>
        <mc:AlternateContent xmlns:mc="http://schemas.openxmlformats.org/markup-compatibility/2006">
          <mc:Choice Requires="x14">
            <control shapeId="7" r:id="rId21" name="Check Box 33">
              <controlPr defaultSize="0" autoFill="0" autoLine="0" autoPict="0">
                <anchor moveWithCells="1" sizeWithCells="1">
                  <from>
                    <xdr:col>22</xdr:col>
                    <xdr:colOff>66675</xdr:colOff>
                    <xdr:row>60</xdr:row>
                    <xdr:rowOff>0</xdr:rowOff>
                  </from>
                  <to>
                    <xdr:col>26</xdr:col>
                    <xdr:colOff>28575</xdr:colOff>
                    <xdr:row>61</xdr:row>
                    <xdr:rowOff>28575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8467F-B56C-4C70-9035-F10F94602F5A}">
  <sheetPr>
    <tabColor theme="7" tint="0.59999389629810485"/>
  </sheetPr>
  <dimension ref="A1:BC73"/>
  <sheetViews>
    <sheetView showGridLines="0" view="pageBreakPreview" zoomScaleNormal="100" zoomScaleSheetLayoutView="100" workbookViewId="0">
      <selection activeCell="E31" sqref="E31:AJ32"/>
    </sheetView>
  </sheetViews>
  <sheetFormatPr defaultColWidth="8" defaultRowHeight="12"/>
  <cols>
    <col min="1" max="2" width="1.375" style="13" customWidth="1"/>
    <col min="3" max="40" width="2.375" style="13" customWidth="1"/>
    <col min="41" max="75" width="2.625" style="13" customWidth="1"/>
    <col min="76" max="16384" width="8" style="13"/>
  </cols>
  <sheetData>
    <row r="1" spans="1:44" ht="14.1" customHeight="1">
      <c r="A1" s="1742" t="s">
        <v>1693</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N1" s="525"/>
      <c r="AO1" s="525"/>
      <c r="AP1" s="525"/>
      <c r="AQ1" s="525"/>
      <c r="AR1" s="525"/>
    </row>
    <row r="2" spans="1:44" ht="5.0999999999999996" customHeight="1" thickBot="1"/>
    <row r="3" spans="1:44" ht="14.1" customHeight="1">
      <c r="B3" s="1741" t="s">
        <v>305</v>
      </c>
      <c r="C3" s="1739"/>
      <c r="D3" s="1739"/>
      <c r="E3" s="1739"/>
      <c r="F3" s="1739"/>
      <c r="G3" s="1739"/>
      <c r="H3" s="1739"/>
      <c r="I3" s="1739"/>
      <c r="J3" s="1739"/>
      <c r="K3" s="1739"/>
      <c r="L3" s="1739"/>
      <c r="M3" s="1739"/>
      <c r="N3" s="1739"/>
      <c r="O3" s="1739"/>
      <c r="P3" s="1739"/>
      <c r="Q3" s="1739"/>
      <c r="R3" s="1739"/>
      <c r="S3" s="1739"/>
      <c r="T3" s="1739"/>
      <c r="U3" s="1739"/>
      <c r="V3" s="1739"/>
      <c r="W3" s="1739"/>
      <c r="X3" s="1739"/>
      <c r="Y3" s="1739"/>
      <c r="Z3" s="2731"/>
      <c r="AA3" s="1738" t="s">
        <v>122</v>
      </c>
      <c r="AB3" s="1739"/>
      <c r="AC3" s="1739"/>
      <c r="AD3" s="1739"/>
      <c r="AE3" s="1739"/>
      <c r="AF3" s="1739"/>
      <c r="AG3" s="1739"/>
      <c r="AH3" s="1739"/>
      <c r="AI3" s="1739"/>
      <c r="AJ3" s="1739"/>
      <c r="AK3" s="1739"/>
      <c r="AL3" s="1740"/>
    </row>
    <row r="4" spans="1:44" ht="6.95" customHeight="1">
      <c r="B4" s="175"/>
      <c r="C4" s="57"/>
      <c r="D4" s="57"/>
      <c r="E4" s="57"/>
      <c r="F4" s="57"/>
      <c r="G4" s="57"/>
      <c r="H4" s="57"/>
      <c r="I4" s="57"/>
      <c r="J4" s="57"/>
      <c r="K4" s="57"/>
      <c r="L4" s="57"/>
      <c r="M4" s="57"/>
      <c r="N4" s="57"/>
      <c r="O4" s="57"/>
      <c r="P4" s="57"/>
      <c r="Q4" s="57"/>
      <c r="R4" s="57"/>
      <c r="S4" s="57"/>
      <c r="T4" s="57"/>
      <c r="U4" s="57"/>
      <c r="V4" s="57"/>
      <c r="W4" s="57"/>
      <c r="X4" s="57"/>
      <c r="Y4" s="57"/>
      <c r="Z4" s="57"/>
      <c r="AA4" s="176"/>
      <c r="AB4" s="57"/>
      <c r="AC4" s="57"/>
      <c r="AD4" s="57"/>
      <c r="AE4" s="57"/>
      <c r="AF4" s="57"/>
      <c r="AG4" s="57"/>
      <c r="AH4" s="57"/>
      <c r="AI4" s="57"/>
      <c r="AJ4" s="57"/>
      <c r="AK4" s="57"/>
      <c r="AL4" s="177"/>
      <c r="AM4" s="18"/>
    </row>
    <row r="5" spans="1:44" ht="14.1" customHeight="1">
      <c r="B5" s="441"/>
      <c r="C5" s="4324" t="s">
        <v>308</v>
      </c>
      <c r="D5" s="4324"/>
      <c r="E5" s="4324"/>
      <c r="F5" s="4324"/>
      <c r="G5" s="4324"/>
      <c r="H5" s="4324"/>
      <c r="I5" s="4324"/>
      <c r="J5" s="4324"/>
      <c r="K5" s="4324"/>
      <c r="L5" s="4324"/>
      <c r="M5" s="4324"/>
      <c r="N5" s="4324"/>
      <c r="O5" s="4324"/>
      <c r="P5" s="4324"/>
      <c r="Q5" s="4324"/>
      <c r="R5" s="4324"/>
      <c r="S5" s="4324"/>
      <c r="T5" s="4324"/>
      <c r="U5" s="4324"/>
      <c r="V5" s="4324"/>
      <c r="W5" s="4324"/>
      <c r="X5" s="4324"/>
      <c r="Y5" s="4324"/>
      <c r="Z5" s="294"/>
      <c r="AA5" s="21"/>
      <c r="AB5" s="322"/>
      <c r="AC5" s="322"/>
      <c r="AD5" s="322"/>
      <c r="AE5" s="322"/>
      <c r="AF5" s="322"/>
      <c r="AG5" s="322"/>
      <c r="AH5" s="322"/>
      <c r="AI5" s="322"/>
      <c r="AJ5" s="322"/>
      <c r="AK5" s="322"/>
      <c r="AL5" s="31"/>
      <c r="AM5" s="18"/>
    </row>
    <row r="6" spans="1:44" ht="14.1" customHeight="1">
      <c r="B6" s="4244" t="s">
        <v>476</v>
      </c>
      <c r="C6" s="4245"/>
      <c r="D6" s="2087" t="s">
        <v>1694</v>
      </c>
      <c r="E6" s="2087"/>
      <c r="F6" s="2087"/>
      <c r="G6" s="2087"/>
      <c r="H6" s="2087"/>
      <c r="I6" s="2087"/>
      <c r="J6" s="2087"/>
      <c r="K6" s="2087"/>
      <c r="L6" s="2087"/>
      <c r="M6" s="2087"/>
      <c r="N6" s="2087"/>
      <c r="O6" s="2087"/>
      <c r="P6" s="2087"/>
      <c r="Q6" s="2087"/>
      <c r="R6" s="2087"/>
      <c r="S6" s="2087"/>
      <c r="T6" s="2087"/>
      <c r="U6" s="2087"/>
      <c r="V6" s="2087"/>
      <c r="W6" s="2087"/>
      <c r="X6" s="2087"/>
      <c r="Y6" s="2087"/>
      <c r="Z6" s="304"/>
      <c r="AA6" s="297" t="s">
        <v>131</v>
      </c>
      <c r="AB6" s="1871" t="s">
        <v>616</v>
      </c>
      <c r="AC6" s="1871"/>
      <c r="AD6" s="1871"/>
      <c r="AE6" s="1871"/>
      <c r="AF6" s="1871"/>
      <c r="AG6" s="1871"/>
      <c r="AH6" s="1871"/>
      <c r="AI6" s="1871"/>
      <c r="AJ6" s="1871"/>
      <c r="AK6" s="1871"/>
      <c r="AL6" s="31"/>
      <c r="AM6" s="18"/>
    </row>
    <row r="7" spans="1:44" ht="14.1" customHeight="1">
      <c r="B7" s="15"/>
      <c r="D7" s="561" t="s">
        <v>38</v>
      </c>
      <c r="E7" s="4235" t="s">
        <v>661</v>
      </c>
      <c r="F7" s="4235"/>
      <c r="G7" s="4235"/>
      <c r="H7" s="4235"/>
      <c r="I7" s="4235"/>
      <c r="J7" s="4235"/>
      <c r="K7" s="4235"/>
      <c r="L7" s="4235"/>
      <c r="M7" s="4235"/>
      <c r="N7" s="4235"/>
      <c r="O7" s="4235"/>
      <c r="P7" s="4235"/>
      <c r="Q7" s="4235"/>
      <c r="R7" s="4235"/>
      <c r="S7" s="4235"/>
      <c r="T7" s="4235"/>
      <c r="U7" s="4235"/>
      <c r="V7" s="4235"/>
      <c r="W7" s="4235"/>
      <c r="X7" s="4235"/>
      <c r="Y7" s="4235"/>
      <c r="Z7" s="56"/>
      <c r="AA7" s="11"/>
      <c r="AB7" s="1871"/>
      <c r="AC7" s="1871"/>
      <c r="AD7" s="1871"/>
      <c r="AE7" s="1871"/>
      <c r="AF7" s="1871"/>
      <c r="AG7" s="1871"/>
      <c r="AH7" s="1871"/>
      <c r="AI7" s="1871"/>
      <c r="AJ7" s="1871"/>
      <c r="AK7" s="1871"/>
      <c r="AL7" s="31"/>
      <c r="AM7" s="18"/>
    </row>
    <row r="8" spans="1:44" ht="14.1" customHeight="1">
      <c r="B8" s="439"/>
      <c r="D8" s="2147" t="s">
        <v>1180</v>
      </c>
      <c r="E8" s="2148"/>
      <c r="F8" s="2148"/>
      <c r="G8" s="2148"/>
      <c r="H8" s="2149"/>
      <c r="I8" s="2147" t="s">
        <v>1181</v>
      </c>
      <c r="J8" s="2148"/>
      <c r="K8" s="2148"/>
      <c r="L8" s="2148"/>
      <c r="M8" s="2148"/>
      <c r="N8" s="2148"/>
      <c r="O8" s="2148"/>
      <c r="P8" s="2148"/>
      <c r="Q8" s="2148"/>
      <c r="R8" s="2148"/>
      <c r="S8" s="2148"/>
      <c r="T8" s="2148"/>
      <c r="U8" s="2149"/>
      <c r="V8" s="2142" t="s">
        <v>90</v>
      </c>
      <c r="W8" s="2143"/>
      <c r="X8" s="2143"/>
      <c r="Y8" s="2144"/>
      <c r="Z8" s="65"/>
      <c r="AA8" s="444"/>
      <c r="AB8" s="65"/>
      <c r="AC8" s="65"/>
      <c r="AD8" s="65"/>
      <c r="AE8" s="65"/>
      <c r="AF8" s="65"/>
      <c r="AG8" s="65"/>
      <c r="AH8" s="65"/>
      <c r="AI8" s="65"/>
      <c r="AJ8" s="65"/>
      <c r="AK8" s="311"/>
      <c r="AL8" s="324"/>
      <c r="AM8" s="18"/>
    </row>
    <row r="9" spans="1:44" ht="14.1" customHeight="1">
      <c r="B9" s="19"/>
      <c r="D9" s="4328"/>
      <c r="E9" s="4329"/>
      <c r="F9" s="4329"/>
      <c r="G9" s="4329"/>
      <c r="H9" s="4330"/>
      <c r="I9" s="4326"/>
      <c r="J9" s="3122"/>
      <c r="K9" s="3122"/>
      <c r="L9" s="3122"/>
      <c r="M9" s="3122"/>
      <c r="N9" s="3122"/>
      <c r="O9" s="3122"/>
      <c r="P9" s="3122"/>
      <c r="Q9" s="3122"/>
      <c r="R9" s="3122"/>
      <c r="S9" s="3122"/>
      <c r="T9" s="3122"/>
      <c r="U9" s="3122"/>
      <c r="V9" s="4340"/>
      <c r="W9" s="4341"/>
      <c r="X9" s="4341"/>
      <c r="Y9" s="4342"/>
      <c r="Z9" s="65"/>
      <c r="AA9" s="444"/>
      <c r="AB9" s="4323"/>
      <c r="AC9" s="4323"/>
      <c r="AD9" s="4323"/>
      <c r="AE9" s="4323"/>
      <c r="AF9" s="4323"/>
      <c r="AG9" s="4323"/>
      <c r="AH9" s="4323"/>
      <c r="AI9" s="4323"/>
      <c r="AJ9" s="4323"/>
      <c r="AK9" s="4323"/>
      <c r="AL9" s="324"/>
      <c r="AM9" s="18"/>
    </row>
    <row r="10" spans="1:44" ht="14.1" customHeight="1">
      <c r="A10" s="303"/>
      <c r="B10" s="18"/>
      <c r="D10" s="4325"/>
      <c r="E10" s="2646"/>
      <c r="F10" s="2646"/>
      <c r="G10" s="2646"/>
      <c r="H10" s="4327"/>
      <c r="I10" s="4325"/>
      <c r="J10" s="2646"/>
      <c r="K10" s="2646"/>
      <c r="L10" s="2646"/>
      <c r="M10" s="2646"/>
      <c r="N10" s="2646"/>
      <c r="O10" s="2646"/>
      <c r="P10" s="2646"/>
      <c r="Q10" s="2646"/>
      <c r="R10" s="2646"/>
      <c r="S10" s="2646"/>
      <c r="T10" s="2646"/>
      <c r="U10" s="2646"/>
      <c r="V10" s="4337"/>
      <c r="W10" s="4338"/>
      <c r="X10" s="4338"/>
      <c r="Y10" s="4339"/>
      <c r="Z10" s="511"/>
      <c r="AA10" s="297"/>
      <c r="AB10" s="4323"/>
      <c r="AC10" s="4323"/>
      <c r="AD10" s="4323"/>
      <c r="AE10" s="4323"/>
      <c r="AF10" s="4323"/>
      <c r="AG10" s="4323"/>
      <c r="AH10" s="4323"/>
      <c r="AI10" s="4323"/>
      <c r="AJ10" s="4323"/>
      <c r="AK10" s="4323"/>
      <c r="AL10" s="324"/>
      <c r="AM10" s="18"/>
    </row>
    <row r="11" spans="1:44" ht="14.1" customHeight="1">
      <c r="A11" s="303"/>
      <c r="B11" s="439"/>
      <c r="C11" s="561"/>
      <c r="D11" s="4325"/>
      <c r="E11" s="2646"/>
      <c r="F11" s="2646"/>
      <c r="G11" s="2646"/>
      <c r="H11" s="4327"/>
      <c r="I11" s="4325"/>
      <c r="J11" s="2646"/>
      <c r="K11" s="2646"/>
      <c r="L11" s="2646"/>
      <c r="M11" s="2646"/>
      <c r="N11" s="2646"/>
      <c r="O11" s="2646"/>
      <c r="P11" s="2646"/>
      <c r="Q11" s="2646"/>
      <c r="R11" s="2646"/>
      <c r="S11" s="2646"/>
      <c r="T11" s="2646"/>
      <c r="U11" s="2646"/>
      <c r="V11" s="4337"/>
      <c r="W11" s="4338"/>
      <c r="X11" s="4338"/>
      <c r="Y11" s="4339"/>
      <c r="Z11" s="511"/>
      <c r="AA11" s="297"/>
      <c r="AB11" s="4323"/>
      <c r="AC11" s="4323"/>
      <c r="AD11" s="4323"/>
      <c r="AE11" s="4323"/>
      <c r="AF11" s="4323"/>
      <c r="AG11" s="4323"/>
      <c r="AH11" s="4323"/>
      <c r="AI11" s="4323"/>
      <c r="AJ11" s="4323"/>
      <c r="AK11" s="4323"/>
      <c r="AL11" s="324"/>
      <c r="AM11" s="18"/>
    </row>
    <row r="12" spans="1:44" ht="14.1" customHeight="1">
      <c r="A12" s="303"/>
      <c r="B12" s="15"/>
      <c r="D12" s="4325"/>
      <c r="E12" s="2646"/>
      <c r="F12" s="2646"/>
      <c r="G12" s="2646"/>
      <c r="H12" s="4327"/>
      <c r="I12" s="4325"/>
      <c r="J12" s="2646"/>
      <c r="K12" s="2646"/>
      <c r="L12" s="2646"/>
      <c r="M12" s="2646"/>
      <c r="N12" s="2646"/>
      <c r="O12" s="2646"/>
      <c r="P12" s="2646"/>
      <c r="Q12" s="2646"/>
      <c r="R12" s="2646"/>
      <c r="S12" s="2646"/>
      <c r="T12" s="2646"/>
      <c r="U12" s="2646"/>
      <c r="V12" s="4337"/>
      <c r="W12" s="4338"/>
      <c r="X12" s="4338"/>
      <c r="Y12" s="4339"/>
      <c r="AA12" s="21"/>
      <c r="AB12" s="4323"/>
      <c r="AC12" s="4323"/>
      <c r="AD12" s="4323"/>
      <c r="AE12" s="4323"/>
      <c r="AF12" s="4323"/>
      <c r="AG12" s="4323"/>
      <c r="AH12" s="4323"/>
      <c r="AI12" s="4323"/>
      <c r="AJ12" s="4323"/>
      <c r="AK12" s="4323"/>
      <c r="AL12" s="324"/>
      <c r="AM12" s="18"/>
    </row>
    <row r="13" spans="1:44" ht="14.1" customHeight="1">
      <c r="A13" s="303"/>
      <c r="B13" s="15"/>
      <c r="D13" s="4325"/>
      <c r="E13" s="2646"/>
      <c r="F13" s="2646"/>
      <c r="G13" s="2646"/>
      <c r="H13" s="4327"/>
      <c r="I13" s="4325"/>
      <c r="J13" s="2646"/>
      <c r="K13" s="2646"/>
      <c r="L13" s="2646"/>
      <c r="M13" s="2646"/>
      <c r="N13" s="2646"/>
      <c r="O13" s="2646"/>
      <c r="P13" s="2646"/>
      <c r="Q13" s="2646"/>
      <c r="R13" s="2646"/>
      <c r="S13" s="2646"/>
      <c r="T13" s="2646"/>
      <c r="U13" s="2646"/>
      <c r="V13" s="4337"/>
      <c r="W13" s="4338"/>
      <c r="X13" s="4338"/>
      <c r="Y13" s="4339"/>
      <c r="AA13" s="302"/>
      <c r="AB13" s="4323"/>
      <c r="AC13" s="4323"/>
      <c r="AD13" s="4323"/>
      <c r="AE13" s="4323"/>
      <c r="AF13" s="4323"/>
      <c r="AG13" s="4323"/>
      <c r="AH13" s="4323"/>
      <c r="AI13" s="4323"/>
      <c r="AJ13" s="4323"/>
      <c r="AK13" s="4323"/>
      <c r="AL13" s="324"/>
      <c r="AM13" s="18"/>
    </row>
    <row r="14" spans="1:44" ht="14.1" customHeight="1">
      <c r="A14" s="303"/>
      <c r="B14" s="15"/>
      <c r="D14" s="4325"/>
      <c r="E14" s="2646"/>
      <c r="F14" s="2646"/>
      <c r="G14" s="2646"/>
      <c r="H14" s="4327"/>
      <c r="I14" s="4325"/>
      <c r="J14" s="2646"/>
      <c r="K14" s="2646"/>
      <c r="L14" s="2646"/>
      <c r="M14" s="2646"/>
      <c r="N14" s="2646"/>
      <c r="O14" s="2646"/>
      <c r="P14" s="2646"/>
      <c r="Q14" s="2646"/>
      <c r="R14" s="2646"/>
      <c r="S14" s="2646"/>
      <c r="T14" s="2646"/>
      <c r="U14" s="2646"/>
      <c r="V14" s="4337"/>
      <c r="W14" s="4338"/>
      <c r="X14" s="4338"/>
      <c r="Y14" s="4339"/>
      <c r="Z14" s="304"/>
      <c r="AA14" s="297"/>
      <c r="AB14" s="4323"/>
      <c r="AC14" s="4323"/>
      <c r="AD14" s="4323"/>
      <c r="AE14" s="4323"/>
      <c r="AF14" s="4323"/>
      <c r="AG14" s="4323"/>
      <c r="AH14" s="4323"/>
      <c r="AI14" s="4323"/>
      <c r="AJ14" s="4323"/>
      <c r="AK14" s="4323"/>
      <c r="AL14" s="324"/>
      <c r="AM14" s="18"/>
    </row>
    <row r="15" spans="1:44" ht="14.1" customHeight="1">
      <c r="A15" s="303"/>
      <c r="B15" s="18"/>
      <c r="D15" s="4325"/>
      <c r="E15" s="2646"/>
      <c r="F15" s="2646"/>
      <c r="G15" s="2646"/>
      <c r="H15" s="4327"/>
      <c r="I15" s="4325"/>
      <c r="J15" s="2646"/>
      <c r="K15" s="2646"/>
      <c r="L15" s="2646"/>
      <c r="M15" s="2646"/>
      <c r="N15" s="2646"/>
      <c r="O15" s="2646"/>
      <c r="P15" s="2646"/>
      <c r="Q15" s="2646"/>
      <c r="R15" s="2646"/>
      <c r="S15" s="2646"/>
      <c r="T15" s="2646"/>
      <c r="U15" s="2646"/>
      <c r="V15" s="4337"/>
      <c r="W15" s="4338"/>
      <c r="X15" s="4338"/>
      <c r="Y15" s="4339"/>
      <c r="AA15" s="12"/>
      <c r="AL15" s="324"/>
      <c r="AM15" s="18"/>
    </row>
    <row r="16" spans="1:44" ht="14.1" customHeight="1">
      <c r="A16" s="303"/>
      <c r="B16" s="18"/>
      <c r="D16" s="4331"/>
      <c r="E16" s="4332"/>
      <c r="F16" s="4332"/>
      <c r="G16" s="4332"/>
      <c r="H16" s="4333"/>
      <c r="I16" s="4331"/>
      <c r="J16" s="4332"/>
      <c r="K16" s="4332"/>
      <c r="L16" s="4332"/>
      <c r="M16" s="4332"/>
      <c r="N16" s="4332"/>
      <c r="O16" s="4332"/>
      <c r="P16" s="4332"/>
      <c r="Q16" s="4332"/>
      <c r="R16" s="4332"/>
      <c r="S16" s="4332"/>
      <c r="T16" s="4332"/>
      <c r="U16" s="4332"/>
      <c r="V16" s="4334"/>
      <c r="W16" s="4335"/>
      <c r="X16" s="4335"/>
      <c r="Y16" s="4336"/>
      <c r="AA16" s="12"/>
      <c r="AL16" s="324"/>
      <c r="AM16" s="18"/>
    </row>
    <row r="17" spans="1:55" ht="14.1" customHeight="1">
      <c r="A17" s="303"/>
      <c r="B17" s="15"/>
      <c r="C17" s="303"/>
      <c r="Z17" s="303"/>
      <c r="AA17" s="11"/>
      <c r="AB17" s="311"/>
      <c r="AC17" s="311"/>
      <c r="AD17" s="311"/>
      <c r="AE17" s="311"/>
      <c r="AF17" s="311"/>
      <c r="AG17" s="311"/>
      <c r="AH17" s="311"/>
      <c r="AI17" s="311"/>
      <c r="AJ17" s="311"/>
      <c r="AK17" s="311"/>
      <c r="AL17" s="324"/>
      <c r="AM17" s="18"/>
    </row>
    <row r="18" spans="1:55" ht="14.1" customHeight="1">
      <c r="A18" s="303"/>
      <c r="B18" s="15"/>
      <c r="C18" s="303"/>
      <c r="D18" s="278" t="s">
        <v>35</v>
      </c>
      <c r="E18" s="1872" t="s">
        <v>1695</v>
      </c>
      <c r="F18" s="1872"/>
      <c r="G18" s="1872"/>
      <c r="H18" s="1872"/>
      <c r="I18" s="1872"/>
      <c r="J18" s="1872"/>
      <c r="K18" s="1872"/>
      <c r="L18" s="1872"/>
      <c r="M18" s="1872"/>
      <c r="N18" s="1872"/>
      <c r="O18" s="1872"/>
      <c r="P18" s="1872"/>
      <c r="Q18" s="1872"/>
      <c r="R18" s="1872"/>
      <c r="S18" s="1872"/>
      <c r="T18" s="1872"/>
      <c r="U18" s="1872"/>
      <c r="V18" s="1872"/>
      <c r="W18" s="1872"/>
      <c r="X18" s="1872"/>
      <c r="Y18" s="1872"/>
      <c r="Z18" s="303"/>
      <c r="AA18" s="297" t="s">
        <v>131</v>
      </c>
      <c r="AB18" s="1871" t="s">
        <v>1739</v>
      </c>
      <c r="AC18" s="1871"/>
      <c r="AD18" s="1871"/>
      <c r="AE18" s="1871"/>
      <c r="AF18" s="1871"/>
      <c r="AG18" s="1871"/>
      <c r="AH18" s="1871"/>
      <c r="AI18" s="1871"/>
      <c r="AJ18" s="1871"/>
      <c r="AK18" s="1871"/>
      <c r="AL18" s="168"/>
      <c r="AM18" s="18"/>
    </row>
    <row r="19" spans="1:55" ht="14.1" customHeight="1">
      <c r="A19" s="303"/>
      <c r="B19" s="15"/>
      <c r="C19" s="303"/>
      <c r="E19" s="1872"/>
      <c r="F19" s="1872"/>
      <c r="G19" s="1872"/>
      <c r="H19" s="1872"/>
      <c r="I19" s="1872"/>
      <c r="J19" s="1872"/>
      <c r="K19" s="1872"/>
      <c r="L19" s="1872"/>
      <c r="M19" s="1872"/>
      <c r="N19" s="1872"/>
      <c r="O19" s="1872"/>
      <c r="P19" s="1872"/>
      <c r="Q19" s="1872"/>
      <c r="R19" s="1872"/>
      <c r="S19" s="1872"/>
      <c r="T19" s="1872"/>
      <c r="U19" s="1872"/>
      <c r="V19" s="1872"/>
      <c r="W19" s="1872"/>
      <c r="X19" s="1872"/>
      <c r="Y19" s="1872"/>
      <c r="Z19" s="303"/>
      <c r="AA19" s="297"/>
      <c r="AB19" s="1871"/>
      <c r="AC19" s="1871"/>
      <c r="AD19" s="1871"/>
      <c r="AE19" s="1871"/>
      <c r="AF19" s="1871"/>
      <c r="AG19" s="1871"/>
      <c r="AH19" s="1871"/>
      <c r="AI19" s="1871"/>
      <c r="AJ19" s="1871"/>
      <c r="AK19" s="1871"/>
      <c r="AL19" s="168"/>
      <c r="AM19" s="18"/>
    </row>
    <row r="20" spans="1:55" ht="14.1" customHeight="1">
      <c r="A20" s="303"/>
      <c r="B20" s="15"/>
      <c r="C20" s="303"/>
      <c r="E20" s="2938"/>
      <c r="F20" s="2938"/>
      <c r="G20" s="2938"/>
      <c r="H20" s="2938"/>
      <c r="I20" s="2938"/>
      <c r="J20" s="2938"/>
      <c r="K20" s="2938"/>
      <c r="L20" s="2938"/>
      <c r="M20" s="2938"/>
      <c r="N20" s="2938"/>
      <c r="O20" s="2938"/>
      <c r="P20" s="2938"/>
      <c r="Q20" s="2938"/>
      <c r="R20" s="2938"/>
      <c r="S20" s="2938"/>
      <c r="T20" s="2938"/>
      <c r="U20" s="2938"/>
      <c r="V20" s="2938"/>
      <c r="W20" s="2938"/>
      <c r="X20" s="2938"/>
      <c r="Y20" s="2938"/>
      <c r="Z20" s="303"/>
      <c r="AA20" s="12"/>
      <c r="AB20" s="1871"/>
      <c r="AC20" s="1871"/>
      <c r="AD20" s="1871"/>
      <c r="AE20" s="1871"/>
      <c r="AF20" s="1871"/>
      <c r="AG20" s="1871"/>
      <c r="AH20" s="1871"/>
      <c r="AI20" s="1871"/>
      <c r="AJ20" s="1871"/>
      <c r="AK20" s="1871"/>
      <c r="AL20" s="14"/>
      <c r="AM20" s="18"/>
    </row>
    <row r="21" spans="1:55" ht="14.1" customHeight="1">
      <c r="A21" s="303"/>
      <c r="B21" s="15"/>
      <c r="C21" s="303"/>
      <c r="E21" s="2938"/>
      <c r="F21" s="2938"/>
      <c r="G21" s="2938"/>
      <c r="H21" s="2938"/>
      <c r="I21" s="2938"/>
      <c r="J21" s="2938"/>
      <c r="K21" s="2938"/>
      <c r="L21" s="2938"/>
      <c r="M21" s="2938"/>
      <c r="N21" s="2938"/>
      <c r="O21" s="2938"/>
      <c r="P21" s="2938"/>
      <c r="Q21" s="2938"/>
      <c r="R21" s="2938"/>
      <c r="S21" s="2938"/>
      <c r="T21" s="2938"/>
      <c r="U21" s="2938"/>
      <c r="V21" s="2938"/>
      <c r="W21" s="2938"/>
      <c r="X21" s="2938"/>
      <c r="Y21" s="2938"/>
      <c r="Z21" s="303"/>
      <c r="AA21" s="12"/>
      <c r="AB21" s="1871"/>
      <c r="AC21" s="1871"/>
      <c r="AD21" s="1871"/>
      <c r="AE21" s="1871"/>
      <c r="AF21" s="1871"/>
      <c r="AG21" s="1871"/>
      <c r="AH21" s="1871"/>
      <c r="AI21" s="1871"/>
      <c r="AJ21" s="1871"/>
      <c r="AK21" s="1871"/>
      <c r="AL21" s="14"/>
      <c r="AM21" s="18"/>
    </row>
    <row r="22" spans="1:55" ht="14.1" customHeight="1">
      <c r="A22" s="303"/>
      <c r="B22" s="15"/>
      <c r="C22" s="303"/>
      <c r="Z22" s="303"/>
      <c r="AA22" s="254"/>
      <c r="AB22" s="1871"/>
      <c r="AC22" s="1871"/>
      <c r="AD22" s="1871"/>
      <c r="AE22" s="1871"/>
      <c r="AF22" s="1871"/>
      <c r="AG22" s="1871"/>
      <c r="AH22" s="1871"/>
      <c r="AI22" s="1871"/>
      <c r="AJ22" s="1871"/>
      <c r="AK22" s="1871"/>
      <c r="AL22" s="14"/>
      <c r="AM22" s="18"/>
    </row>
    <row r="23" spans="1:55" ht="14.1" customHeight="1">
      <c r="A23" s="303"/>
      <c r="B23" s="1708" t="s">
        <v>475</v>
      </c>
      <c r="C23" s="1709"/>
      <c r="D23" s="1710" t="s">
        <v>1696</v>
      </c>
      <c r="E23" s="1710"/>
      <c r="F23" s="1710"/>
      <c r="G23" s="1710"/>
      <c r="H23" s="1710"/>
      <c r="I23" s="1710"/>
      <c r="J23" s="1710"/>
      <c r="K23" s="1710"/>
      <c r="L23" s="1710"/>
      <c r="M23" s="1710"/>
      <c r="N23" s="1710"/>
      <c r="O23" s="1710"/>
      <c r="P23" s="1710"/>
      <c r="Q23" s="1710"/>
      <c r="R23" s="1710"/>
      <c r="S23" s="1710"/>
      <c r="T23" s="1710"/>
      <c r="U23" s="1710"/>
      <c r="V23" s="1710"/>
      <c r="W23" s="1710"/>
      <c r="X23" s="1710"/>
      <c r="Y23" s="1710"/>
      <c r="Z23" s="303"/>
      <c r="AA23" s="297" t="s">
        <v>17</v>
      </c>
      <c r="AB23" s="1871" t="s">
        <v>614</v>
      </c>
      <c r="AC23" s="1871"/>
      <c r="AD23" s="1871"/>
      <c r="AE23" s="1871"/>
      <c r="AF23" s="1871"/>
      <c r="AG23" s="1871"/>
      <c r="AH23" s="1871"/>
      <c r="AI23" s="1871"/>
      <c r="AJ23" s="1871"/>
      <c r="AK23" s="1871"/>
      <c r="AL23" s="14"/>
      <c r="AM23" s="18"/>
    </row>
    <row r="24" spans="1:55" ht="14.1" customHeight="1">
      <c r="A24" s="303"/>
      <c r="B24" s="15"/>
      <c r="D24" s="278" t="s">
        <v>38</v>
      </c>
      <c r="E24" s="1710" t="s">
        <v>962</v>
      </c>
      <c r="F24" s="1710"/>
      <c r="G24" s="1710"/>
      <c r="H24" s="1710"/>
      <c r="I24" s="1710"/>
      <c r="J24" s="1710"/>
      <c r="K24" s="1710"/>
      <c r="L24" s="1710"/>
      <c r="M24" s="1710"/>
      <c r="N24" s="1710"/>
      <c r="O24" s="1710"/>
      <c r="P24" s="1710"/>
      <c r="Q24" s="1710"/>
      <c r="R24" s="1710"/>
      <c r="S24" s="1710"/>
      <c r="T24" s="1710"/>
      <c r="U24" s="1710"/>
      <c r="V24" s="1710"/>
      <c r="W24" s="1710"/>
      <c r="X24" s="1710"/>
      <c r="Y24" s="1710"/>
      <c r="Z24" s="303"/>
      <c r="AA24" s="166"/>
      <c r="AB24" s="1871"/>
      <c r="AC24" s="1871"/>
      <c r="AD24" s="1871"/>
      <c r="AE24" s="1871"/>
      <c r="AF24" s="1871"/>
      <c r="AG24" s="1871"/>
      <c r="AH24" s="1871"/>
      <c r="AI24" s="1871"/>
      <c r="AJ24" s="1871"/>
      <c r="AK24" s="1871"/>
      <c r="AL24" s="17"/>
      <c r="AM24" s="18"/>
    </row>
    <row r="25" spans="1:55" ht="14.1" customHeight="1">
      <c r="A25" s="303"/>
      <c r="B25" s="15"/>
      <c r="C25" s="303"/>
      <c r="D25" s="303"/>
      <c r="F25" s="303"/>
      <c r="H25" s="303"/>
      <c r="I25" s="303"/>
      <c r="J25" s="303"/>
      <c r="K25" s="303"/>
      <c r="L25" s="303"/>
      <c r="M25" s="303"/>
      <c r="N25" s="303"/>
      <c r="O25" s="303"/>
      <c r="P25" s="303"/>
      <c r="Q25" s="303"/>
      <c r="R25" s="315"/>
      <c r="S25" s="315"/>
      <c r="T25" s="1"/>
      <c r="U25" s="321"/>
      <c r="V25" s="321"/>
      <c r="W25" s="303"/>
      <c r="X25" s="303"/>
      <c r="Y25" s="303"/>
      <c r="AA25" s="297" t="s">
        <v>527</v>
      </c>
      <c r="AB25" s="1871" t="s">
        <v>864</v>
      </c>
      <c r="AC25" s="1871"/>
      <c r="AD25" s="1871"/>
      <c r="AE25" s="1871"/>
      <c r="AF25" s="1871"/>
      <c r="AG25" s="1871"/>
      <c r="AH25" s="1871"/>
      <c r="AI25" s="1871"/>
      <c r="AJ25" s="1871"/>
      <c r="AK25" s="1871"/>
      <c r="AL25" s="17"/>
      <c r="AM25" s="18"/>
    </row>
    <row r="26" spans="1:55" ht="14.1" customHeight="1">
      <c r="A26" s="303"/>
      <c r="B26" s="15"/>
      <c r="C26" s="303"/>
      <c r="E26" s="2221" t="s">
        <v>309</v>
      </c>
      <c r="F26" s="2221"/>
      <c r="G26" s="2221"/>
      <c r="H26" s="2221"/>
      <c r="I26" s="2221"/>
      <c r="J26" s="2221"/>
      <c r="K26" s="2221"/>
      <c r="L26" s="2221"/>
      <c r="M26" s="2221"/>
      <c r="N26" s="2221"/>
      <c r="O26" s="2221"/>
      <c r="P26" s="2221"/>
      <c r="Q26" s="2221"/>
      <c r="R26" s="2221"/>
      <c r="S26" s="2221"/>
      <c r="T26" s="2221"/>
      <c r="U26" s="2221"/>
      <c r="V26" s="2221"/>
      <c r="W26" s="2221"/>
      <c r="X26" s="2221"/>
      <c r="Y26" s="2221"/>
      <c r="Z26" s="564"/>
      <c r="AA26" s="166"/>
      <c r="AB26" s="1871"/>
      <c r="AC26" s="1871"/>
      <c r="AD26" s="1871"/>
      <c r="AE26" s="1871"/>
      <c r="AF26" s="1871"/>
      <c r="AG26" s="1871"/>
      <c r="AH26" s="1871"/>
      <c r="AI26" s="1871"/>
      <c r="AJ26" s="1871"/>
      <c r="AK26" s="1871"/>
      <c r="AL26" s="17"/>
      <c r="AM26" s="18"/>
    </row>
    <row r="27" spans="1:55" ht="14.1" customHeight="1">
      <c r="A27" s="303"/>
      <c r="B27" s="439"/>
      <c r="E27" s="278" t="s">
        <v>17</v>
      </c>
      <c r="F27" s="1710" t="s">
        <v>662</v>
      </c>
      <c r="G27" s="1710"/>
      <c r="H27" s="1710"/>
      <c r="I27" s="1710"/>
      <c r="J27" s="1710"/>
      <c r="K27" s="1710"/>
      <c r="L27" s="1728" t="s">
        <v>663</v>
      </c>
      <c r="M27" s="1728"/>
      <c r="N27" s="1715"/>
      <c r="O27" s="1715"/>
      <c r="P27" s="1728" t="s">
        <v>865</v>
      </c>
      <c r="Q27" s="1728"/>
      <c r="R27" s="1728"/>
      <c r="S27" s="1728"/>
      <c r="T27" s="1728"/>
      <c r="U27" s="1728"/>
      <c r="V27" s="1715"/>
      <c r="W27" s="1715"/>
      <c r="X27" s="13" t="s">
        <v>85</v>
      </c>
      <c r="Z27" s="304"/>
      <c r="AA27" s="12"/>
      <c r="AL27" s="168"/>
      <c r="AM27" s="18"/>
    </row>
    <row r="28" spans="1:55" ht="14.1" customHeight="1">
      <c r="A28" s="303"/>
      <c r="B28" s="15"/>
      <c r="C28" s="303"/>
      <c r="Z28" s="304"/>
      <c r="AA28" s="12"/>
      <c r="AL28" s="168"/>
      <c r="AM28" s="18"/>
      <c r="AY28" s="1728"/>
      <c r="AZ28" s="1728"/>
      <c r="BA28" s="1728"/>
      <c r="BB28" s="1728"/>
      <c r="BC28" s="1728"/>
    </row>
    <row r="29" spans="1:55" ht="14.1" customHeight="1">
      <c r="A29" s="303"/>
      <c r="B29" s="15"/>
      <c r="C29" s="303"/>
      <c r="D29" s="278" t="s">
        <v>35</v>
      </c>
      <c r="E29" s="2221" t="s">
        <v>1182</v>
      </c>
      <c r="F29" s="2221"/>
      <c r="G29" s="2221"/>
      <c r="H29" s="2221"/>
      <c r="I29" s="2221"/>
      <c r="J29" s="2221"/>
      <c r="K29" s="2221"/>
      <c r="L29" s="2221"/>
      <c r="M29" s="2221"/>
      <c r="N29" s="2221"/>
      <c r="O29" s="2221"/>
      <c r="P29" s="2221"/>
      <c r="Q29" s="2221"/>
      <c r="R29" s="2221"/>
      <c r="S29" s="2221"/>
      <c r="T29" s="2221"/>
      <c r="U29" s="2221"/>
      <c r="V29" s="2221"/>
      <c r="W29" s="2221"/>
      <c r="X29" s="2221"/>
      <c r="Y29" s="2221"/>
      <c r="AA29" s="12"/>
      <c r="AL29" s="168"/>
      <c r="AM29" s="18"/>
      <c r="AY29" s="53"/>
      <c r="AZ29" s="53"/>
      <c r="BA29" s="53"/>
      <c r="BB29" s="53"/>
      <c r="BC29" s="53"/>
    </row>
    <row r="30" spans="1:55" ht="14.1" customHeight="1">
      <c r="A30" s="303"/>
      <c r="B30" s="15"/>
      <c r="D30" s="278" t="s">
        <v>629</v>
      </c>
      <c r="E30" s="1710" t="s">
        <v>1288</v>
      </c>
      <c r="F30" s="1710"/>
      <c r="G30" s="1710"/>
      <c r="H30" s="1710"/>
      <c r="I30" s="1710"/>
      <c r="J30" s="1710"/>
      <c r="K30" s="1710"/>
      <c r="L30" s="1710"/>
      <c r="M30" s="1710"/>
      <c r="N30" s="1710"/>
      <c r="O30" s="1710"/>
      <c r="P30" s="1710"/>
      <c r="Q30" s="1710"/>
      <c r="R30" s="1710"/>
      <c r="S30" s="1710"/>
      <c r="T30" s="1710"/>
      <c r="U30" s="1710"/>
      <c r="V30" s="1710"/>
      <c r="W30" s="1710"/>
      <c r="X30" s="1710"/>
      <c r="Y30" s="1710"/>
      <c r="Z30" s="303"/>
      <c r="AA30" s="12"/>
      <c r="AL30" s="168"/>
      <c r="AM30" s="18"/>
    </row>
    <row r="31" spans="1:55" ht="14.1" customHeight="1">
      <c r="A31" s="303"/>
      <c r="B31" s="18"/>
      <c r="E31" s="2938"/>
      <c r="F31" s="2938"/>
      <c r="G31" s="2938"/>
      <c r="H31" s="2938"/>
      <c r="I31" s="2938"/>
      <c r="J31" s="2938"/>
      <c r="K31" s="2938"/>
      <c r="L31" s="2938"/>
      <c r="M31" s="2938"/>
      <c r="N31" s="2938"/>
      <c r="O31" s="2938"/>
      <c r="P31" s="2938"/>
      <c r="Q31" s="2938"/>
      <c r="R31" s="2938"/>
      <c r="S31" s="2938"/>
      <c r="T31" s="2938"/>
      <c r="U31" s="2938"/>
      <c r="V31" s="2938"/>
      <c r="W31" s="2938"/>
      <c r="X31" s="2938"/>
      <c r="Y31" s="2938"/>
      <c r="Z31" s="2938"/>
      <c r="AA31" s="2938"/>
      <c r="AB31" s="2938"/>
      <c r="AC31" s="2938"/>
      <c r="AD31" s="2938"/>
      <c r="AE31" s="2938"/>
      <c r="AF31" s="2938"/>
      <c r="AG31" s="2938"/>
      <c r="AH31" s="2938"/>
      <c r="AI31" s="2938"/>
      <c r="AJ31" s="2938"/>
      <c r="AK31" s="2"/>
      <c r="AL31" s="324"/>
      <c r="AM31" s="18"/>
    </row>
    <row r="32" spans="1:55" ht="14.1" customHeight="1">
      <c r="A32" s="303"/>
      <c r="B32" s="18"/>
      <c r="E32" s="2938"/>
      <c r="F32" s="2938"/>
      <c r="G32" s="2938"/>
      <c r="H32" s="2938"/>
      <c r="I32" s="2938"/>
      <c r="J32" s="2938"/>
      <c r="K32" s="2938"/>
      <c r="L32" s="2938"/>
      <c r="M32" s="2938"/>
      <c r="N32" s="2938"/>
      <c r="O32" s="2938"/>
      <c r="P32" s="2938"/>
      <c r="Q32" s="2938"/>
      <c r="R32" s="2938"/>
      <c r="S32" s="2938"/>
      <c r="T32" s="2938"/>
      <c r="U32" s="2938"/>
      <c r="V32" s="2938"/>
      <c r="W32" s="2938"/>
      <c r="X32" s="2938"/>
      <c r="Y32" s="2938"/>
      <c r="Z32" s="2938"/>
      <c r="AA32" s="2938"/>
      <c r="AB32" s="2938"/>
      <c r="AC32" s="2938"/>
      <c r="AD32" s="2938"/>
      <c r="AE32" s="2938"/>
      <c r="AF32" s="2938"/>
      <c r="AG32" s="2938"/>
      <c r="AH32" s="2938"/>
      <c r="AI32" s="2938"/>
      <c r="AJ32" s="2938"/>
      <c r="AK32" s="2"/>
      <c r="AL32" s="324"/>
      <c r="AM32" s="18"/>
    </row>
    <row r="33" spans="1:39" ht="14.1" customHeight="1">
      <c r="A33" s="303"/>
      <c r="B33" s="18"/>
      <c r="Z33" s="303"/>
      <c r="AA33" s="12"/>
      <c r="AL33" s="161"/>
      <c r="AM33" s="18"/>
    </row>
    <row r="34" spans="1:39" ht="14.1" customHeight="1">
      <c r="A34" s="303"/>
      <c r="B34" s="15"/>
      <c r="C34" s="303"/>
      <c r="D34" s="561" t="s">
        <v>41</v>
      </c>
      <c r="E34" s="1872" t="s">
        <v>664</v>
      </c>
      <c r="F34" s="1872"/>
      <c r="G34" s="1872"/>
      <c r="H34" s="1872"/>
      <c r="I34" s="1872"/>
      <c r="J34" s="1872"/>
      <c r="K34" s="1872"/>
      <c r="L34" s="1872"/>
      <c r="M34" s="1872"/>
      <c r="N34" s="1872"/>
      <c r="O34" s="1872"/>
      <c r="P34" s="1872"/>
      <c r="Q34" s="1872"/>
      <c r="R34" s="1872"/>
      <c r="S34" s="1872"/>
      <c r="T34" s="1872"/>
      <c r="U34" s="1872"/>
      <c r="V34" s="1872"/>
      <c r="W34" s="1872"/>
      <c r="X34" s="1872"/>
      <c r="Y34" s="1872"/>
      <c r="Z34" s="65"/>
      <c r="AA34" s="297" t="s">
        <v>17</v>
      </c>
      <c r="AB34" s="3012" t="s">
        <v>963</v>
      </c>
      <c r="AC34" s="3012"/>
      <c r="AD34" s="3012"/>
      <c r="AE34" s="3012"/>
      <c r="AF34" s="3012"/>
      <c r="AG34" s="3012"/>
      <c r="AH34" s="3012"/>
      <c r="AI34" s="3012"/>
      <c r="AJ34" s="3012"/>
      <c r="AK34" s="3012"/>
      <c r="AL34" s="161"/>
      <c r="AM34" s="18"/>
    </row>
    <row r="35" spans="1:39" ht="14.1" customHeight="1">
      <c r="A35" s="303"/>
      <c r="B35" s="15"/>
      <c r="C35" s="303"/>
      <c r="E35" s="1872"/>
      <c r="F35" s="1872"/>
      <c r="G35" s="1872"/>
      <c r="H35" s="1872"/>
      <c r="I35" s="1872"/>
      <c r="J35" s="1872"/>
      <c r="K35" s="1872"/>
      <c r="L35" s="1872"/>
      <c r="M35" s="1872"/>
      <c r="N35" s="1872"/>
      <c r="O35" s="1872"/>
      <c r="P35" s="1872"/>
      <c r="Q35" s="1872"/>
      <c r="R35" s="1872"/>
      <c r="S35" s="1872"/>
      <c r="T35" s="1872"/>
      <c r="U35" s="1872"/>
      <c r="V35" s="1872"/>
      <c r="W35" s="1872"/>
      <c r="X35" s="1872"/>
      <c r="Y35" s="1872"/>
      <c r="Z35" s="65"/>
      <c r="AA35" s="12"/>
      <c r="AL35" s="324"/>
      <c r="AM35" s="18"/>
    </row>
    <row r="36" spans="1:39" ht="14.1" customHeight="1">
      <c r="A36" s="303"/>
      <c r="B36" s="19"/>
      <c r="C36" s="20"/>
      <c r="E36" s="303"/>
      <c r="F36" s="303"/>
      <c r="G36" s="303"/>
      <c r="H36" s="303"/>
      <c r="I36" s="303"/>
      <c r="J36" s="303"/>
      <c r="K36" s="303"/>
      <c r="L36" s="303"/>
      <c r="M36" s="303"/>
      <c r="Z36" s="303"/>
      <c r="AA36" s="166"/>
      <c r="AB36" s="311"/>
      <c r="AC36" s="311"/>
      <c r="AD36" s="311"/>
      <c r="AE36" s="311"/>
      <c r="AF36" s="311"/>
      <c r="AG36" s="311"/>
      <c r="AH36" s="311"/>
      <c r="AI36" s="311"/>
      <c r="AJ36" s="311"/>
      <c r="AK36" s="311"/>
      <c r="AL36" s="324"/>
      <c r="AM36" s="18"/>
    </row>
    <row r="37" spans="1:39" ht="14.1" customHeight="1">
      <c r="B37" s="15"/>
      <c r="D37" s="278" t="s">
        <v>327</v>
      </c>
      <c r="E37" s="2221" t="s">
        <v>1453</v>
      </c>
      <c r="F37" s="2221"/>
      <c r="G37" s="2221"/>
      <c r="H37" s="2221"/>
      <c r="I37" s="2221"/>
      <c r="J37" s="2221"/>
      <c r="K37" s="2221"/>
      <c r="L37" s="2221"/>
      <c r="M37" s="2221"/>
      <c r="N37" s="2221"/>
      <c r="O37" s="2221"/>
      <c r="P37" s="2221"/>
      <c r="Q37" s="2221"/>
      <c r="R37" s="2221"/>
      <c r="S37" s="2221"/>
      <c r="T37" s="2221"/>
      <c r="U37" s="2221"/>
      <c r="V37" s="2221"/>
      <c r="W37" s="2221"/>
      <c r="X37" s="2221"/>
      <c r="Y37" s="2221"/>
      <c r="AA37" s="176"/>
      <c r="AB37" s="311"/>
      <c r="AC37" s="311"/>
      <c r="AD37" s="311"/>
      <c r="AE37" s="311"/>
      <c r="AF37" s="311"/>
      <c r="AG37" s="311"/>
      <c r="AH37" s="311"/>
      <c r="AI37" s="311"/>
      <c r="AJ37" s="311"/>
      <c r="AK37" s="311"/>
      <c r="AL37" s="324"/>
      <c r="AM37" s="18"/>
    </row>
    <row r="38" spans="1:39" ht="14.1" customHeight="1">
      <c r="A38" s="303"/>
      <c r="B38" s="15"/>
      <c r="D38" s="278" t="s">
        <v>489</v>
      </c>
      <c r="E38" s="1710" t="s">
        <v>1289</v>
      </c>
      <c r="F38" s="1710"/>
      <c r="G38" s="1710"/>
      <c r="H38" s="1710"/>
      <c r="I38" s="1710"/>
      <c r="J38" s="1710"/>
      <c r="K38" s="1710"/>
      <c r="L38" s="1710"/>
      <c r="M38" s="1710"/>
      <c r="N38" s="1710"/>
      <c r="O38" s="1710"/>
      <c r="P38" s="1710"/>
      <c r="Q38" s="1710"/>
      <c r="R38" s="1710"/>
      <c r="S38" s="1710"/>
      <c r="T38" s="1710"/>
      <c r="U38" s="1710"/>
      <c r="V38" s="1710"/>
      <c r="W38" s="1710"/>
      <c r="X38" s="1710"/>
      <c r="Y38" s="1710"/>
      <c r="Z38" s="304"/>
      <c r="AA38" s="297"/>
      <c r="AB38" s="311"/>
      <c r="AC38" s="311"/>
      <c r="AD38" s="311"/>
      <c r="AE38" s="311"/>
      <c r="AF38" s="311"/>
      <c r="AG38" s="311"/>
      <c r="AH38" s="311"/>
      <c r="AI38" s="311"/>
      <c r="AJ38" s="311"/>
      <c r="AK38" s="311"/>
      <c r="AL38" s="324"/>
      <c r="AM38" s="18"/>
    </row>
    <row r="39" spans="1:39" ht="14.1" customHeight="1">
      <c r="A39" s="303"/>
      <c r="B39" s="15"/>
      <c r="C39" s="303"/>
      <c r="E39" s="2938"/>
      <c r="F39" s="2938"/>
      <c r="G39" s="2938"/>
      <c r="H39" s="2938"/>
      <c r="I39" s="2938"/>
      <c r="J39" s="2938"/>
      <c r="K39" s="2938"/>
      <c r="L39" s="2938"/>
      <c r="M39" s="2938"/>
      <c r="N39" s="2938"/>
      <c r="O39" s="2938"/>
      <c r="P39" s="2938"/>
      <c r="Q39" s="2938"/>
      <c r="R39" s="2938"/>
      <c r="S39" s="2938"/>
      <c r="T39" s="2938"/>
      <c r="U39" s="2938"/>
      <c r="V39" s="2938"/>
      <c r="W39" s="2938"/>
      <c r="X39" s="2938"/>
      <c r="Y39" s="2938"/>
      <c r="Z39" s="304"/>
      <c r="AA39" s="297"/>
      <c r="AB39" s="311"/>
      <c r="AC39" s="311"/>
      <c r="AD39" s="311"/>
      <c r="AE39" s="311"/>
      <c r="AF39" s="311"/>
      <c r="AG39" s="311"/>
      <c r="AH39" s="311"/>
      <c r="AI39" s="311"/>
      <c r="AJ39" s="311"/>
      <c r="AK39" s="311"/>
      <c r="AL39" s="324"/>
      <c r="AM39" s="18"/>
    </row>
    <row r="40" spans="1:39" ht="14.1" customHeight="1">
      <c r="A40" s="303"/>
      <c r="B40" s="284"/>
      <c r="C40" s="303"/>
      <c r="E40" s="2938"/>
      <c r="F40" s="2938"/>
      <c r="G40" s="2938"/>
      <c r="H40" s="2938"/>
      <c r="I40" s="2938"/>
      <c r="J40" s="2938"/>
      <c r="K40" s="2938"/>
      <c r="L40" s="2938"/>
      <c r="M40" s="2938"/>
      <c r="N40" s="2938"/>
      <c r="O40" s="2938"/>
      <c r="P40" s="2938"/>
      <c r="Q40" s="2938"/>
      <c r="R40" s="2938"/>
      <c r="S40" s="2938"/>
      <c r="T40" s="2938"/>
      <c r="U40" s="2938"/>
      <c r="V40" s="2938"/>
      <c r="W40" s="2938"/>
      <c r="X40" s="2938"/>
      <c r="Y40" s="2938"/>
      <c r="Z40" s="304"/>
      <c r="AA40" s="166"/>
      <c r="AB40" s="311"/>
      <c r="AC40" s="311"/>
      <c r="AD40" s="311"/>
      <c r="AE40" s="311"/>
      <c r="AF40" s="311"/>
      <c r="AG40" s="311"/>
      <c r="AH40" s="311"/>
      <c r="AI40" s="311"/>
      <c r="AJ40" s="311"/>
      <c r="AK40" s="311"/>
      <c r="AL40" s="324"/>
      <c r="AM40" s="18"/>
    </row>
    <row r="41" spans="1:39" ht="14.1" customHeight="1">
      <c r="A41" s="303"/>
      <c r="B41" s="15"/>
      <c r="Z41" s="304"/>
      <c r="AA41" s="166"/>
      <c r="AB41" s="320"/>
      <c r="AC41" s="320"/>
      <c r="AD41" s="320"/>
      <c r="AE41" s="320"/>
      <c r="AF41" s="320"/>
      <c r="AG41" s="320"/>
      <c r="AH41" s="320"/>
      <c r="AI41" s="320"/>
      <c r="AJ41" s="320"/>
      <c r="AK41" s="320"/>
      <c r="AL41" s="324"/>
      <c r="AM41" s="18"/>
    </row>
    <row r="42" spans="1:39" ht="14.1" customHeight="1">
      <c r="A42" s="303"/>
      <c r="B42" s="15"/>
      <c r="D42" s="303" t="s">
        <v>328</v>
      </c>
      <c r="E42" s="2221" t="s">
        <v>665</v>
      </c>
      <c r="F42" s="2221"/>
      <c r="G42" s="2221"/>
      <c r="H42" s="2221"/>
      <c r="I42" s="2221"/>
      <c r="J42" s="2221"/>
      <c r="K42" s="2221"/>
      <c r="L42" s="2221"/>
      <c r="M42" s="2221"/>
      <c r="N42" s="2221"/>
      <c r="O42" s="2221"/>
      <c r="P42" s="2221"/>
      <c r="Q42" s="2221"/>
      <c r="R42" s="2221"/>
      <c r="S42" s="2221"/>
      <c r="T42" s="2221"/>
      <c r="U42" s="2221"/>
      <c r="V42" s="2221"/>
      <c r="W42" s="2221"/>
      <c r="X42" s="2221"/>
      <c r="Y42" s="2221"/>
      <c r="AA42" s="166"/>
      <c r="AB42" s="320"/>
      <c r="AC42" s="320"/>
      <c r="AD42" s="320"/>
      <c r="AE42" s="320"/>
      <c r="AF42" s="320"/>
      <c r="AG42" s="320"/>
      <c r="AH42" s="320"/>
      <c r="AI42" s="320"/>
      <c r="AJ42" s="320"/>
      <c r="AK42" s="320"/>
      <c r="AL42" s="324"/>
      <c r="AM42" s="18"/>
    </row>
    <row r="43" spans="1:39" ht="14.1" customHeight="1">
      <c r="A43" s="303"/>
      <c r="B43" s="15"/>
      <c r="Z43" s="303"/>
      <c r="AA43" s="12"/>
      <c r="AL43" s="31"/>
      <c r="AM43" s="18"/>
    </row>
    <row r="44" spans="1:39" ht="14.1" customHeight="1">
      <c r="A44" s="303"/>
      <c r="B44" s="15"/>
      <c r="C44" s="303"/>
      <c r="D44" s="561" t="s">
        <v>478</v>
      </c>
      <c r="E44" s="1872" t="s">
        <v>1183</v>
      </c>
      <c r="F44" s="1872"/>
      <c r="G44" s="1872"/>
      <c r="H44" s="1872"/>
      <c r="I44" s="1872"/>
      <c r="J44" s="1872"/>
      <c r="K44" s="1872"/>
      <c r="L44" s="1872"/>
      <c r="M44" s="1872"/>
      <c r="N44" s="1872"/>
      <c r="O44" s="1872"/>
      <c r="P44" s="1872"/>
      <c r="Q44" s="1872"/>
      <c r="R44" s="1872"/>
      <c r="S44" s="1872"/>
      <c r="T44" s="1872"/>
      <c r="U44" s="1872"/>
      <c r="V44" s="1872"/>
      <c r="W44" s="1872"/>
      <c r="X44" s="1872"/>
      <c r="Y44" s="1872"/>
      <c r="Z44" s="65"/>
      <c r="AA44" s="12"/>
      <c r="AL44" s="276"/>
      <c r="AM44" s="18"/>
    </row>
    <row r="45" spans="1:39" ht="14.1" customHeight="1">
      <c r="A45" s="303"/>
      <c r="B45" s="15"/>
      <c r="E45" s="1872"/>
      <c r="F45" s="1872"/>
      <c r="G45" s="1872"/>
      <c r="H45" s="1872"/>
      <c r="I45" s="1872"/>
      <c r="J45" s="1872"/>
      <c r="K45" s="1872"/>
      <c r="L45" s="1872"/>
      <c r="M45" s="1872"/>
      <c r="N45" s="1872"/>
      <c r="O45" s="1872"/>
      <c r="P45" s="1872"/>
      <c r="Q45" s="1872"/>
      <c r="R45" s="1872"/>
      <c r="S45" s="1872"/>
      <c r="T45" s="1872"/>
      <c r="U45" s="1872"/>
      <c r="V45" s="1872"/>
      <c r="W45" s="1872"/>
      <c r="X45" s="1872"/>
      <c r="Y45" s="1872"/>
      <c r="Z45" s="65"/>
      <c r="AA45" s="12"/>
      <c r="AL45" s="276"/>
      <c r="AM45" s="18"/>
    </row>
    <row r="46" spans="1:39" ht="14.1" customHeight="1">
      <c r="A46" s="303"/>
      <c r="B46" s="15"/>
      <c r="D46" s="303"/>
      <c r="E46" s="1872"/>
      <c r="F46" s="1872"/>
      <c r="G46" s="1872"/>
      <c r="H46" s="1872"/>
      <c r="I46" s="1872"/>
      <c r="J46" s="1872"/>
      <c r="K46" s="1872"/>
      <c r="L46" s="1872"/>
      <c r="M46" s="1872"/>
      <c r="N46" s="1872"/>
      <c r="O46" s="1872"/>
      <c r="P46" s="1872"/>
      <c r="Q46" s="1872"/>
      <c r="R46" s="1872"/>
      <c r="S46" s="1872"/>
      <c r="T46" s="1872"/>
      <c r="U46" s="1872"/>
      <c r="V46" s="1872"/>
      <c r="W46" s="1872"/>
      <c r="X46" s="1872"/>
      <c r="Y46" s="1872"/>
      <c r="Z46" s="65"/>
      <c r="AA46" s="21"/>
      <c r="AB46" s="298"/>
      <c r="AC46" s="298"/>
      <c r="AD46" s="298"/>
      <c r="AE46" s="298"/>
      <c r="AF46" s="298"/>
      <c r="AG46" s="298"/>
      <c r="AH46" s="298"/>
      <c r="AI46" s="298"/>
      <c r="AJ46" s="298"/>
      <c r="AK46" s="298"/>
      <c r="AL46" s="276"/>
      <c r="AM46" s="18"/>
    </row>
    <row r="47" spans="1:39" ht="14.1" customHeight="1">
      <c r="A47" s="303"/>
      <c r="B47" s="18"/>
      <c r="F47" s="303"/>
      <c r="Q47" s="303"/>
      <c r="R47" s="315"/>
      <c r="S47" s="315"/>
      <c r="T47" s="1"/>
      <c r="U47" s="321"/>
      <c r="V47" s="321"/>
      <c r="W47" s="303"/>
      <c r="X47" s="303"/>
      <c r="Y47" s="303"/>
      <c r="AA47" s="173"/>
      <c r="AB47" s="174"/>
      <c r="AC47" s="174"/>
      <c r="AD47" s="174"/>
      <c r="AE47" s="174"/>
      <c r="AF47" s="174"/>
      <c r="AG47" s="174"/>
      <c r="AH47" s="174"/>
      <c r="AI47" s="322"/>
      <c r="AJ47" s="322"/>
      <c r="AK47" s="322"/>
      <c r="AL47" s="31"/>
    </row>
    <row r="48" spans="1:39" ht="14.1" customHeight="1">
      <c r="A48" s="303"/>
      <c r="B48" s="18"/>
      <c r="C48" s="303"/>
      <c r="D48" s="278" t="s">
        <v>667</v>
      </c>
      <c r="E48" s="1710" t="s">
        <v>666</v>
      </c>
      <c r="F48" s="1710"/>
      <c r="G48" s="1710"/>
      <c r="H48" s="1710"/>
      <c r="I48" s="1710"/>
      <c r="J48" s="1710"/>
      <c r="K48" s="1710"/>
      <c r="L48" s="1710"/>
      <c r="M48" s="1710"/>
      <c r="N48" s="1710"/>
      <c r="O48" s="1710"/>
      <c r="P48" s="1710"/>
      <c r="Q48" s="1710"/>
      <c r="R48" s="1710"/>
      <c r="S48" s="1710"/>
      <c r="T48" s="1710"/>
      <c r="U48" s="1710"/>
      <c r="V48" s="1710"/>
      <c r="W48" s="1710"/>
      <c r="X48" s="1710"/>
      <c r="Y48" s="1710"/>
      <c r="AA48" s="12"/>
      <c r="AL48" s="332"/>
    </row>
    <row r="49" spans="1:38" ht="14.1" customHeight="1">
      <c r="A49" s="303"/>
      <c r="B49" s="18"/>
      <c r="AA49" s="12"/>
      <c r="AL49" s="332"/>
    </row>
    <row r="50" spans="1:38" ht="14.1" customHeight="1">
      <c r="A50" s="303"/>
      <c r="B50" s="18"/>
      <c r="D50" s="278" t="s">
        <v>669</v>
      </c>
      <c r="E50" s="1872" t="s">
        <v>668</v>
      </c>
      <c r="F50" s="1872"/>
      <c r="G50" s="1872"/>
      <c r="H50" s="1872"/>
      <c r="I50" s="1872"/>
      <c r="J50" s="1872"/>
      <c r="K50" s="1872"/>
      <c r="L50" s="1872"/>
      <c r="M50" s="1872"/>
      <c r="N50" s="1872"/>
      <c r="O50" s="1872"/>
      <c r="P50" s="1872"/>
      <c r="Q50" s="1872"/>
      <c r="R50" s="1872"/>
      <c r="S50" s="1872"/>
      <c r="T50" s="1872"/>
      <c r="U50" s="1872"/>
      <c r="V50" s="1872"/>
      <c r="W50" s="1872"/>
      <c r="X50" s="1872"/>
      <c r="Y50" s="1872"/>
      <c r="Z50" s="65"/>
      <c r="AA50" s="302" t="s">
        <v>17</v>
      </c>
      <c r="AB50" s="1941" t="s">
        <v>964</v>
      </c>
      <c r="AC50" s="1941"/>
      <c r="AD50" s="1941"/>
      <c r="AE50" s="1941"/>
      <c r="AF50" s="1941"/>
      <c r="AG50" s="1941"/>
      <c r="AH50" s="1941"/>
      <c r="AI50" s="1941"/>
      <c r="AJ50" s="1941"/>
      <c r="AK50" s="1941"/>
      <c r="AL50" s="31"/>
    </row>
    <row r="51" spans="1:38" ht="14.1" customHeight="1">
      <c r="A51" s="303"/>
      <c r="B51" s="18"/>
      <c r="D51" s="303"/>
      <c r="E51" s="1872"/>
      <c r="F51" s="1872"/>
      <c r="G51" s="1872"/>
      <c r="H51" s="1872"/>
      <c r="I51" s="1872"/>
      <c r="J51" s="1872"/>
      <c r="K51" s="1872"/>
      <c r="L51" s="1872"/>
      <c r="M51" s="1872"/>
      <c r="N51" s="1872"/>
      <c r="O51" s="1872"/>
      <c r="P51" s="1872"/>
      <c r="Q51" s="1872"/>
      <c r="R51" s="1872"/>
      <c r="S51" s="1872"/>
      <c r="T51" s="1872"/>
      <c r="U51" s="1872"/>
      <c r="V51" s="1872"/>
      <c r="W51" s="1872"/>
      <c r="X51" s="1872"/>
      <c r="Y51" s="1872"/>
      <c r="Z51" s="65"/>
      <c r="AA51" s="297"/>
      <c r="AB51" s="311"/>
      <c r="AC51" s="311"/>
      <c r="AD51" s="311"/>
      <c r="AE51" s="311"/>
      <c r="AF51" s="311"/>
      <c r="AG51" s="311"/>
      <c r="AH51" s="311"/>
      <c r="AI51" s="311"/>
      <c r="AJ51" s="311"/>
      <c r="AK51" s="311"/>
      <c r="AL51" s="31"/>
    </row>
    <row r="52" spans="1:38" ht="14.1" customHeight="1">
      <c r="A52" s="303"/>
      <c r="B52" s="18"/>
      <c r="E52" s="1872"/>
      <c r="F52" s="1872"/>
      <c r="G52" s="1872"/>
      <c r="H52" s="1872"/>
      <c r="I52" s="1872"/>
      <c r="J52" s="1872"/>
      <c r="K52" s="1872"/>
      <c r="L52" s="1872"/>
      <c r="M52" s="1872"/>
      <c r="N52" s="1872"/>
      <c r="O52" s="1872"/>
      <c r="P52" s="1872"/>
      <c r="Q52" s="1872"/>
      <c r="R52" s="1872"/>
      <c r="S52" s="1872"/>
      <c r="T52" s="1872"/>
      <c r="U52" s="1872"/>
      <c r="V52" s="1872"/>
      <c r="W52" s="1872"/>
      <c r="X52" s="1872"/>
      <c r="Y52" s="1872"/>
      <c r="Z52" s="65"/>
      <c r="AA52" s="11"/>
      <c r="AB52" s="311"/>
      <c r="AC52" s="311"/>
      <c r="AD52" s="311"/>
      <c r="AE52" s="311"/>
      <c r="AF52" s="311"/>
      <c r="AG52" s="311"/>
      <c r="AH52" s="311"/>
      <c r="AI52" s="311"/>
      <c r="AJ52" s="311"/>
      <c r="AK52" s="311"/>
      <c r="AL52" s="31"/>
    </row>
    <row r="53" spans="1:38" ht="14.1" customHeight="1">
      <c r="A53" s="303"/>
      <c r="B53" s="18"/>
      <c r="D53" s="303"/>
      <c r="F53" s="303"/>
      <c r="J53" s="303"/>
      <c r="Q53" s="303"/>
      <c r="R53" s="315"/>
      <c r="S53" s="315"/>
      <c r="T53" s="1"/>
      <c r="U53" s="321"/>
      <c r="V53" s="321"/>
      <c r="W53" s="303"/>
      <c r="X53" s="303"/>
      <c r="Y53" s="303"/>
      <c r="AA53" s="11"/>
      <c r="AB53" s="311"/>
      <c r="AC53" s="311"/>
      <c r="AD53" s="311"/>
      <c r="AE53" s="311"/>
      <c r="AF53" s="311"/>
      <c r="AG53" s="311"/>
      <c r="AH53" s="311"/>
      <c r="AI53" s="311"/>
      <c r="AJ53" s="311"/>
      <c r="AK53" s="311"/>
      <c r="AL53" s="31"/>
    </row>
    <row r="54" spans="1:38" ht="14.1" customHeight="1">
      <c r="A54" s="303"/>
      <c r="B54" s="18"/>
      <c r="D54" s="278" t="s">
        <v>671</v>
      </c>
      <c r="E54" s="1710" t="s">
        <v>670</v>
      </c>
      <c r="F54" s="1710"/>
      <c r="G54" s="1710"/>
      <c r="H54" s="1710"/>
      <c r="I54" s="1710"/>
      <c r="J54" s="1710"/>
      <c r="K54" s="1710"/>
      <c r="L54" s="1710"/>
      <c r="M54" s="1710"/>
      <c r="N54" s="1710"/>
      <c r="O54" s="1710"/>
      <c r="P54" s="1710"/>
      <c r="Q54" s="1710"/>
      <c r="R54" s="1710"/>
      <c r="S54" s="1710"/>
      <c r="T54" s="1710"/>
      <c r="U54" s="1710"/>
      <c r="V54" s="1710"/>
      <c r="W54" s="1710"/>
      <c r="X54" s="1710"/>
      <c r="Y54" s="1710"/>
      <c r="Z54" s="1710"/>
      <c r="AA54" s="21"/>
      <c r="AB54" s="4"/>
      <c r="AC54" s="4"/>
      <c r="AD54" s="322"/>
      <c r="AE54" s="322"/>
      <c r="AF54" s="322"/>
      <c r="AG54" s="322"/>
      <c r="AH54" s="322"/>
      <c r="AI54" s="322"/>
      <c r="AJ54" s="322"/>
      <c r="AK54" s="322"/>
      <c r="AL54" s="31"/>
    </row>
    <row r="55" spans="1:38" ht="14.1" customHeight="1">
      <c r="A55" s="303"/>
      <c r="B55" s="18"/>
      <c r="D55" s="303"/>
      <c r="E55" s="2938"/>
      <c r="F55" s="2938"/>
      <c r="G55" s="2938"/>
      <c r="H55" s="2938"/>
      <c r="I55" s="2938"/>
      <c r="J55" s="2938"/>
      <c r="K55" s="2938"/>
      <c r="L55" s="2938"/>
      <c r="M55" s="2938"/>
      <c r="N55" s="2938"/>
      <c r="O55" s="2938"/>
      <c r="P55" s="2938"/>
      <c r="Q55" s="2938"/>
      <c r="R55" s="2938"/>
      <c r="S55" s="2938"/>
      <c r="T55" s="2938"/>
      <c r="U55" s="2938"/>
      <c r="V55" s="2938"/>
      <c r="W55" s="2938"/>
      <c r="X55" s="2938"/>
      <c r="Y55" s="2938"/>
      <c r="Z55" s="2938"/>
      <c r="AA55" s="2938"/>
      <c r="AB55" s="2938"/>
      <c r="AC55" s="2938"/>
      <c r="AD55" s="2938"/>
      <c r="AE55" s="2938"/>
      <c r="AF55" s="2938"/>
      <c r="AG55" s="2938"/>
      <c r="AH55" s="2938"/>
      <c r="AI55" s="2938"/>
      <c r="AJ55" s="2938"/>
      <c r="AK55" s="65"/>
      <c r="AL55" s="31"/>
    </row>
    <row r="56" spans="1:38" ht="14.1" customHeight="1">
      <c r="A56" s="303"/>
      <c r="B56" s="18"/>
      <c r="D56" s="303"/>
      <c r="E56" s="2938"/>
      <c r="F56" s="2938"/>
      <c r="G56" s="2938"/>
      <c r="H56" s="2938"/>
      <c r="I56" s="2938"/>
      <c r="J56" s="2938"/>
      <c r="K56" s="2938"/>
      <c r="L56" s="2938"/>
      <c r="M56" s="2938"/>
      <c r="N56" s="2938"/>
      <c r="O56" s="2938"/>
      <c r="P56" s="2938"/>
      <c r="Q56" s="2938"/>
      <c r="R56" s="2938"/>
      <c r="S56" s="2938"/>
      <c r="T56" s="2938"/>
      <c r="U56" s="2938"/>
      <c r="V56" s="2938"/>
      <c r="W56" s="2938"/>
      <c r="X56" s="2938"/>
      <c r="Y56" s="2938"/>
      <c r="Z56" s="2938"/>
      <c r="AA56" s="2938"/>
      <c r="AB56" s="2938"/>
      <c r="AC56" s="2938"/>
      <c r="AD56" s="2938"/>
      <c r="AE56" s="2938"/>
      <c r="AF56" s="2938"/>
      <c r="AG56" s="2938"/>
      <c r="AH56" s="2938"/>
      <c r="AI56" s="2938"/>
      <c r="AJ56" s="2938"/>
      <c r="AK56" s="65"/>
      <c r="AL56" s="31"/>
    </row>
    <row r="57" spans="1:38" ht="14.1" customHeight="1">
      <c r="A57" s="303"/>
      <c r="B57" s="18"/>
      <c r="AA57" s="12"/>
      <c r="AK57" s="322"/>
      <c r="AL57" s="31"/>
    </row>
    <row r="58" spans="1:38" ht="14.1" customHeight="1">
      <c r="A58" s="303"/>
      <c r="B58" s="18"/>
      <c r="D58" s="278" t="s">
        <v>1188</v>
      </c>
      <c r="E58" s="2221" t="s">
        <v>1189</v>
      </c>
      <c r="F58" s="2221"/>
      <c r="G58" s="2221"/>
      <c r="H58" s="2221"/>
      <c r="I58" s="2221"/>
      <c r="J58" s="2221"/>
      <c r="K58" s="2221"/>
      <c r="L58" s="2221"/>
      <c r="M58" s="2221"/>
      <c r="N58" s="2221"/>
      <c r="O58" s="2221"/>
      <c r="P58" s="2221"/>
      <c r="Q58" s="2221"/>
      <c r="R58" s="2221"/>
      <c r="S58" s="2221"/>
      <c r="T58" s="2221"/>
      <c r="U58" s="2221"/>
      <c r="V58" s="2221"/>
      <c r="W58" s="2221"/>
      <c r="X58" s="2221"/>
      <c r="Y58" s="2221"/>
      <c r="AA58" s="302" t="s">
        <v>131</v>
      </c>
      <c r="AB58" s="1871" t="s">
        <v>1190</v>
      </c>
      <c r="AC58" s="1871"/>
      <c r="AD58" s="1871"/>
      <c r="AE58" s="1871"/>
      <c r="AF58" s="1871"/>
      <c r="AG58" s="1871"/>
      <c r="AH58" s="1871"/>
      <c r="AI58" s="1871"/>
      <c r="AJ58" s="1871"/>
      <c r="AK58" s="1871"/>
      <c r="AL58" s="31"/>
    </row>
    <row r="59" spans="1:38" ht="14.1" customHeight="1">
      <c r="A59" s="303"/>
      <c r="B59" s="15"/>
      <c r="F59" s="303"/>
      <c r="G59" s="303"/>
      <c r="H59" s="303"/>
      <c r="I59" s="303"/>
      <c r="J59" s="303"/>
      <c r="V59" s="1"/>
      <c r="W59" s="5"/>
      <c r="X59" s="5"/>
      <c r="Y59" s="303"/>
      <c r="Z59" s="303"/>
      <c r="AA59" s="11"/>
      <c r="AB59" s="1871"/>
      <c r="AC59" s="1871"/>
      <c r="AD59" s="1871"/>
      <c r="AE59" s="1871"/>
      <c r="AF59" s="1871"/>
      <c r="AG59" s="1871"/>
      <c r="AH59" s="1871"/>
      <c r="AI59" s="1871"/>
      <c r="AJ59" s="1871"/>
      <c r="AK59" s="1871"/>
      <c r="AL59" s="49"/>
    </row>
    <row r="60" spans="1:38" ht="14.1" customHeight="1">
      <c r="A60" s="303"/>
      <c r="B60" s="15"/>
      <c r="C60" s="278"/>
      <c r="D60" s="65"/>
      <c r="E60" s="65"/>
      <c r="F60" s="65"/>
      <c r="G60" s="65"/>
      <c r="H60" s="65"/>
      <c r="I60" s="65"/>
      <c r="J60" s="65"/>
      <c r="K60" s="65"/>
      <c r="L60" s="65"/>
      <c r="M60" s="65"/>
      <c r="N60" s="65"/>
      <c r="O60" s="65"/>
      <c r="P60" s="65"/>
      <c r="Q60" s="65"/>
      <c r="R60" s="65"/>
      <c r="S60" s="65"/>
      <c r="T60" s="65"/>
      <c r="U60" s="65"/>
      <c r="V60" s="65"/>
      <c r="W60" s="65"/>
      <c r="X60" s="65"/>
      <c r="Y60" s="65"/>
      <c r="Z60" s="304"/>
      <c r="AA60" s="302" t="s">
        <v>131</v>
      </c>
      <c r="AB60" s="1941" t="s">
        <v>1191</v>
      </c>
      <c r="AC60" s="1941"/>
      <c r="AD60" s="1941"/>
      <c r="AE60" s="1941"/>
      <c r="AF60" s="1941"/>
      <c r="AG60" s="1941"/>
      <c r="AH60" s="1941"/>
      <c r="AI60" s="1941"/>
      <c r="AJ60" s="1941"/>
      <c r="AK60" s="1941"/>
      <c r="AL60" s="17"/>
    </row>
    <row r="61" spans="1:38" ht="14.1" customHeight="1" thickBot="1">
      <c r="A61" s="303"/>
      <c r="B61" s="22"/>
      <c r="C61" s="23"/>
      <c r="D61" s="524"/>
      <c r="E61" s="524"/>
      <c r="F61" s="524"/>
      <c r="G61" s="524"/>
      <c r="H61" s="524"/>
      <c r="I61" s="524"/>
      <c r="J61" s="524"/>
      <c r="K61" s="524"/>
      <c r="L61" s="524"/>
      <c r="M61" s="524"/>
      <c r="N61" s="524"/>
      <c r="O61" s="524"/>
      <c r="P61" s="524"/>
      <c r="Q61" s="524"/>
      <c r="R61" s="524"/>
      <c r="S61" s="524"/>
      <c r="T61" s="524"/>
      <c r="U61" s="524"/>
      <c r="V61" s="524"/>
      <c r="W61" s="524"/>
      <c r="X61" s="524"/>
      <c r="Y61" s="524"/>
      <c r="Z61" s="442"/>
      <c r="AA61" s="469" t="s">
        <v>131</v>
      </c>
      <c r="AB61" s="2114" t="s">
        <v>1192</v>
      </c>
      <c r="AC61" s="2114"/>
      <c r="AD61" s="2114"/>
      <c r="AE61" s="2114"/>
      <c r="AF61" s="2114"/>
      <c r="AG61" s="2114"/>
      <c r="AH61" s="2114"/>
      <c r="AI61" s="2114"/>
      <c r="AJ61" s="2114"/>
      <c r="AK61" s="2114"/>
      <c r="AL61" s="158"/>
    </row>
    <row r="62" spans="1:38" ht="14.1" customHeight="1">
      <c r="A62" s="303"/>
      <c r="B62" s="883"/>
      <c r="C62" s="817"/>
      <c r="D62" s="1118"/>
      <c r="E62" s="1118"/>
      <c r="F62" s="1118"/>
      <c r="G62" s="1118"/>
      <c r="H62" s="1118"/>
      <c r="I62" s="1118"/>
      <c r="J62" s="1118"/>
      <c r="K62" s="1118"/>
      <c r="L62" s="1118"/>
      <c r="M62" s="1118"/>
      <c r="N62" s="1118"/>
      <c r="O62" s="1118"/>
      <c r="P62" s="1118"/>
      <c r="Q62" s="1118"/>
      <c r="R62" s="1118"/>
      <c r="S62" s="1118"/>
      <c r="T62" s="1118"/>
      <c r="U62" s="1118"/>
      <c r="V62" s="1118"/>
      <c r="W62" s="1118"/>
      <c r="X62" s="1118"/>
      <c r="Y62" s="1118"/>
      <c r="Z62" s="443"/>
      <c r="AA62" s="817"/>
      <c r="AB62" s="817"/>
      <c r="AC62" s="817"/>
      <c r="AD62" s="817"/>
      <c r="AE62" s="817"/>
      <c r="AF62" s="817"/>
      <c r="AG62" s="817"/>
      <c r="AH62" s="817"/>
      <c r="AI62" s="817"/>
      <c r="AJ62" s="817"/>
      <c r="AK62" s="817"/>
      <c r="AL62" s="817"/>
    </row>
    <row r="63" spans="1:38" ht="8.25" customHeight="1"/>
    <row r="64" spans="1:38" ht="14.1" customHeight="1"/>
    <row r="73" spans="1:1" ht="14.1" customHeight="1">
      <c r="A73" s="303"/>
    </row>
  </sheetData>
  <sheetProtection algorithmName="SHA-512" hashValue="GErAF8wFHWLHSrb40vuMtnbppvXV1+QuE1u55lgxHEutEvjzNNdbR4kAw+Z4CIH+ryiQ03x+kK3D67OVTZzWUQ==" saltValue="Db6IlEH7y9lgMZpPNOOrgg==" spinCount="100000" sheet="1" objects="1" scenarios="1" formatCells="0" formatColumns="0" formatRows="0" insertColumns="0" insertRows="0" selectLockedCells="1"/>
  <mergeCells count="70">
    <mergeCell ref="AB61:AK61"/>
    <mergeCell ref="AB60:AK60"/>
    <mergeCell ref="E58:Y58"/>
    <mergeCell ref="E54:Z54"/>
    <mergeCell ref="E55:AJ56"/>
    <mergeCell ref="E31:AJ32"/>
    <mergeCell ref="AB58:AK59"/>
    <mergeCell ref="E44:Y46"/>
    <mergeCell ref="E48:Y48"/>
    <mergeCell ref="E50:Y52"/>
    <mergeCell ref="AB50:AK50"/>
    <mergeCell ref="E34:Y35"/>
    <mergeCell ref="E37:Y37"/>
    <mergeCell ref="E42:Y42"/>
    <mergeCell ref="E39:Y40"/>
    <mergeCell ref="AB34:AK34"/>
    <mergeCell ref="E38:Y38"/>
    <mergeCell ref="E7:Y7"/>
    <mergeCell ref="E18:Y19"/>
    <mergeCell ref="E24:Y24"/>
    <mergeCell ref="E26:Y26"/>
    <mergeCell ref="AB18:AK22"/>
    <mergeCell ref="E20:Y21"/>
    <mergeCell ref="AB23:AK24"/>
    <mergeCell ref="AB25:AK26"/>
    <mergeCell ref="V16:Y16"/>
    <mergeCell ref="V15:Y15"/>
    <mergeCell ref="V14:Y14"/>
    <mergeCell ref="V13:Y13"/>
    <mergeCell ref="V12:Y12"/>
    <mergeCell ref="V11:Y11"/>
    <mergeCell ref="V10:Y10"/>
    <mergeCell ref="V9:Y9"/>
    <mergeCell ref="E30:Y30"/>
    <mergeCell ref="E29:Y29"/>
    <mergeCell ref="B23:C23"/>
    <mergeCell ref="D23:Y23"/>
    <mergeCell ref="F27:K27"/>
    <mergeCell ref="L27:M27"/>
    <mergeCell ref="N27:O27"/>
    <mergeCell ref="P27:U27"/>
    <mergeCell ref="V27:W27"/>
    <mergeCell ref="D11:H11"/>
    <mergeCell ref="D10:H10"/>
    <mergeCell ref="D9:H9"/>
    <mergeCell ref="I16:U16"/>
    <mergeCell ref="I15:U15"/>
    <mergeCell ref="I14:U14"/>
    <mergeCell ref="I13:U13"/>
    <mergeCell ref="D16:H16"/>
    <mergeCell ref="D15:H15"/>
    <mergeCell ref="D14:H14"/>
    <mergeCell ref="D13:H13"/>
    <mergeCell ref="D12:H12"/>
    <mergeCell ref="AB9:AK14"/>
    <mergeCell ref="AY28:BC28"/>
    <mergeCell ref="A1:AL1"/>
    <mergeCell ref="B3:Z3"/>
    <mergeCell ref="AA3:AL3"/>
    <mergeCell ref="C5:Y5"/>
    <mergeCell ref="B6:C6"/>
    <mergeCell ref="D6:Y6"/>
    <mergeCell ref="AB6:AK7"/>
    <mergeCell ref="D8:H8"/>
    <mergeCell ref="I8:U8"/>
    <mergeCell ref="I12:U12"/>
    <mergeCell ref="I11:U11"/>
    <mergeCell ref="I10:U10"/>
    <mergeCell ref="I9:U9"/>
    <mergeCell ref="V8:Y8"/>
  </mergeCells>
  <phoneticPr fontId="4"/>
  <conditionalFormatting sqref="D9:D16 E20">
    <cfRule type="containsBlanks" dxfId="40" priority="8">
      <formula>LEN(TRIM(D9))=0</formula>
    </cfRule>
  </conditionalFormatting>
  <conditionalFormatting sqref="E39">
    <cfRule type="containsBlanks" dxfId="39" priority="2">
      <formula>LEN(TRIM(E39))=0</formula>
    </cfRule>
  </conditionalFormatting>
  <conditionalFormatting sqref="E55">
    <cfRule type="containsBlanks" dxfId="38" priority="1">
      <formula>LEN(TRIM(E55))=0</formula>
    </cfRule>
  </conditionalFormatting>
  <conditionalFormatting sqref="I9:Y16">
    <cfRule type="containsBlanks" dxfId="37" priority="4">
      <formula>LEN(TRIM(I9))=0</formula>
    </cfRule>
  </conditionalFormatting>
  <conditionalFormatting sqref="N27:O27 V27:W27 E31">
    <cfRule type="containsBlanks" dxfId="36" priority="3">
      <formula>LEN(TRIM(E27))=0</formula>
    </cfRule>
  </conditionalFormatting>
  <dataValidations count="1">
    <dataValidation type="list" allowBlank="1" showInputMessage="1" showErrorMessage="1" sqref="Q27:S27 W36:Y36 P36:R36 P23:R23 W23:Y23 W25:Y25 P25:R25" xr:uid="{36E975C3-7EDF-4615-AE46-C5AB72DEE583}">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2024" r:id="rId4" name="Check Box 40">
              <controlPr defaultSize="0" autoFill="0" autoLine="0" autoPict="0">
                <anchor moveWithCells="1">
                  <from>
                    <xdr:col>19</xdr:col>
                    <xdr:colOff>142875</xdr:colOff>
                    <xdr:row>23</xdr:row>
                    <xdr:rowOff>152400</xdr:rowOff>
                  </from>
                  <to>
                    <xdr:col>23</xdr:col>
                    <xdr:colOff>95250</xdr:colOff>
                    <xdr:row>25</xdr:row>
                    <xdr:rowOff>28575</xdr:rowOff>
                  </to>
                </anchor>
              </controlPr>
            </control>
          </mc:Choice>
        </mc:AlternateContent>
        <mc:AlternateContent xmlns:mc="http://schemas.openxmlformats.org/markup-compatibility/2006">
          <mc:Choice Requires="x14">
            <control shapeId="682025" r:id="rId5" name="Check Box 41">
              <controlPr defaultSize="0" autoFill="0" autoLine="0" autoPict="0">
                <anchor moveWithCells="1">
                  <from>
                    <xdr:col>22</xdr:col>
                    <xdr:colOff>152400</xdr:colOff>
                    <xdr:row>23</xdr:row>
                    <xdr:rowOff>152400</xdr:rowOff>
                  </from>
                  <to>
                    <xdr:col>26</xdr:col>
                    <xdr:colOff>114300</xdr:colOff>
                    <xdr:row>25</xdr:row>
                    <xdr:rowOff>28575</xdr:rowOff>
                  </to>
                </anchor>
              </controlPr>
            </control>
          </mc:Choice>
        </mc:AlternateContent>
        <mc:AlternateContent xmlns:mc="http://schemas.openxmlformats.org/markup-compatibility/2006">
          <mc:Choice Requires="x14">
            <control shapeId="682026" r:id="rId6" name="Check Box 42">
              <controlPr defaultSize="0" autoFill="0" autoLine="0" autoPict="0">
                <anchor moveWithCells="1">
                  <from>
                    <xdr:col>19</xdr:col>
                    <xdr:colOff>152400</xdr:colOff>
                    <xdr:row>27</xdr:row>
                    <xdr:rowOff>152400</xdr:rowOff>
                  </from>
                  <to>
                    <xdr:col>23</xdr:col>
                    <xdr:colOff>104775</xdr:colOff>
                    <xdr:row>29</xdr:row>
                    <xdr:rowOff>28575</xdr:rowOff>
                  </to>
                </anchor>
              </controlPr>
            </control>
          </mc:Choice>
        </mc:AlternateContent>
        <mc:AlternateContent xmlns:mc="http://schemas.openxmlformats.org/markup-compatibility/2006">
          <mc:Choice Requires="x14">
            <control shapeId="682027" r:id="rId7" name="Check Box 43">
              <controlPr defaultSize="0" autoFill="0" autoLine="0" autoPict="0">
                <anchor moveWithCells="1">
                  <from>
                    <xdr:col>22</xdr:col>
                    <xdr:colOff>161925</xdr:colOff>
                    <xdr:row>27</xdr:row>
                    <xdr:rowOff>152400</xdr:rowOff>
                  </from>
                  <to>
                    <xdr:col>26</xdr:col>
                    <xdr:colOff>123825</xdr:colOff>
                    <xdr:row>29</xdr:row>
                    <xdr:rowOff>28575</xdr:rowOff>
                  </to>
                </anchor>
              </controlPr>
            </control>
          </mc:Choice>
        </mc:AlternateContent>
        <mc:AlternateContent xmlns:mc="http://schemas.openxmlformats.org/markup-compatibility/2006">
          <mc:Choice Requires="x14">
            <control shapeId="682028" r:id="rId8" name="Check Box 44">
              <controlPr defaultSize="0" autoFill="0" autoLine="0" autoPict="0">
                <anchor moveWithCells="1">
                  <from>
                    <xdr:col>19</xdr:col>
                    <xdr:colOff>152400</xdr:colOff>
                    <xdr:row>33</xdr:row>
                    <xdr:rowOff>152400</xdr:rowOff>
                  </from>
                  <to>
                    <xdr:col>23</xdr:col>
                    <xdr:colOff>104775</xdr:colOff>
                    <xdr:row>35</xdr:row>
                    <xdr:rowOff>28575</xdr:rowOff>
                  </to>
                </anchor>
              </controlPr>
            </control>
          </mc:Choice>
        </mc:AlternateContent>
        <mc:AlternateContent xmlns:mc="http://schemas.openxmlformats.org/markup-compatibility/2006">
          <mc:Choice Requires="x14">
            <control shapeId="682029" r:id="rId9" name="Check Box 45">
              <controlPr defaultSize="0" autoFill="0" autoLine="0" autoPict="0">
                <anchor moveWithCells="1">
                  <from>
                    <xdr:col>22</xdr:col>
                    <xdr:colOff>161925</xdr:colOff>
                    <xdr:row>33</xdr:row>
                    <xdr:rowOff>152400</xdr:rowOff>
                  </from>
                  <to>
                    <xdr:col>26</xdr:col>
                    <xdr:colOff>123825</xdr:colOff>
                    <xdr:row>35</xdr:row>
                    <xdr:rowOff>28575</xdr:rowOff>
                  </to>
                </anchor>
              </controlPr>
            </control>
          </mc:Choice>
        </mc:AlternateContent>
        <mc:AlternateContent xmlns:mc="http://schemas.openxmlformats.org/markup-compatibility/2006">
          <mc:Choice Requires="x14">
            <control shapeId="682030" r:id="rId10" name="Check Box 46">
              <controlPr defaultSize="0" autoFill="0" autoLine="0" autoPict="0">
                <anchor moveWithCells="1">
                  <from>
                    <xdr:col>19</xdr:col>
                    <xdr:colOff>152400</xdr:colOff>
                    <xdr:row>35</xdr:row>
                    <xdr:rowOff>142875</xdr:rowOff>
                  </from>
                  <to>
                    <xdr:col>23</xdr:col>
                    <xdr:colOff>104775</xdr:colOff>
                    <xdr:row>37</xdr:row>
                    <xdr:rowOff>19050</xdr:rowOff>
                  </to>
                </anchor>
              </controlPr>
            </control>
          </mc:Choice>
        </mc:AlternateContent>
        <mc:AlternateContent xmlns:mc="http://schemas.openxmlformats.org/markup-compatibility/2006">
          <mc:Choice Requires="x14">
            <control shapeId="682031" r:id="rId11" name="Check Box 47">
              <controlPr defaultSize="0" autoFill="0" autoLine="0" autoPict="0">
                <anchor moveWithCells="1">
                  <from>
                    <xdr:col>22</xdr:col>
                    <xdr:colOff>161925</xdr:colOff>
                    <xdr:row>35</xdr:row>
                    <xdr:rowOff>142875</xdr:rowOff>
                  </from>
                  <to>
                    <xdr:col>26</xdr:col>
                    <xdr:colOff>123825</xdr:colOff>
                    <xdr:row>37</xdr:row>
                    <xdr:rowOff>19050</xdr:rowOff>
                  </to>
                </anchor>
              </controlPr>
            </control>
          </mc:Choice>
        </mc:AlternateContent>
        <mc:AlternateContent xmlns:mc="http://schemas.openxmlformats.org/markup-compatibility/2006">
          <mc:Choice Requires="x14">
            <control shapeId="682033" r:id="rId12" name="Check Box 49">
              <controlPr defaultSize="0" autoFill="0" autoLine="0" autoPict="0">
                <anchor moveWithCells="1">
                  <from>
                    <xdr:col>19</xdr:col>
                    <xdr:colOff>152400</xdr:colOff>
                    <xdr:row>40</xdr:row>
                    <xdr:rowOff>152400</xdr:rowOff>
                  </from>
                  <to>
                    <xdr:col>23</xdr:col>
                    <xdr:colOff>104775</xdr:colOff>
                    <xdr:row>42</xdr:row>
                    <xdr:rowOff>28575</xdr:rowOff>
                  </to>
                </anchor>
              </controlPr>
            </control>
          </mc:Choice>
        </mc:AlternateContent>
        <mc:AlternateContent xmlns:mc="http://schemas.openxmlformats.org/markup-compatibility/2006">
          <mc:Choice Requires="x14">
            <control shapeId="682034" r:id="rId13" name="Check Box 50">
              <controlPr defaultSize="0" autoFill="0" autoLine="0" autoPict="0">
                <anchor moveWithCells="1">
                  <from>
                    <xdr:col>22</xdr:col>
                    <xdr:colOff>161925</xdr:colOff>
                    <xdr:row>40</xdr:row>
                    <xdr:rowOff>152400</xdr:rowOff>
                  </from>
                  <to>
                    <xdr:col>26</xdr:col>
                    <xdr:colOff>123825</xdr:colOff>
                    <xdr:row>42</xdr:row>
                    <xdr:rowOff>28575</xdr:rowOff>
                  </to>
                </anchor>
              </controlPr>
            </control>
          </mc:Choice>
        </mc:AlternateContent>
        <mc:AlternateContent xmlns:mc="http://schemas.openxmlformats.org/markup-compatibility/2006">
          <mc:Choice Requires="x14">
            <control shapeId="682035" r:id="rId14" name="Check Box 51">
              <controlPr defaultSize="0" autoFill="0" autoLine="0" autoPict="0">
                <anchor moveWithCells="1">
                  <from>
                    <xdr:col>19</xdr:col>
                    <xdr:colOff>152400</xdr:colOff>
                    <xdr:row>44</xdr:row>
                    <xdr:rowOff>133350</xdr:rowOff>
                  </from>
                  <to>
                    <xdr:col>23</xdr:col>
                    <xdr:colOff>104775</xdr:colOff>
                    <xdr:row>46</xdr:row>
                    <xdr:rowOff>9525</xdr:rowOff>
                  </to>
                </anchor>
              </controlPr>
            </control>
          </mc:Choice>
        </mc:AlternateContent>
        <mc:AlternateContent xmlns:mc="http://schemas.openxmlformats.org/markup-compatibility/2006">
          <mc:Choice Requires="x14">
            <control shapeId="682036" r:id="rId15" name="Check Box 52">
              <controlPr defaultSize="0" autoFill="0" autoLine="0" autoPict="0">
                <anchor moveWithCells="1">
                  <from>
                    <xdr:col>22</xdr:col>
                    <xdr:colOff>161925</xdr:colOff>
                    <xdr:row>44</xdr:row>
                    <xdr:rowOff>133350</xdr:rowOff>
                  </from>
                  <to>
                    <xdr:col>26</xdr:col>
                    <xdr:colOff>123825</xdr:colOff>
                    <xdr:row>46</xdr:row>
                    <xdr:rowOff>9525</xdr:rowOff>
                  </to>
                </anchor>
              </controlPr>
            </control>
          </mc:Choice>
        </mc:AlternateContent>
        <mc:AlternateContent xmlns:mc="http://schemas.openxmlformats.org/markup-compatibility/2006">
          <mc:Choice Requires="x14">
            <control shapeId="682037" r:id="rId16" name="Check Box 53">
              <controlPr defaultSize="0" autoFill="0" autoLine="0" autoPict="0">
                <anchor moveWithCells="1">
                  <from>
                    <xdr:col>19</xdr:col>
                    <xdr:colOff>152400</xdr:colOff>
                    <xdr:row>46</xdr:row>
                    <xdr:rowOff>152400</xdr:rowOff>
                  </from>
                  <to>
                    <xdr:col>23</xdr:col>
                    <xdr:colOff>104775</xdr:colOff>
                    <xdr:row>48</xdr:row>
                    <xdr:rowOff>28575</xdr:rowOff>
                  </to>
                </anchor>
              </controlPr>
            </control>
          </mc:Choice>
        </mc:AlternateContent>
        <mc:AlternateContent xmlns:mc="http://schemas.openxmlformats.org/markup-compatibility/2006">
          <mc:Choice Requires="x14">
            <control shapeId="682038" r:id="rId17" name="Check Box 54">
              <controlPr defaultSize="0" autoFill="0" autoLine="0" autoPict="0">
                <anchor moveWithCells="1">
                  <from>
                    <xdr:col>22</xdr:col>
                    <xdr:colOff>161925</xdr:colOff>
                    <xdr:row>46</xdr:row>
                    <xdr:rowOff>152400</xdr:rowOff>
                  </from>
                  <to>
                    <xdr:col>26</xdr:col>
                    <xdr:colOff>123825</xdr:colOff>
                    <xdr:row>48</xdr:row>
                    <xdr:rowOff>28575</xdr:rowOff>
                  </to>
                </anchor>
              </controlPr>
            </control>
          </mc:Choice>
        </mc:AlternateContent>
        <mc:AlternateContent xmlns:mc="http://schemas.openxmlformats.org/markup-compatibility/2006">
          <mc:Choice Requires="x14">
            <control shapeId="682016" r:id="rId18" name="Check Box 32">
              <controlPr defaultSize="0" autoFill="0" autoLine="0" autoPict="0">
                <anchor moveWithCells="1" sizeWithCells="1">
                  <from>
                    <xdr:col>18</xdr:col>
                    <xdr:colOff>171450</xdr:colOff>
                    <xdr:row>4</xdr:row>
                    <xdr:rowOff>133350</xdr:rowOff>
                  </from>
                  <to>
                    <xdr:col>22</xdr:col>
                    <xdr:colOff>123825</xdr:colOff>
                    <xdr:row>6</xdr:row>
                    <xdr:rowOff>9525</xdr:rowOff>
                  </to>
                </anchor>
              </controlPr>
            </control>
          </mc:Choice>
        </mc:AlternateContent>
        <mc:AlternateContent xmlns:mc="http://schemas.openxmlformats.org/markup-compatibility/2006">
          <mc:Choice Requires="x14">
            <control shapeId="682017" r:id="rId19" name="Check Box 33">
              <controlPr defaultSize="0" autoFill="0" autoLine="0" autoPict="0">
                <anchor moveWithCells="1" sizeWithCells="1">
                  <from>
                    <xdr:col>21</xdr:col>
                    <xdr:colOff>180975</xdr:colOff>
                    <xdr:row>4</xdr:row>
                    <xdr:rowOff>133350</xdr:rowOff>
                  </from>
                  <to>
                    <xdr:col>25</xdr:col>
                    <xdr:colOff>142875</xdr:colOff>
                    <xdr:row>6</xdr:row>
                    <xdr:rowOff>9525</xdr:rowOff>
                  </to>
                </anchor>
              </controlPr>
            </control>
          </mc:Choice>
        </mc:AlternateContent>
        <mc:AlternateContent xmlns:mc="http://schemas.openxmlformats.org/markup-compatibility/2006">
          <mc:Choice Requires="x14">
            <control shapeId="3" r:id="rId20" name="Check Box 38">
              <controlPr defaultSize="0" autoFill="0" autoLine="0" autoPict="0">
                <anchor moveWithCells="1" sizeWithCells="1">
                  <from>
                    <xdr:col>14</xdr:col>
                    <xdr:colOff>57150</xdr:colOff>
                    <xdr:row>57</xdr:row>
                    <xdr:rowOff>142875</xdr:rowOff>
                  </from>
                  <to>
                    <xdr:col>18</xdr:col>
                    <xdr:colOff>9525</xdr:colOff>
                    <xdr:row>59</xdr:row>
                    <xdr:rowOff>19050</xdr:rowOff>
                  </to>
                </anchor>
              </controlPr>
            </control>
          </mc:Choice>
        </mc:AlternateContent>
        <mc:AlternateContent xmlns:mc="http://schemas.openxmlformats.org/markup-compatibility/2006">
          <mc:Choice Requires="x14">
            <control shapeId="4" r:id="rId21" name="Check Box 39">
              <controlPr defaultSize="0" autoFill="0" autoLine="0" autoPict="0">
                <anchor moveWithCells="1" sizeWithCells="1">
                  <from>
                    <xdr:col>17</xdr:col>
                    <xdr:colOff>66675</xdr:colOff>
                    <xdr:row>57</xdr:row>
                    <xdr:rowOff>142875</xdr:rowOff>
                  </from>
                  <to>
                    <xdr:col>21</xdr:col>
                    <xdr:colOff>28575</xdr:colOff>
                    <xdr:row>59</xdr:row>
                    <xdr:rowOff>19050</xdr:rowOff>
                  </to>
                </anchor>
              </controlPr>
            </control>
          </mc:Choice>
        </mc:AlternateContent>
        <mc:AlternateContent xmlns:mc="http://schemas.openxmlformats.org/markup-compatibility/2006">
          <mc:Choice Requires="x14">
            <control shapeId="682043" r:id="rId22" name="Check Box 59">
              <controlPr defaultSize="0" autoFill="0" autoLine="0" autoPict="0">
                <anchor moveWithCells="1" sizeWithCells="1">
                  <from>
                    <xdr:col>20</xdr:col>
                    <xdr:colOff>133350</xdr:colOff>
                    <xdr:row>57</xdr:row>
                    <xdr:rowOff>133350</xdr:rowOff>
                  </from>
                  <to>
                    <xdr:col>25</xdr:col>
                    <xdr:colOff>76200</xdr:colOff>
                    <xdr:row>59</xdr:row>
                    <xdr:rowOff>38100</xdr:rowOff>
                  </to>
                </anchor>
              </controlPr>
            </control>
          </mc:Choice>
        </mc:AlternateContent>
        <mc:AlternateContent xmlns:mc="http://schemas.openxmlformats.org/markup-compatibility/2006">
          <mc:Choice Requires="x14">
            <control shapeId="682044" r:id="rId23" name="Check Box 60">
              <controlPr defaultSize="0" autoFill="0" autoLine="0" autoPict="0">
                <anchor moveWithCells="1">
                  <from>
                    <xdr:col>19</xdr:col>
                    <xdr:colOff>152400</xdr:colOff>
                    <xdr:row>51</xdr:row>
                    <xdr:rowOff>114300</xdr:rowOff>
                  </from>
                  <to>
                    <xdr:col>23</xdr:col>
                    <xdr:colOff>104775</xdr:colOff>
                    <xdr:row>52</xdr:row>
                    <xdr:rowOff>161925</xdr:rowOff>
                  </to>
                </anchor>
              </controlPr>
            </control>
          </mc:Choice>
        </mc:AlternateContent>
        <mc:AlternateContent xmlns:mc="http://schemas.openxmlformats.org/markup-compatibility/2006">
          <mc:Choice Requires="x14">
            <control shapeId="682045" r:id="rId24" name="Check Box 61">
              <controlPr defaultSize="0" autoFill="0" autoLine="0" autoPict="0">
                <anchor moveWithCells="1">
                  <from>
                    <xdr:col>22</xdr:col>
                    <xdr:colOff>161925</xdr:colOff>
                    <xdr:row>51</xdr:row>
                    <xdr:rowOff>114300</xdr:rowOff>
                  </from>
                  <to>
                    <xdr:col>26</xdr:col>
                    <xdr:colOff>123825</xdr:colOff>
                    <xdr:row>52</xdr:row>
                    <xdr:rowOff>161925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86A5F-8144-49AD-A664-D379DD2AD821}">
  <sheetPr>
    <tabColor theme="7" tint="0.59999389629810485"/>
  </sheetPr>
  <dimension ref="A1:BT75"/>
  <sheetViews>
    <sheetView showGridLines="0" view="pageBreakPreview" topLeftCell="A13" zoomScaleNormal="100" zoomScaleSheetLayoutView="100" workbookViewId="0">
      <selection activeCell="F41" sqref="F41:AJ43"/>
    </sheetView>
  </sheetViews>
  <sheetFormatPr defaultColWidth="8" defaultRowHeight="12"/>
  <cols>
    <col min="1" max="2" width="1.375" style="13" customWidth="1"/>
    <col min="3" max="40" width="2.375" style="13" customWidth="1"/>
    <col min="41" max="82" width="2.625" style="13" customWidth="1"/>
    <col min="83" max="16384" width="8" style="13"/>
  </cols>
  <sheetData>
    <row r="1" spans="1:55" ht="14.1" customHeight="1">
      <c r="A1" s="1742" t="s">
        <v>1697</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N1" s="509"/>
      <c r="AO1" s="509"/>
      <c r="AP1" s="509"/>
      <c r="AQ1" s="509"/>
      <c r="AR1" s="509"/>
    </row>
    <row r="2" spans="1:55" ht="5.0999999999999996" customHeight="1" thickBot="1">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row>
    <row r="3" spans="1:55" ht="14.1" customHeight="1">
      <c r="B3" s="1741" t="s">
        <v>305</v>
      </c>
      <c r="C3" s="1739"/>
      <c r="D3" s="1739"/>
      <c r="E3" s="1739"/>
      <c r="F3" s="1739"/>
      <c r="G3" s="1739"/>
      <c r="H3" s="1739"/>
      <c r="I3" s="1739"/>
      <c r="J3" s="1739"/>
      <c r="K3" s="1739"/>
      <c r="L3" s="1739"/>
      <c r="M3" s="1739"/>
      <c r="N3" s="1739"/>
      <c r="O3" s="1739"/>
      <c r="P3" s="1739"/>
      <c r="Q3" s="1739"/>
      <c r="R3" s="1739"/>
      <c r="S3" s="1739"/>
      <c r="T3" s="1739"/>
      <c r="U3" s="1739"/>
      <c r="V3" s="1739"/>
      <c r="W3" s="1739"/>
      <c r="X3" s="1739"/>
      <c r="Y3" s="1739"/>
      <c r="Z3" s="2731"/>
      <c r="AA3" s="1738" t="s">
        <v>122</v>
      </c>
      <c r="AB3" s="1739"/>
      <c r="AC3" s="1739"/>
      <c r="AD3" s="1739"/>
      <c r="AE3" s="1739"/>
      <c r="AF3" s="1739"/>
      <c r="AG3" s="1739"/>
      <c r="AH3" s="1739"/>
      <c r="AI3" s="1739"/>
      <c r="AJ3" s="1739"/>
      <c r="AK3" s="1739"/>
      <c r="AL3" s="1740"/>
    </row>
    <row r="4" spans="1:55" ht="6.95" customHeight="1">
      <c r="B4" s="175"/>
      <c r="C4" s="57"/>
      <c r="D4" s="57"/>
      <c r="E4" s="57"/>
      <c r="F4" s="57"/>
      <c r="G4" s="57"/>
      <c r="H4" s="57"/>
      <c r="I4" s="57"/>
      <c r="J4" s="57"/>
      <c r="K4" s="57"/>
      <c r="L4" s="57"/>
      <c r="M4" s="57"/>
      <c r="N4" s="57"/>
      <c r="O4" s="57"/>
      <c r="P4" s="57"/>
      <c r="Q4" s="57"/>
      <c r="R4" s="57"/>
      <c r="S4" s="57"/>
      <c r="T4" s="57"/>
      <c r="U4" s="57"/>
      <c r="V4" s="57"/>
      <c r="W4" s="57"/>
      <c r="X4" s="57"/>
      <c r="Y4" s="57"/>
      <c r="Z4" s="57"/>
      <c r="AA4" s="176"/>
      <c r="AB4" s="57"/>
      <c r="AC4" s="57"/>
      <c r="AD4" s="57"/>
      <c r="AE4" s="57"/>
      <c r="AF4" s="57"/>
      <c r="AG4" s="57"/>
      <c r="AH4" s="57"/>
      <c r="AI4" s="57"/>
      <c r="AJ4" s="57"/>
      <c r="AK4" s="57"/>
      <c r="AL4" s="177"/>
    </row>
    <row r="5" spans="1:55" ht="14.1" customHeight="1">
      <c r="A5" s="303"/>
      <c r="B5" s="405"/>
      <c r="C5" s="4343" t="s">
        <v>310</v>
      </c>
      <c r="D5" s="4343"/>
      <c r="E5" s="4343"/>
      <c r="F5" s="4343"/>
      <c r="G5" s="4343"/>
      <c r="H5" s="4343"/>
      <c r="I5" s="4343"/>
      <c r="J5" s="4343"/>
      <c r="K5" s="4343"/>
      <c r="L5" s="4343"/>
      <c r="M5" s="4343"/>
      <c r="N5" s="4343"/>
      <c r="O5" s="4343"/>
      <c r="P5" s="4343"/>
      <c r="Q5" s="4343"/>
      <c r="R5" s="4343"/>
      <c r="S5" s="4343"/>
      <c r="T5" s="4343"/>
      <c r="U5" s="4343"/>
      <c r="V5" s="4343"/>
      <c r="W5" s="4343"/>
      <c r="X5" s="4343"/>
      <c r="Y5" s="4343"/>
      <c r="Z5" s="16"/>
      <c r="AA5" s="302"/>
      <c r="AB5" s="4"/>
      <c r="AC5" s="4"/>
      <c r="AD5" s="4"/>
      <c r="AE5" s="4"/>
      <c r="AF5" s="4"/>
      <c r="AG5" s="4"/>
      <c r="AH5" s="4"/>
      <c r="AI5" s="4"/>
      <c r="AJ5" s="4"/>
      <c r="AK5" s="4"/>
      <c r="AL5" s="324"/>
      <c r="AN5" s="3"/>
      <c r="AO5" s="3"/>
      <c r="AP5" s="3"/>
      <c r="AQ5" s="3"/>
      <c r="AR5" s="3"/>
      <c r="AS5" s="3"/>
      <c r="AT5" s="3"/>
      <c r="AU5" s="3"/>
      <c r="AV5" s="3"/>
      <c r="AW5" s="3"/>
      <c r="AX5" s="3"/>
      <c r="AY5" s="3"/>
      <c r="AZ5" s="3"/>
      <c r="BA5" s="3"/>
      <c r="BB5" s="3"/>
      <c r="BC5" s="3"/>
    </row>
    <row r="6" spans="1:55" ht="14.1" customHeight="1">
      <c r="A6" s="303"/>
      <c r="B6" s="2941" t="s">
        <v>476</v>
      </c>
      <c r="C6" s="2942"/>
      <c r="D6" s="1872" t="s">
        <v>672</v>
      </c>
      <c r="E6" s="1872"/>
      <c r="F6" s="1872"/>
      <c r="G6" s="1872"/>
      <c r="H6" s="1872"/>
      <c r="I6" s="1872"/>
      <c r="J6" s="1872"/>
      <c r="K6" s="1872"/>
      <c r="L6" s="1872"/>
      <c r="M6" s="1872"/>
      <c r="N6" s="1872"/>
      <c r="O6" s="1872"/>
      <c r="P6" s="1872"/>
      <c r="Q6" s="1872"/>
      <c r="R6" s="1872"/>
      <c r="S6" s="1872"/>
      <c r="T6" s="1872"/>
      <c r="U6" s="1872"/>
      <c r="V6" s="1872"/>
      <c r="W6" s="1872"/>
      <c r="X6" s="1872"/>
      <c r="Y6" s="1872"/>
      <c r="AA6" s="302" t="s">
        <v>131</v>
      </c>
      <c r="AB6" s="1941" t="s">
        <v>965</v>
      </c>
      <c r="AC6" s="1941"/>
      <c r="AD6" s="1941"/>
      <c r="AE6" s="1941"/>
      <c r="AF6" s="1941"/>
      <c r="AG6" s="1941"/>
      <c r="AH6" s="1941"/>
      <c r="AI6" s="1941"/>
      <c r="AJ6" s="1941"/>
      <c r="AK6" s="1941"/>
      <c r="AL6" s="324"/>
      <c r="AN6" s="3"/>
      <c r="AO6" s="3"/>
      <c r="AP6" s="3"/>
      <c r="AQ6" s="3"/>
      <c r="AR6" s="3"/>
      <c r="AS6" s="3"/>
      <c r="AT6" s="3"/>
    </row>
    <row r="7" spans="1:55" ht="14.1" customHeight="1">
      <c r="A7" s="303"/>
      <c r="B7" s="18"/>
      <c r="D7" s="1872"/>
      <c r="E7" s="1872"/>
      <c r="F7" s="1872"/>
      <c r="G7" s="1872"/>
      <c r="H7" s="1872"/>
      <c r="I7" s="1872"/>
      <c r="J7" s="1872"/>
      <c r="K7" s="1872"/>
      <c r="L7" s="1872"/>
      <c r="M7" s="1872"/>
      <c r="N7" s="1872"/>
      <c r="O7" s="1872"/>
      <c r="P7" s="1872"/>
      <c r="Q7" s="1872"/>
      <c r="R7" s="1872"/>
      <c r="S7" s="1872"/>
      <c r="T7" s="1872"/>
      <c r="U7" s="1872"/>
      <c r="V7" s="1872"/>
      <c r="W7" s="1872"/>
      <c r="X7" s="1872"/>
      <c r="Y7" s="1872"/>
      <c r="AA7" s="302" t="s">
        <v>131</v>
      </c>
      <c r="AB7" s="1941" t="s">
        <v>1066</v>
      </c>
      <c r="AC7" s="1941"/>
      <c r="AD7" s="1941"/>
      <c r="AE7" s="1941"/>
      <c r="AF7" s="1941"/>
      <c r="AG7" s="1941"/>
      <c r="AH7" s="1941"/>
      <c r="AI7" s="1941"/>
      <c r="AJ7" s="1941"/>
      <c r="AK7" s="1941"/>
      <c r="AL7" s="324"/>
      <c r="AN7" s="3"/>
      <c r="AO7" s="3"/>
      <c r="AP7" s="3"/>
      <c r="AQ7" s="3"/>
      <c r="AR7" s="3"/>
      <c r="AS7" s="3"/>
      <c r="AT7" s="3"/>
    </row>
    <row r="8" spans="1:55" ht="14.1" customHeight="1">
      <c r="A8" s="303"/>
      <c r="B8" s="15"/>
      <c r="C8" s="278"/>
      <c r="D8" s="1710" t="s">
        <v>333</v>
      </c>
      <c r="E8" s="1710"/>
      <c r="F8" s="1710"/>
      <c r="G8" s="1710"/>
      <c r="H8" s="1710"/>
      <c r="I8" s="1710"/>
      <c r="J8" s="1710"/>
      <c r="K8" s="1710"/>
      <c r="L8" s="1710"/>
      <c r="M8" s="1710"/>
      <c r="N8" s="1710"/>
      <c r="O8" s="1710"/>
      <c r="P8" s="1710"/>
      <c r="Q8" s="1710"/>
      <c r="R8" s="1710"/>
      <c r="S8" s="1710"/>
      <c r="T8" s="1710"/>
      <c r="U8" s="1710"/>
      <c r="V8" s="1710"/>
      <c r="W8" s="1710"/>
      <c r="X8" s="1710"/>
      <c r="Y8" s="1710"/>
      <c r="Z8" s="1309"/>
      <c r="AA8" s="4"/>
      <c r="AB8" s="4"/>
      <c r="AC8" s="322"/>
      <c r="AD8" s="322"/>
      <c r="AE8" s="322"/>
      <c r="AF8" s="322"/>
      <c r="AG8" s="322"/>
      <c r="AH8" s="322"/>
      <c r="AI8" s="322"/>
      <c r="AJ8" s="322"/>
      <c r="AK8" s="322"/>
      <c r="AL8" s="31"/>
      <c r="AN8" s="3"/>
      <c r="AO8" s="3"/>
      <c r="AP8" s="3"/>
      <c r="AQ8" s="3"/>
      <c r="AR8" s="3"/>
      <c r="AS8" s="3"/>
      <c r="AT8" s="3"/>
    </row>
    <row r="9" spans="1:55" ht="14.1" customHeight="1">
      <c r="B9" s="19"/>
      <c r="C9" s="303"/>
      <c r="D9" s="278" t="s">
        <v>494</v>
      </c>
      <c r="E9" s="1710" t="s">
        <v>1698</v>
      </c>
      <c r="F9" s="1710"/>
      <c r="G9" s="1710"/>
      <c r="H9" s="1710"/>
      <c r="I9" s="1710"/>
      <c r="J9" s="1710"/>
      <c r="K9" s="1710"/>
      <c r="L9" s="1710"/>
      <c r="M9" s="1710"/>
      <c r="N9" s="1710"/>
      <c r="O9" s="1710"/>
      <c r="P9" s="1710"/>
      <c r="Q9" s="1710"/>
      <c r="R9" s="1710"/>
      <c r="S9" s="1710"/>
      <c r="T9" s="1710"/>
      <c r="U9" s="1710"/>
      <c r="V9" s="1710"/>
      <c r="W9" s="1710"/>
      <c r="X9" s="1710"/>
      <c r="Y9" s="1710"/>
      <c r="Z9" s="65"/>
      <c r="AA9" s="444"/>
      <c r="AB9" s="65"/>
      <c r="AC9" s="65"/>
      <c r="AD9" s="65"/>
      <c r="AE9" s="65"/>
      <c r="AF9" s="65"/>
      <c r="AG9" s="65"/>
      <c r="AH9" s="65"/>
      <c r="AI9" s="65"/>
      <c r="AJ9" s="65"/>
      <c r="AK9" s="322"/>
      <c r="AL9" s="31"/>
      <c r="AN9" s="3"/>
      <c r="AO9" s="3"/>
      <c r="AP9" s="3"/>
      <c r="AQ9" s="3"/>
      <c r="AR9" s="3"/>
      <c r="AS9" s="3"/>
      <c r="AT9" s="3"/>
    </row>
    <row r="10" spans="1:55" ht="14.1" customHeight="1">
      <c r="A10" s="303"/>
      <c r="B10" s="15"/>
      <c r="C10" s="303"/>
      <c r="E10" s="13" t="s">
        <v>966</v>
      </c>
      <c r="F10" s="1728" t="s">
        <v>967</v>
      </c>
      <c r="G10" s="1728"/>
      <c r="H10" s="1728"/>
      <c r="I10" s="2944"/>
      <c r="J10" s="2944"/>
      <c r="K10" s="1728" t="s">
        <v>968</v>
      </c>
      <c r="L10" s="1728"/>
      <c r="M10" s="3"/>
      <c r="N10" s="3"/>
      <c r="O10" s="315"/>
      <c r="P10" s="3"/>
      <c r="Q10" s="3"/>
      <c r="R10" s="3"/>
      <c r="S10" s="315"/>
      <c r="T10" s="1"/>
      <c r="U10" s="321"/>
      <c r="V10" s="321"/>
      <c r="W10" s="303"/>
      <c r="X10" s="303"/>
      <c r="Y10" s="303"/>
      <c r="Z10" s="65"/>
      <c r="AA10" s="444"/>
      <c r="AB10" s="65"/>
      <c r="AC10" s="65"/>
      <c r="AD10" s="65"/>
      <c r="AE10" s="65"/>
      <c r="AF10" s="65"/>
      <c r="AG10" s="65"/>
      <c r="AH10" s="65"/>
      <c r="AI10" s="65"/>
      <c r="AJ10" s="65"/>
      <c r="AK10" s="322"/>
      <c r="AL10" s="31"/>
      <c r="AN10" s="3"/>
      <c r="AO10" s="3"/>
      <c r="AP10" s="3"/>
      <c r="AQ10" s="3"/>
      <c r="AR10" s="3"/>
      <c r="AS10" s="3"/>
      <c r="AT10" s="3"/>
      <c r="AU10" s="3"/>
      <c r="AV10" s="3"/>
      <c r="AW10" s="3"/>
      <c r="AX10" s="3"/>
      <c r="AY10" s="3"/>
      <c r="AZ10" s="3"/>
      <c r="BA10" s="3"/>
      <c r="BB10" s="3"/>
      <c r="BC10" s="3"/>
    </row>
    <row r="11" spans="1:55" ht="14.1" customHeight="1">
      <c r="A11" s="303"/>
      <c r="B11" s="15"/>
      <c r="D11" s="278"/>
      <c r="E11" s="13" t="s">
        <v>966</v>
      </c>
      <c r="F11" s="1728" t="s">
        <v>969</v>
      </c>
      <c r="G11" s="1728"/>
      <c r="H11" s="1728"/>
      <c r="I11" s="2944"/>
      <c r="J11" s="2944"/>
      <c r="K11" s="1728" t="s">
        <v>968</v>
      </c>
      <c r="L11" s="1728"/>
      <c r="M11" s="315" t="s">
        <v>131</v>
      </c>
      <c r="N11" s="3"/>
      <c r="O11" s="1710" t="s">
        <v>992</v>
      </c>
      <c r="P11" s="1710"/>
      <c r="Q11" s="1710"/>
      <c r="R11" s="1710"/>
      <c r="Z11" s="322"/>
      <c r="AA11" s="21"/>
      <c r="AB11" s="322"/>
      <c r="AC11" s="322"/>
      <c r="AD11" s="322"/>
      <c r="AE11" s="322"/>
      <c r="AF11" s="322"/>
      <c r="AG11" s="322"/>
      <c r="AH11" s="322"/>
      <c r="AI11" s="322"/>
      <c r="AJ11" s="322"/>
      <c r="AK11" s="322"/>
      <c r="AL11" s="31"/>
      <c r="AN11" s="3"/>
      <c r="AO11" s="3"/>
      <c r="AP11" s="3"/>
      <c r="AQ11" s="3"/>
      <c r="AR11" s="3"/>
      <c r="AS11" s="3"/>
      <c r="AT11" s="3"/>
      <c r="AU11" s="3"/>
      <c r="AV11" s="3"/>
      <c r="AW11" s="3"/>
      <c r="AX11" s="3"/>
      <c r="AY11" s="3"/>
      <c r="AZ11" s="3"/>
      <c r="BA11" s="3"/>
      <c r="BB11" s="3"/>
      <c r="BC11" s="3"/>
    </row>
    <row r="12" spans="1:55" ht="14.1" customHeight="1">
      <c r="A12" s="303"/>
      <c r="B12" s="15"/>
      <c r="C12" s="278"/>
      <c r="E12" s="13" t="s">
        <v>966</v>
      </c>
      <c r="F12" s="1728" t="s">
        <v>970</v>
      </c>
      <c r="G12" s="1728"/>
      <c r="H12" s="1728"/>
      <c r="I12" s="2944"/>
      <c r="J12" s="2944"/>
      <c r="K12" s="1728" t="s">
        <v>968</v>
      </c>
      <c r="L12" s="1728"/>
      <c r="M12" s="315" t="s">
        <v>131</v>
      </c>
      <c r="N12" s="3"/>
      <c r="O12" s="1710" t="s">
        <v>992</v>
      </c>
      <c r="P12" s="1710"/>
      <c r="Q12" s="1710"/>
      <c r="R12" s="1710"/>
      <c r="S12" s="2"/>
      <c r="T12" s="2"/>
      <c r="U12" s="2"/>
      <c r="V12" s="2"/>
      <c r="W12" s="2"/>
      <c r="X12" s="2"/>
      <c r="Y12" s="2"/>
      <c r="Z12" s="1309"/>
      <c r="AA12" s="391"/>
      <c r="AB12" s="311"/>
      <c r="AC12" s="311"/>
      <c r="AD12" s="311"/>
      <c r="AE12" s="311"/>
      <c r="AF12" s="311"/>
      <c r="AG12" s="311"/>
      <c r="AH12" s="311"/>
      <c r="AI12" s="311"/>
      <c r="AJ12" s="311"/>
      <c r="AK12" s="311"/>
      <c r="AL12" s="1332"/>
      <c r="AN12" s="3"/>
      <c r="AO12" s="3"/>
      <c r="AP12" s="3"/>
      <c r="AQ12" s="3"/>
      <c r="AR12" s="3"/>
      <c r="AS12" s="3"/>
      <c r="AT12" s="3"/>
      <c r="AU12" s="3"/>
      <c r="AV12" s="3"/>
      <c r="AW12" s="3"/>
      <c r="AX12" s="3"/>
      <c r="AY12" s="3"/>
      <c r="AZ12" s="3"/>
      <c r="BA12" s="3"/>
      <c r="BB12" s="3"/>
      <c r="BC12" s="3"/>
    </row>
    <row r="13" spans="1:55" ht="14.1" customHeight="1">
      <c r="A13" s="303"/>
      <c r="B13" s="284"/>
      <c r="C13" s="303"/>
      <c r="E13" s="2"/>
      <c r="F13" s="2"/>
      <c r="G13" s="2"/>
      <c r="H13" s="2"/>
      <c r="I13" s="2"/>
      <c r="J13" s="2"/>
      <c r="K13" s="2"/>
      <c r="L13" s="2"/>
      <c r="M13" s="2"/>
      <c r="N13" s="2"/>
      <c r="O13" s="2"/>
      <c r="P13" s="2"/>
      <c r="Q13" s="2"/>
      <c r="R13" s="2"/>
      <c r="S13" s="2"/>
      <c r="T13" s="2"/>
      <c r="U13" s="2"/>
      <c r="V13" s="2"/>
      <c r="W13" s="2"/>
      <c r="X13" s="2"/>
      <c r="Y13" s="2"/>
      <c r="Z13" s="1309"/>
      <c r="AA13" s="4"/>
      <c r="AB13" s="311"/>
      <c r="AC13" s="311"/>
      <c r="AD13" s="311"/>
      <c r="AE13" s="311"/>
      <c r="AF13" s="311"/>
      <c r="AG13" s="311"/>
      <c r="AH13" s="311"/>
      <c r="AI13" s="311"/>
      <c r="AJ13" s="311"/>
      <c r="AK13" s="311"/>
      <c r="AL13" s="1332"/>
      <c r="AN13" s="3"/>
      <c r="AO13" s="3"/>
      <c r="AP13" s="3"/>
      <c r="AQ13" s="3"/>
      <c r="AR13" s="3"/>
      <c r="AS13" s="3"/>
      <c r="AT13" s="3"/>
      <c r="AU13" s="3"/>
      <c r="AV13" s="3"/>
      <c r="AW13" s="3"/>
      <c r="AX13" s="3"/>
      <c r="AY13" s="3"/>
      <c r="AZ13" s="3"/>
      <c r="BA13" s="3"/>
      <c r="BB13" s="3"/>
      <c r="BC13" s="3"/>
    </row>
    <row r="14" spans="1:55" ht="14.1" customHeight="1">
      <c r="A14" s="303"/>
      <c r="B14" s="18"/>
      <c r="D14" s="278" t="s">
        <v>492</v>
      </c>
      <c r="E14" s="1710" t="s">
        <v>1454</v>
      </c>
      <c r="F14" s="1710"/>
      <c r="G14" s="1710"/>
      <c r="H14" s="1710"/>
      <c r="I14" s="1710"/>
      <c r="J14" s="1710"/>
      <c r="K14" s="1710"/>
      <c r="L14" s="1710"/>
      <c r="M14" s="1710"/>
      <c r="N14" s="1710"/>
      <c r="O14" s="1710"/>
      <c r="P14" s="1710"/>
      <c r="Q14" s="1710"/>
      <c r="R14" s="1710"/>
      <c r="S14" s="1710"/>
      <c r="T14" s="303"/>
      <c r="U14" s="13" t="s">
        <v>840</v>
      </c>
      <c r="V14" s="53" t="s">
        <v>131</v>
      </c>
      <c r="W14" s="53"/>
      <c r="X14" s="303" t="s">
        <v>841</v>
      </c>
      <c r="Y14" s="308"/>
      <c r="Z14" s="303"/>
      <c r="AA14" s="21"/>
      <c r="AB14" s="322"/>
      <c r="AC14" s="322"/>
      <c r="AD14" s="322"/>
      <c r="AE14" s="322"/>
      <c r="AF14" s="322"/>
      <c r="AG14" s="322"/>
      <c r="AH14" s="322"/>
      <c r="AI14" s="322"/>
      <c r="AJ14" s="322"/>
      <c r="AK14" s="4"/>
      <c r="AL14" s="31"/>
      <c r="AN14" s="3"/>
      <c r="AO14" s="3"/>
      <c r="AP14" s="3"/>
      <c r="AQ14" s="3"/>
      <c r="AR14" s="3"/>
      <c r="AS14" s="3"/>
      <c r="AT14" s="3"/>
      <c r="AU14" s="3"/>
    </row>
    <row r="15" spans="1:55" ht="14.1" customHeight="1">
      <c r="A15" s="303"/>
      <c r="B15" s="15"/>
      <c r="Z15" s="16"/>
      <c r="AA15" s="297" t="s">
        <v>131</v>
      </c>
      <c r="AB15" s="1871" t="s">
        <v>1517</v>
      </c>
      <c r="AC15" s="1871"/>
      <c r="AD15" s="1871"/>
      <c r="AE15" s="1871"/>
      <c r="AF15" s="1871"/>
      <c r="AG15" s="1871"/>
      <c r="AH15" s="1871"/>
      <c r="AI15" s="1871"/>
      <c r="AJ15" s="1871"/>
      <c r="AK15" s="1871"/>
      <c r="AL15" s="31"/>
    </row>
    <row r="16" spans="1:55" ht="14.1" customHeight="1">
      <c r="A16" s="303"/>
      <c r="B16" s="15"/>
      <c r="D16" s="13" t="s">
        <v>493</v>
      </c>
      <c r="E16" s="1872" t="s">
        <v>1516</v>
      </c>
      <c r="F16" s="1872"/>
      <c r="G16" s="1872"/>
      <c r="H16" s="1872"/>
      <c r="I16" s="1872"/>
      <c r="J16" s="1872"/>
      <c r="K16" s="1872"/>
      <c r="L16" s="1872"/>
      <c r="M16" s="1872"/>
      <c r="N16" s="1872"/>
      <c r="O16" s="1872"/>
      <c r="P16" s="1872"/>
      <c r="Q16" s="1872"/>
      <c r="R16" s="1872"/>
      <c r="S16" s="1872"/>
      <c r="T16" s="1872"/>
      <c r="U16" s="1872"/>
      <c r="V16" s="1872"/>
      <c r="W16" s="1872"/>
      <c r="X16" s="1872"/>
      <c r="Y16" s="1872"/>
      <c r="AA16" s="297"/>
      <c r="AB16" s="1871"/>
      <c r="AC16" s="1871"/>
      <c r="AD16" s="1871"/>
      <c r="AE16" s="1871"/>
      <c r="AF16" s="1871"/>
      <c r="AG16" s="1871"/>
      <c r="AH16" s="1871"/>
      <c r="AI16" s="1871"/>
      <c r="AJ16" s="1871"/>
      <c r="AK16" s="1871"/>
      <c r="AL16" s="31"/>
    </row>
    <row r="17" spans="1:38" ht="14.1" customHeight="1">
      <c r="A17" s="303"/>
      <c r="B17" s="15"/>
      <c r="E17" s="1872"/>
      <c r="F17" s="1872"/>
      <c r="G17" s="1872"/>
      <c r="H17" s="1872"/>
      <c r="I17" s="1872"/>
      <c r="J17" s="1872"/>
      <c r="K17" s="1872"/>
      <c r="L17" s="1872"/>
      <c r="M17" s="1872"/>
      <c r="N17" s="1872"/>
      <c r="O17" s="1872"/>
      <c r="P17" s="1872"/>
      <c r="Q17" s="1872"/>
      <c r="R17" s="1872"/>
      <c r="S17" s="1872"/>
      <c r="T17" s="1872"/>
      <c r="U17" s="1872"/>
      <c r="V17" s="1872"/>
      <c r="W17" s="1872"/>
      <c r="X17" s="1872"/>
      <c r="Y17" s="1872"/>
      <c r="AA17" s="11"/>
      <c r="AB17" s="1871"/>
      <c r="AC17" s="1871"/>
      <c r="AD17" s="1871"/>
      <c r="AE17" s="1871"/>
      <c r="AF17" s="1871"/>
      <c r="AG17" s="1871"/>
      <c r="AH17" s="1871"/>
      <c r="AI17" s="1871"/>
      <c r="AJ17" s="1871"/>
      <c r="AK17" s="1871"/>
      <c r="AL17" s="31"/>
    </row>
    <row r="18" spans="1:38" ht="14.1" customHeight="1">
      <c r="A18" s="303"/>
      <c r="B18" s="15"/>
      <c r="AA18" s="11"/>
      <c r="AB18" s="1871"/>
      <c r="AC18" s="1871"/>
      <c r="AD18" s="1871"/>
      <c r="AE18" s="1871"/>
      <c r="AF18" s="1871"/>
      <c r="AG18" s="1871"/>
      <c r="AH18" s="1871"/>
      <c r="AI18" s="1871"/>
      <c r="AJ18" s="1871"/>
      <c r="AK18" s="1871"/>
      <c r="AL18" s="31"/>
    </row>
    <row r="19" spans="1:38" ht="14.1" customHeight="1">
      <c r="A19" s="303"/>
      <c r="B19" s="18"/>
      <c r="D19" s="278" t="s">
        <v>465</v>
      </c>
      <c r="E19" s="2221" t="s">
        <v>1699</v>
      </c>
      <c r="F19" s="2221"/>
      <c r="G19" s="2221"/>
      <c r="H19" s="2221"/>
      <c r="I19" s="2221"/>
      <c r="J19" s="2221"/>
      <c r="K19" s="2221"/>
      <c r="L19" s="2221"/>
      <c r="M19" s="2221"/>
      <c r="N19" s="2221"/>
      <c r="O19" s="2221"/>
      <c r="P19" s="2221"/>
      <c r="Q19" s="2221"/>
      <c r="R19" s="2221"/>
      <c r="S19" s="2221"/>
      <c r="T19" s="2221"/>
      <c r="U19" s="2221"/>
      <c r="V19" s="2221"/>
      <c r="W19" s="2221"/>
      <c r="X19" s="2221"/>
      <c r="Y19" s="2221"/>
      <c r="AA19" s="11"/>
      <c r="AB19" s="1871"/>
      <c r="AC19" s="1871"/>
      <c r="AD19" s="1871"/>
      <c r="AE19" s="1871"/>
      <c r="AF19" s="1871"/>
      <c r="AG19" s="1871"/>
      <c r="AH19" s="1871"/>
      <c r="AI19" s="1871"/>
      <c r="AJ19" s="1871"/>
      <c r="AK19" s="1871"/>
      <c r="AL19" s="180"/>
    </row>
    <row r="20" spans="1:38" ht="14.1" customHeight="1">
      <c r="A20" s="303"/>
      <c r="B20" s="18"/>
      <c r="D20" s="303"/>
      <c r="E20" s="303"/>
      <c r="F20" s="2938"/>
      <c r="G20" s="2938"/>
      <c r="H20" s="2938"/>
      <c r="I20" s="2938"/>
      <c r="J20" s="2938"/>
      <c r="K20" s="2938"/>
      <c r="L20" s="2938"/>
      <c r="M20" s="2938"/>
      <c r="N20" s="2938"/>
      <c r="O20" s="2938"/>
      <c r="P20" s="2938"/>
      <c r="Q20" s="2938"/>
      <c r="R20" s="2938"/>
      <c r="S20" s="2938"/>
      <c r="T20" s="2938"/>
      <c r="U20" s="2938"/>
      <c r="V20" s="2938"/>
      <c r="W20" s="2938"/>
      <c r="X20" s="2938"/>
      <c r="Y20" s="2938"/>
      <c r="Z20" s="2938"/>
      <c r="AA20" s="2938"/>
      <c r="AB20" s="2938"/>
      <c r="AC20" s="2938"/>
      <c r="AD20" s="2938"/>
      <c r="AE20" s="2938"/>
      <c r="AF20" s="2938"/>
      <c r="AG20" s="2938"/>
      <c r="AH20" s="2938"/>
      <c r="AI20" s="2938"/>
      <c r="AJ20" s="2938"/>
      <c r="AL20" s="1333"/>
    </row>
    <row r="21" spans="1:38" ht="14.1" customHeight="1">
      <c r="A21" s="303"/>
      <c r="B21" s="18"/>
      <c r="D21" s="303"/>
      <c r="E21" s="303"/>
      <c r="F21" s="2938"/>
      <c r="G21" s="2938"/>
      <c r="H21" s="2938"/>
      <c r="I21" s="2938"/>
      <c r="J21" s="2938"/>
      <c r="K21" s="2938"/>
      <c r="L21" s="2938"/>
      <c r="M21" s="2938"/>
      <c r="N21" s="2938"/>
      <c r="O21" s="2938"/>
      <c r="P21" s="2938"/>
      <c r="Q21" s="2938"/>
      <c r="R21" s="2938"/>
      <c r="S21" s="2938"/>
      <c r="T21" s="2938"/>
      <c r="U21" s="2938"/>
      <c r="V21" s="2938"/>
      <c r="W21" s="2938"/>
      <c r="X21" s="2938"/>
      <c r="Y21" s="2938"/>
      <c r="Z21" s="2938"/>
      <c r="AA21" s="2938"/>
      <c r="AB21" s="2938"/>
      <c r="AC21" s="2938"/>
      <c r="AD21" s="2938"/>
      <c r="AE21" s="2938"/>
      <c r="AF21" s="2938"/>
      <c r="AG21" s="2938"/>
      <c r="AH21" s="2938"/>
      <c r="AI21" s="2938"/>
      <c r="AJ21" s="2938"/>
      <c r="AL21" s="1333"/>
    </row>
    <row r="22" spans="1:38" ht="14.1" customHeight="1">
      <c r="A22" s="303"/>
      <c r="B22" s="15"/>
      <c r="D22" s="303"/>
      <c r="E22" s="303"/>
      <c r="F22" s="2938"/>
      <c r="G22" s="2938"/>
      <c r="H22" s="2938"/>
      <c r="I22" s="2938"/>
      <c r="J22" s="2938"/>
      <c r="K22" s="2938"/>
      <c r="L22" s="2938"/>
      <c r="M22" s="2938"/>
      <c r="N22" s="2938"/>
      <c r="O22" s="2938"/>
      <c r="P22" s="2938"/>
      <c r="Q22" s="2938"/>
      <c r="R22" s="2938"/>
      <c r="S22" s="2938"/>
      <c r="T22" s="2938"/>
      <c r="U22" s="2938"/>
      <c r="V22" s="2938"/>
      <c r="W22" s="2938"/>
      <c r="X22" s="2938"/>
      <c r="Y22" s="2938"/>
      <c r="Z22" s="2938"/>
      <c r="AA22" s="2938"/>
      <c r="AB22" s="2938"/>
      <c r="AC22" s="2938"/>
      <c r="AD22" s="2938"/>
      <c r="AE22" s="2938"/>
      <c r="AF22" s="2938"/>
      <c r="AG22" s="2938"/>
      <c r="AH22" s="2938"/>
      <c r="AI22" s="2938"/>
      <c r="AJ22" s="2938"/>
      <c r="AK22" s="30"/>
      <c r="AL22" s="180"/>
    </row>
    <row r="23" spans="1:38" ht="14.1" customHeight="1">
      <c r="A23" s="303"/>
      <c r="B23" s="15"/>
      <c r="C23" s="278"/>
      <c r="Z23" s="16"/>
      <c r="AA23" s="11"/>
      <c r="AB23" s="322"/>
      <c r="AC23" s="4"/>
      <c r="AD23" s="4"/>
      <c r="AE23" s="4"/>
      <c r="AF23" s="4"/>
      <c r="AG23" s="4"/>
      <c r="AH23" s="4"/>
      <c r="AI23" s="4"/>
      <c r="AJ23" s="4"/>
      <c r="AK23" s="4"/>
      <c r="AL23" s="180"/>
    </row>
    <row r="24" spans="1:38" ht="14.1" customHeight="1">
      <c r="A24" s="303"/>
      <c r="B24" s="15"/>
      <c r="C24" s="4343" t="s">
        <v>1514</v>
      </c>
      <c r="D24" s="4343"/>
      <c r="E24" s="4343"/>
      <c r="F24" s="4343"/>
      <c r="G24" s="4343"/>
      <c r="H24" s="4343"/>
      <c r="I24" s="4343"/>
      <c r="J24" s="4343"/>
      <c r="K24" s="4343"/>
      <c r="L24" s="4343"/>
      <c r="M24" s="4343"/>
      <c r="N24" s="4343"/>
      <c r="O24" s="4343"/>
      <c r="P24" s="4343"/>
      <c r="Q24" s="4343"/>
      <c r="R24" s="4343"/>
      <c r="S24" s="4343"/>
      <c r="T24" s="4343"/>
      <c r="U24" s="4343"/>
      <c r="V24" s="4343"/>
      <c r="W24" s="4343"/>
      <c r="X24" s="4343"/>
      <c r="Y24" s="4343"/>
      <c r="Z24" s="16"/>
      <c r="AA24" s="21"/>
      <c r="AB24" s="4"/>
      <c r="AC24" s="322"/>
      <c r="AD24" s="322"/>
      <c r="AE24" s="4"/>
      <c r="AF24" s="4"/>
      <c r="AG24" s="4"/>
      <c r="AH24" s="4"/>
      <c r="AI24" s="4"/>
      <c r="AJ24" s="4"/>
      <c r="AK24" s="4"/>
      <c r="AL24" s="180"/>
    </row>
    <row r="25" spans="1:38" ht="14.1" customHeight="1">
      <c r="A25" s="303"/>
      <c r="B25" s="2941" t="s">
        <v>476</v>
      </c>
      <c r="C25" s="2942"/>
      <c r="D25" s="1872" t="s">
        <v>1455</v>
      </c>
      <c r="E25" s="1872"/>
      <c r="F25" s="1872"/>
      <c r="G25" s="1872"/>
      <c r="H25" s="1872"/>
      <c r="I25" s="1872"/>
      <c r="J25" s="1872"/>
      <c r="K25" s="1872"/>
      <c r="L25" s="1872"/>
      <c r="M25" s="1872"/>
      <c r="N25" s="1872"/>
      <c r="O25" s="1872"/>
      <c r="P25" s="1872"/>
      <c r="Q25" s="1872"/>
      <c r="R25" s="1872"/>
      <c r="S25" s="1872"/>
      <c r="T25" s="1872"/>
      <c r="U25" s="1872"/>
      <c r="V25" s="1872"/>
      <c r="W25" s="1872"/>
      <c r="X25" s="1872"/>
      <c r="Y25" s="1872"/>
      <c r="Z25" s="2"/>
      <c r="AA25" s="302" t="s">
        <v>311</v>
      </c>
      <c r="AB25" s="1871" t="s">
        <v>1464</v>
      </c>
      <c r="AC25" s="1871"/>
      <c r="AD25" s="1871"/>
      <c r="AE25" s="1871"/>
      <c r="AF25" s="1871"/>
      <c r="AG25" s="1871"/>
      <c r="AH25" s="1871"/>
      <c r="AI25" s="1871"/>
      <c r="AJ25" s="1871"/>
      <c r="AK25" s="1871"/>
      <c r="AL25" s="31"/>
    </row>
    <row r="26" spans="1:38" ht="14.1" customHeight="1">
      <c r="A26" s="303"/>
      <c r="B26" s="15"/>
      <c r="C26" s="303"/>
      <c r="D26" s="1872"/>
      <c r="E26" s="1872"/>
      <c r="F26" s="1872"/>
      <c r="G26" s="1872"/>
      <c r="H26" s="1872"/>
      <c r="I26" s="1872"/>
      <c r="J26" s="1872"/>
      <c r="K26" s="1872"/>
      <c r="L26" s="1872"/>
      <c r="M26" s="1872"/>
      <c r="N26" s="1872"/>
      <c r="O26" s="1872"/>
      <c r="P26" s="1872"/>
      <c r="Q26" s="1872"/>
      <c r="R26" s="1872"/>
      <c r="S26" s="1872"/>
      <c r="T26" s="1872"/>
      <c r="U26" s="1872"/>
      <c r="V26" s="1872"/>
      <c r="W26" s="1872"/>
      <c r="X26" s="1872"/>
      <c r="Y26" s="1872"/>
      <c r="Z26" s="1318"/>
      <c r="AA26" s="302"/>
      <c r="AB26" s="1871"/>
      <c r="AC26" s="1871"/>
      <c r="AD26" s="1871"/>
      <c r="AE26" s="1871"/>
      <c r="AF26" s="1871"/>
      <c r="AG26" s="1871"/>
      <c r="AH26" s="1871"/>
      <c r="AI26" s="1871"/>
      <c r="AJ26" s="1871"/>
      <c r="AK26" s="1871"/>
      <c r="AL26" s="31"/>
    </row>
    <row r="27" spans="1:38" ht="14.1" customHeight="1">
      <c r="A27" s="303"/>
      <c r="B27" s="15"/>
      <c r="C27" s="303"/>
      <c r="D27" s="65"/>
      <c r="E27" s="65"/>
      <c r="F27" s="65"/>
      <c r="G27" s="65"/>
      <c r="H27" s="65"/>
      <c r="I27" s="65"/>
      <c r="J27" s="65"/>
      <c r="K27" s="65"/>
      <c r="L27" s="65"/>
      <c r="M27" s="65"/>
      <c r="N27" s="65"/>
      <c r="O27" s="65"/>
      <c r="P27" s="65"/>
      <c r="Q27" s="65"/>
      <c r="R27" s="65"/>
      <c r="S27" s="65"/>
      <c r="T27" s="65"/>
      <c r="U27" s="65"/>
      <c r="V27" s="65"/>
      <c r="W27" s="65"/>
      <c r="X27" s="65"/>
      <c r="Y27" s="65"/>
      <c r="Z27" s="303"/>
      <c r="AA27" s="21" t="s">
        <v>311</v>
      </c>
      <c r="AB27" s="1871" t="s">
        <v>1740</v>
      </c>
      <c r="AC27" s="1871"/>
      <c r="AD27" s="1871"/>
      <c r="AE27" s="1871"/>
      <c r="AF27" s="1871"/>
      <c r="AG27" s="1871"/>
      <c r="AH27" s="1871"/>
      <c r="AI27" s="1871"/>
      <c r="AJ27" s="1871"/>
      <c r="AK27" s="1871"/>
      <c r="AL27" s="31"/>
    </row>
    <row r="28" spans="1:38" ht="14.1" customHeight="1">
      <c r="A28" s="303"/>
      <c r="B28" s="15"/>
      <c r="AA28" s="12"/>
      <c r="AB28" s="1871"/>
      <c r="AC28" s="1871"/>
      <c r="AD28" s="1871"/>
      <c r="AE28" s="1871"/>
      <c r="AF28" s="1871"/>
      <c r="AG28" s="1871"/>
      <c r="AH28" s="1871"/>
      <c r="AI28" s="1871"/>
      <c r="AJ28" s="1871"/>
      <c r="AK28" s="1871"/>
      <c r="AL28" s="31"/>
    </row>
    <row r="29" spans="1:38" ht="14.1" customHeight="1">
      <c r="A29" s="303"/>
      <c r="B29" s="15"/>
      <c r="C29" s="4343" t="s">
        <v>1515</v>
      </c>
      <c r="D29" s="4343"/>
      <c r="E29" s="4343"/>
      <c r="F29" s="4343"/>
      <c r="G29" s="4343"/>
      <c r="H29" s="4343"/>
      <c r="I29" s="4343"/>
      <c r="J29" s="4343"/>
      <c r="K29" s="4343"/>
      <c r="L29" s="4343"/>
      <c r="M29" s="4343"/>
      <c r="N29" s="4343"/>
      <c r="O29" s="4343"/>
      <c r="P29" s="4343"/>
      <c r="Q29" s="4343"/>
      <c r="R29" s="4343"/>
      <c r="S29" s="4343"/>
      <c r="T29" s="4343"/>
      <c r="U29" s="4343"/>
      <c r="V29" s="4343"/>
      <c r="W29" s="4343"/>
      <c r="X29" s="4343"/>
      <c r="Y29" s="4343"/>
      <c r="AA29" s="12"/>
      <c r="AB29" s="1871"/>
      <c r="AC29" s="1871"/>
      <c r="AD29" s="1871"/>
      <c r="AE29" s="1871"/>
      <c r="AF29" s="1871"/>
      <c r="AG29" s="1871"/>
      <c r="AH29" s="1871"/>
      <c r="AI29" s="1871"/>
      <c r="AJ29" s="1871"/>
      <c r="AK29" s="1871"/>
      <c r="AL29" s="180"/>
    </row>
    <row r="30" spans="1:38" ht="14.1" customHeight="1">
      <c r="A30" s="303"/>
      <c r="B30" s="1708" t="s">
        <v>476</v>
      </c>
      <c r="C30" s="1709"/>
      <c r="D30" s="1710" t="s">
        <v>1700</v>
      </c>
      <c r="E30" s="1710"/>
      <c r="F30" s="1710"/>
      <c r="G30" s="1710"/>
      <c r="H30" s="1710"/>
      <c r="I30" s="1710"/>
      <c r="J30" s="1710"/>
      <c r="K30" s="1710"/>
      <c r="L30" s="1710"/>
      <c r="M30" s="1710"/>
      <c r="N30" s="1710"/>
      <c r="O30" s="1710"/>
      <c r="P30" s="1710"/>
      <c r="Q30" s="1710"/>
      <c r="R30" s="1710"/>
      <c r="S30" s="1710"/>
      <c r="T30" s="1710"/>
      <c r="U30" s="1710"/>
      <c r="V30" s="1710"/>
      <c r="W30" s="1710"/>
      <c r="X30" s="1710"/>
      <c r="Y30" s="1710"/>
      <c r="AA30" s="205" t="s">
        <v>154</v>
      </c>
      <c r="AB30" s="1871" t="s">
        <v>1291</v>
      </c>
      <c r="AC30" s="1871"/>
      <c r="AD30" s="1871"/>
      <c r="AE30" s="1871"/>
      <c r="AF30" s="1871"/>
      <c r="AG30" s="1871"/>
      <c r="AH30" s="1871"/>
      <c r="AI30" s="1871"/>
      <c r="AJ30" s="1871"/>
      <c r="AK30" s="1871"/>
      <c r="AL30" s="180"/>
    </row>
    <row r="31" spans="1:38" ht="14.1" customHeight="1">
      <c r="A31" s="303"/>
      <c r="B31" s="15"/>
      <c r="C31" s="561"/>
      <c r="F31" s="4235" t="s">
        <v>1456</v>
      </c>
      <c r="G31" s="4235"/>
      <c r="H31" s="4235"/>
      <c r="I31" s="4235"/>
      <c r="J31" s="4235"/>
      <c r="K31" s="4235"/>
      <c r="L31" s="4235"/>
      <c r="M31" s="2714"/>
      <c r="N31" s="2714"/>
      <c r="O31" s="2" t="s">
        <v>23</v>
      </c>
      <c r="P31" s="2714"/>
      <c r="Q31" s="2714"/>
      <c r="R31" s="53" t="s">
        <v>416</v>
      </c>
      <c r="S31" s="2714"/>
      <c r="T31" s="2714"/>
      <c r="U31" s="13" t="s">
        <v>129</v>
      </c>
      <c r="V31" s="53" t="s">
        <v>1290</v>
      </c>
      <c r="AA31" s="12"/>
      <c r="AB31" s="1871"/>
      <c r="AC31" s="1871"/>
      <c r="AD31" s="1871"/>
      <c r="AE31" s="1871"/>
      <c r="AF31" s="1871"/>
      <c r="AG31" s="1871"/>
      <c r="AH31" s="1871"/>
      <c r="AI31" s="1871"/>
      <c r="AJ31" s="1871"/>
      <c r="AK31" s="1871"/>
      <c r="AL31" s="31"/>
    </row>
    <row r="32" spans="1:38" ht="14.1" customHeight="1">
      <c r="A32" s="303"/>
      <c r="B32" s="15"/>
      <c r="AA32" s="297" t="s">
        <v>311</v>
      </c>
      <c r="AB32" s="1871" t="s">
        <v>833</v>
      </c>
      <c r="AC32" s="1871"/>
      <c r="AD32" s="1871"/>
      <c r="AE32" s="1871"/>
      <c r="AF32" s="1871"/>
      <c r="AG32" s="1871"/>
      <c r="AH32" s="1871"/>
      <c r="AI32" s="1871"/>
      <c r="AJ32" s="1871"/>
      <c r="AK32" s="1871"/>
      <c r="AL32" s="31"/>
    </row>
    <row r="33" spans="1:72" ht="14.1" customHeight="1">
      <c r="A33" s="303"/>
      <c r="B33" s="15"/>
      <c r="C33" s="303"/>
      <c r="D33" s="278" t="s">
        <v>489</v>
      </c>
      <c r="E33" s="1710" t="s">
        <v>1701</v>
      </c>
      <c r="F33" s="1710"/>
      <c r="G33" s="1710"/>
      <c r="H33" s="1710"/>
      <c r="I33" s="1710"/>
      <c r="J33" s="1710"/>
      <c r="K33" s="1710"/>
      <c r="L33" s="1710"/>
      <c r="M33" s="1710"/>
      <c r="N33" s="1710"/>
      <c r="O33" s="1710"/>
      <c r="P33" s="1710"/>
      <c r="Q33" s="1710"/>
      <c r="R33" s="1710"/>
      <c r="S33" s="1710"/>
      <c r="T33" s="1710"/>
      <c r="U33" s="1710"/>
      <c r="V33" s="1710"/>
      <c r="W33" s="1710"/>
      <c r="X33" s="1710"/>
      <c r="Y33" s="1710"/>
      <c r="Z33" s="65"/>
      <c r="AA33" s="302"/>
      <c r="AB33" s="1871"/>
      <c r="AC33" s="1871"/>
      <c r="AD33" s="1871"/>
      <c r="AE33" s="1871"/>
      <c r="AF33" s="1871"/>
      <c r="AG33" s="1871"/>
      <c r="AH33" s="1871"/>
      <c r="AI33" s="1871"/>
      <c r="AJ33" s="1871"/>
      <c r="AK33" s="1871"/>
      <c r="AL33" s="31"/>
    </row>
    <row r="34" spans="1:72" ht="14.1" customHeight="1">
      <c r="A34" s="303"/>
      <c r="B34" s="15"/>
      <c r="D34" s="303"/>
      <c r="F34" s="2938"/>
      <c r="G34" s="2938"/>
      <c r="H34" s="2938"/>
      <c r="I34" s="2938"/>
      <c r="J34" s="2938"/>
      <c r="K34" s="2938"/>
      <c r="L34" s="2938"/>
      <c r="M34" s="2938"/>
      <c r="N34" s="2938"/>
      <c r="O34" s="2938"/>
      <c r="P34" s="2938"/>
      <c r="Q34" s="2938"/>
      <c r="R34" s="2938"/>
      <c r="S34" s="2938"/>
      <c r="T34" s="2938"/>
      <c r="U34" s="2938"/>
      <c r="V34" s="2938"/>
      <c r="W34" s="2938"/>
      <c r="X34" s="2938"/>
      <c r="Y34" s="2938"/>
      <c r="Z34" s="2938"/>
      <c r="AA34" s="2938"/>
      <c r="AB34" s="2938"/>
      <c r="AC34" s="2938"/>
      <c r="AD34" s="2938"/>
      <c r="AE34" s="2938"/>
      <c r="AF34" s="2938"/>
      <c r="AG34" s="2938"/>
      <c r="AH34" s="2938"/>
      <c r="AI34" s="2938"/>
      <c r="AJ34" s="2938"/>
      <c r="AK34" s="198"/>
      <c r="AL34" s="180"/>
    </row>
    <row r="35" spans="1:72" ht="14.1" customHeight="1">
      <c r="A35" s="303"/>
      <c r="B35" s="18"/>
      <c r="F35" s="2938"/>
      <c r="G35" s="2938"/>
      <c r="H35" s="2938"/>
      <c r="I35" s="2938"/>
      <c r="J35" s="2938"/>
      <c r="K35" s="2938"/>
      <c r="L35" s="2938"/>
      <c r="M35" s="2938"/>
      <c r="N35" s="2938"/>
      <c r="O35" s="2938"/>
      <c r="P35" s="2938"/>
      <c r="Q35" s="2938"/>
      <c r="R35" s="2938"/>
      <c r="S35" s="2938"/>
      <c r="T35" s="2938"/>
      <c r="U35" s="2938"/>
      <c r="V35" s="2938"/>
      <c r="W35" s="2938"/>
      <c r="X35" s="2938"/>
      <c r="Y35" s="2938"/>
      <c r="Z35" s="2938"/>
      <c r="AA35" s="2938"/>
      <c r="AB35" s="2938"/>
      <c r="AC35" s="2938"/>
      <c r="AD35" s="2938"/>
      <c r="AE35" s="2938"/>
      <c r="AF35" s="2938"/>
      <c r="AG35" s="2938"/>
      <c r="AH35" s="2938"/>
      <c r="AI35" s="2938"/>
      <c r="AJ35" s="2938"/>
      <c r="AK35" s="322"/>
      <c r="AL35" s="180"/>
    </row>
    <row r="36" spans="1:72" ht="14.1" customHeight="1">
      <c r="A36" s="303"/>
      <c r="B36" s="18"/>
      <c r="F36" s="2938"/>
      <c r="G36" s="2938"/>
      <c r="H36" s="2938"/>
      <c r="I36" s="2938"/>
      <c r="J36" s="2938"/>
      <c r="K36" s="2938"/>
      <c r="L36" s="2938"/>
      <c r="M36" s="2938"/>
      <c r="N36" s="2938"/>
      <c r="O36" s="2938"/>
      <c r="P36" s="2938"/>
      <c r="Q36" s="2938"/>
      <c r="R36" s="2938"/>
      <c r="S36" s="2938"/>
      <c r="T36" s="2938"/>
      <c r="U36" s="2938"/>
      <c r="V36" s="2938"/>
      <c r="W36" s="2938"/>
      <c r="X36" s="2938"/>
      <c r="Y36" s="2938"/>
      <c r="Z36" s="2938"/>
      <c r="AA36" s="2938"/>
      <c r="AB36" s="2938"/>
      <c r="AC36" s="2938"/>
      <c r="AD36" s="2938"/>
      <c r="AE36" s="2938"/>
      <c r="AF36" s="2938"/>
      <c r="AG36" s="2938"/>
      <c r="AH36" s="2938"/>
      <c r="AI36" s="2938"/>
      <c r="AJ36" s="2938"/>
      <c r="AL36" s="180"/>
    </row>
    <row r="37" spans="1:72" ht="14.1" customHeight="1">
      <c r="A37" s="303"/>
      <c r="B37" s="15"/>
      <c r="C37" s="303"/>
      <c r="X37" s="303"/>
      <c r="Y37" s="303"/>
      <c r="Z37" s="16"/>
      <c r="AL37" s="275"/>
    </row>
    <row r="38" spans="1:72" ht="14.1" customHeight="1">
      <c r="A38" s="303"/>
      <c r="B38" s="2941" t="s">
        <v>475</v>
      </c>
      <c r="C38" s="2942"/>
      <c r="D38" s="1872" t="s">
        <v>674</v>
      </c>
      <c r="E38" s="1872"/>
      <c r="F38" s="1872"/>
      <c r="G38" s="1872"/>
      <c r="H38" s="1872"/>
      <c r="I38" s="1872"/>
      <c r="J38" s="1872"/>
      <c r="K38" s="1872"/>
      <c r="L38" s="1872"/>
      <c r="M38" s="1872"/>
      <c r="N38" s="1872"/>
      <c r="O38" s="1872"/>
      <c r="P38" s="1872"/>
      <c r="Q38" s="1872"/>
      <c r="R38" s="1872"/>
      <c r="S38" s="1872"/>
      <c r="T38" s="1872"/>
      <c r="U38" s="1872"/>
      <c r="V38" s="1872"/>
      <c r="W38" s="1872"/>
      <c r="X38" s="1872"/>
      <c r="Y38" s="1872"/>
      <c r="Z38" s="16"/>
      <c r="AA38" s="297" t="s">
        <v>311</v>
      </c>
      <c r="AB38" s="1871" t="s">
        <v>832</v>
      </c>
      <c r="AC38" s="1871"/>
      <c r="AD38" s="1871"/>
      <c r="AE38" s="1871"/>
      <c r="AF38" s="1871"/>
      <c r="AG38" s="1871"/>
      <c r="AH38" s="1871"/>
      <c r="AI38" s="1871"/>
      <c r="AJ38" s="1871"/>
      <c r="AK38" s="1871"/>
      <c r="AL38" s="324"/>
    </row>
    <row r="39" spans="1:72" ht="14.1" customHeight="1">
      <c r="A39" s="303"/>
      <c r="B39" s="15"/>
      <c r="C39" s="303"/>
      <c r="D39" s="1872"/>
      <c r="E39" s="1872"/>
      <c r="F39" s="1872"/>
      <c r="G39" s="1872"/>
      <c r="H39" s="1872"/>
      <c r="I39" s="1872"/>
      <c r="J39" s="1872"/>
      <c r="K39" s="1872"/>
      <c r="L39" s="1872"/>
      <c r="M39" s="1872"/>
      <c r="N39" s="1872"/>
      <c r="O39" s="1872"/>
      <c r="P39" s="1872"/>
      <c r="Q39" s="1872"/>
      <c r="R39" s="1872"/>
      <c r="S39" s="1872"/>
      <c r="T39" s="1872"/>
      <c r="U39" s="1872"/>
      <c r="V39" s="1872"/>
      <c r="W39" s="1872"/>
      <c r="X39" s="1872"/>
      <c r="Y39" s="1872"/>
      <c r="Z39" s="16"/>
      <c r="AA39" s="302"/>
      <c r="AB39" s="1871"/>
      <c r="AC39" s="1871"/>
      <c r="AD39" s="1871"/>
      <c r="AE39" s="1871"/>
      <c r="AF39" s="1871"/>
      <c r="AG39" s="1871"/>
      <c r="AH39" s="1871"/>
      <c r="AI39" s="1871"/>
      <c r="AJ39" s="1871"/>
      <c r="AK39" s="1871"/>
      <c r="AL39" s="324"/>
    </row>
    <row r="40" spans="1:72" ht="14.1" customHeight="1">
      <c r="A40" s="303"/>
      <c r="B40" s="15"/>
      <c r="D40" s="278" t="s">
        <v>489</v>
      </c>
      <c r="E40" s="1710" t="s">
        <v>673</v>
      </c>
      <c r="F40" s="1710"/>
      <c r="G40" s="1710"/>
      <c r="H40" s="1710"/>
      <c r="I40" s="1710"/>
      <c r="J40" s="1710"/>
      <c r="K40" s="1710"/>
      <c r="L40" s="1710"/>
      <c r="M40" s="1710"/>
      <c r="N40" s="1710"/>
      <c r="O40" s="1710"/>
      <c r="P40" s="1710"/>
      <c r="Q40" s="1710"/>
      <c r="R40" s="1710"/>
      <c r="S40" s="1710"/>
      <c r="T40" s="1710"/>
      <c r="U40" s="1710"/>
      <c r="V40" s="1710"/>
      <c r="W40" s="1710"/>
      <c r="X40" s="1710"/>
      <c r="Y40" s="1710"/>
      <c r="Z40" s="16"/>
      <c r="AL40" s="324"/>
    </row>
    <row r="41" spans="1:72" ht="14.1" customHeight="1">
      <c r="A41" s="303"/>
      <c r="B41" s="15"/>
      <c r="F41" s="2938"/>
      <c r="G41" s="2938"/>
      <c r="H41" s="2938"/>
      <c r="I41" s="2938"/>
      <c r="J41" s="2938"/>
      <c r="K41" s="2938"/>
      <c r="L41" s="2938"/>
      <c r="M41" s="2938"/>
      <c r="N41" s="2938"/>
      <c r="O41" s="2938"/>
      <c r="P41" s="2938"/>
      <c r="Q41" s="2938"/>
      <c r="R41" s="2938"/>
      <c r="S41" s="2938"/>
      <c r="T41" s="2938"/>
      <c r="U41" s="2938"/>
      <c r="V41" s="2938"/>
      <c r="W41" s="2938"/>
      <c r="X41" s="2938"/>
      <c r="Y41" s="2938"/>
      <c r="Z41" s="2938"/>
      <c r="AA41" s="2938"/>
      <c r="AB41" s="2938"/>
      <c r="AC41" s="2938"/>
      <c r="AD41" s="2938"/>
      <c r="AE41" s="2938"/>
      <c r="AF41" s="2938"/>
      <c r="AG41" s="2938"/>
      <c r="AH41" s="2938"/>
      <c r="AI41" s="2938"/>
      <c r="AJ41" s="2938"/>
      <c r="AL41" s="324"/>
    </row>
    <row r="42" spans="1:72" ht="14.1" customHeight="1">
      <c r="A42" s="303"/>
      <c r="B42" s="15"/>
      <c r="F42" s="2938"/>
      <c r="G42" s="2938"/>
      <c r="H42" s="2938"/>
      <c r="I42" s="2938"/>
      <c r="J42" s="2938"/>
      <c r="K42" s="2938"/>
      <c r="L42" s="2938"/>
      <c r="M42" s="2938"/>
      <c r="N42" s="2938"/>
      <c r="O42" s="2938"/>
      <c r="P42" s="2938"/>
      <c r="Q42" s="2938"/>
      <c r="R42" s="2938"/>
      <c r="S42" s="2938"/>
      <c r="T42" s="2938"/>
      <c r="U42" s="2938"/>
      <c r="V42" s="2938"/>
      <c r="W42" s="2938"/>
      <c r="X42" s="2938"/>
      <c r="Y42" s="2938"/>
      <c r="Z42" s="2938"/>
      <c r="AA42" s="2938"/>
      <c r="AB42" s="2938"/>
      <c r="AC42" s="2938"/>
      <c r="AD42" s="2938"/>
      <c r="AE42" s="2938"/>
      <c r="AF42" s="2938"/>
      <c r="AG42" s="2938"/>
      <c r="AH42" s="2938"/>
      <c r="AI42" s="2938"/>
      <c r="AJ42" s="2938"/>
      <c r="AL42" s="180"/>
      <c r="AO42" s="4" t="s">
        <v>152</v>
      </c>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row>
    <row r="43" spans="1:72" ht="14.1" customHeight="1">
      <c r="A43" s="303"/>
      <c r="B43" s="15"/>
      <c r="F43" s="2938"/>
      <c r="G43" s="2938"/>
      <c r="H43" s="2938"/>
      <c r="I43" s="2938"/>
      <c r="J43" s="2938"/>
      <c r="K43" s="2938"/>
      <c r="L43" s="2938"/>
      <c r="M43" s="2938"/>
      <c r="N43" s="2938"/>
      <c r="O43" s="2938"/>
      <c r="P43" s="2938"/>
      <c r="Q43" s="2938"/>
      <c r="R43" s="2938"/>
      <c r="S43" s="2938"/>
      <c r="T43" s="2938"/>
      <c r="U43" s="2938"/>
      <c r="V43" s="2938"/>
      <c r="W43" s="2938"/>
      <c r="X43" s="2938"/>
      <c r="Y43" s="2938"/>
      <c r="Z43" s="2938"/>
      <c r="AA43" s="2938"/>
      <c r="AB43" s="2938"/>
      <c r="AC43" s="2938"/>
      <c r="AD43" s="2938"/>
      <c r="AE43" s="2938"/>
      <c r="AF43" s="2938"/>
      <c r="AG43" s="2938"/>
      <c r="AH43" s="2938"/>
      <c r="AI43" s="2938"/>
      <c r="AJ43" s="2938"/>
      <c r="AL43" s="180"/>
      <c r="AN43" s="181"/>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3"/>
    </row>
    <row r="44" spans="1:72" ht="14.1" customHeight="1">
      <c r="A44" s="303"/>
      <c r="B44" s="18"/>
      <c r="AA44" s="12"/>
      <c r="AL44" s="180"/>
      <c r="AN44" s="184" t="s">
        <v>17</v>
      </c>
      <c r="AO44" s="29" t="s">
        <v>312</v>
      </c>
      <c r="AP44" s="4"/>
      <c r="AQ44" s="4"/>
      <c r="AR44" s="4"/>
      <c r="AS44" s="4"/>
      <c r="AT44" s="4"/>
      <c r="AU44" s="4"/>
      <c r="AV44" s="4"/>
      <c r="AW44" s="4"/>
      <c r="AX44" s="4"/>
      <c r="AY44" s="4"/>
      <c r="AZ44" s="4"/>
      <c r="BA44" s="4"/>
      <c r="BB44" s="4"/>
      <c r="BC44" s="4"/>
      <c r="BD44" s="4"/>
      <c r="BE44" s="4"/>
      <c r="BF44" s="4"/>
      <c r="BG44" s="4"/>
      <c r="BH44" s="4"/>
      <c r="BI44" s="4"/>
      <c r="BJ44" s="4"/>
      <c r="BK44" s="4"/>
      <c r="BL44" s="4"/>
      <c r="BM44" s="30"/>
      <c r="BN44" s="4"/>
      <c r="BO44" s="4"/>
      <c r="BP44" s="4"/>
      <c r="BQ44" s="4"/>
      <c r="BR44" s="4"/>
      <c r="BS44" s="4"/>
      <c r="BT44" s="44"/>
    </row>
    <row r="45" spans="1:72" ht="14.1" customHeight="1">
      <c r="A45" s="303"/>
      <c r="B45" s="2941" t="s">
        <v>470</v>
      </c>
      <c r="C45" s="2942"/>
      <c r="D45" s="1872" t="s">
        <v>675</v>
      </c>
      <c r="E45" s="1872"/>
      <c r="F45" s="1872"/>
      <c r="G45" s="1872"/>
      <c r="H45" s="1872"/>
      <c r="I45" s="1872"/>
      <c r="J45" s="1872"/>
      <c r="K45" s="1872"/>
      <c r="L45" s="1872"/>
      <c r="M45" s="1872"/>
      <c r="N45" s="1872"/>
      <c r="O45" s="1872"/>
      <c r="P45" s="1872"/>
      <c r="Q45" s="1872"/>
      <c r="R45" s="1872"/>
      <c r="S45" s="1872"/>
      <c r="T45" s="1872"/>
      <c r="U45" s="1872"/>
      <c r="V45" s="1872"/>
      <c r="W45" s="1872"/>
      <c r="X45" s="1872"/>
      <c r="Y45" s="1872"/>
      <c r="AA45" s="297" t="s">
        <v>131</v>
      </c>
      <c r="AB45" s="1871" t="s">
        <v>1457</v>
      </c>
      <c r="AC45" s="1871"/>
      <c r="AD45" s="1871"/>
      <c r="AE45" s="1871"/>
      <c r="AF45" s="1871"/>
      <c r="AG45" s="1871"/>
      <c r="AH45" s="1871"/>
      <c r="AI45" s="1871"/>
      <c r="AJ45" s="1871"/>
      <c r="AK45" s="1871"/>
      <c r="AL45" s="31"/>
      <c r="AN45" s="185"/>
      <c r="AO45" s="4134" t="s">
        <v>1219</v>
      </c>
      <c r="AP45" s="4134"/>
      <c r="AQ45" s="4134"/>
      <c r="AR45" s="4134"/>
      <c r="AS45" s="4134"/>
      <c r="AT45" s="4134"/>
      <c r="AU45" s="4134"/>
      <c r="AV45" s="4134"/>
      <c r="AW45" s="4134"/>
      <c r="AX45" s="4134"/>
      <c r="AY45" s="4134"/>
      <c r="AZ45" s="4134"/>
      <c r="BA45" s="4134"/>
      <c r="BB45" s="4134"/>
      <c r="BC45" s="4134"/>
      <c r="BD45" s="4134"/>
      <c r="BE45" s="4134"/>
      <c r="BF45" s="4134"/>
      <c r="BG45" s="4134"/>
      <c r="BH45" s="4134"/>
      <c r="BI45" s="4134"/>
      <c r="BJ45" s="4134"/>
      <c r="BK45" s="4134"/>
      <c r="BL45" s="4134"/>
      <c r="BM45" s="4134"/>
      <c r="BN45" s="4134"/>
      <c r="BO45" s="4134"/>
      <c r="BP45" s="4134"/>
      <c r="BQ45" s="4134"/>
      <c r="BR45" s="4134"/>
      <c r="BS45" s="4134"/>
      <c r="BT45" s="345"/>
    </row>
    <row r="46" spans="1:72" ht="14.1" customHeight="1">
      <c r="A46" s="303"/>
      <c r="B46" s="15"/>
      <c r="D46" s="1872"/>
      <c r="E46" s="1872"/>
      <c r="F46" s="1872"/>
      <c r="G46" s="1872"/>
      <c r="H46" s="1872"/>
      <c r="I46" s="1872"/>
      <c r="J46" s="1872"/>
      <c r="K46" s="1872"/>
      <c r="L46" s="1872"/>
      <c r="M46" s="1872"/>
      <c r="N46" s="1872"/>
      <c r="O46" s="1872"/>
      <c r="P46" s="1872"/>
      <c r="Q46" s="1872"/>
      <c r="R46" s="1872"/>
      <c r="S46" s="1872"/>
      <c r="T46" s="1872"/>
      <c r="U46" s="1872"/>
      <c r="V46" s="1872"/>
      <c r="W46" s="1872"/>
      <c r="X46" s="1872"/>
      <c r="Y46" s="1872"/>
      <c r="AA46" s="11"/>
      <c r="AB46" s="1871"/>
      <c r="AC46" s="1871"/>
      <c r="AD46" s="1871"/>
      <c r="AE46" s="1871"/>
      <c r="AF46" s="1871"/>
      <c r="AG46" s="1871"/>
      <c r="AH46" s="1871"/>
      <c r="AI46" s="1871"/>
      <c r="AJ46" s="1871"/>
      <c r="AK46" s="1871"/>
      <c r="AL46" s="168"/>
      <c r="AN46" s="185"/>
      <c r="AO46" s="4134"/>
      <c r="AP46" s="4134"/>
      <c r="AQ46" s="4134"/>
      <c r="AR46" s="4134"/>
      <c r="AS46" s="4134"/>
      <c r="AT46" s="4134"/>
      <c r="AU46" s="4134"/>
      <c r="AV46" s="4134"/>
      <c r="AW46" s="4134"/>
      <c r="AX46" s="4134"/>
      <c r="AY46" s="4134"/>
      <c r="AZ46" s="4134"/>
      <c r="BA46" s="4134"/>
      <c r="BB46" s="4134"/>
      <c r="BC46" s="4134"/>
      <c r="BD46" s="4134"/>
      <c r="BE46" s="4134"/>
      <c r="BF46" s="4134"/>
      <c r="BG46" s="4134"/>
      <c r="BH46" s="4134"/>
      <c r="BI46" s="4134"/>
      <c r="BJ46" s="4134"/>
      <c r="BK46" s="4134"/>
      <c r="BL46" s="4134"/>
      <c r="BM46" s="4134"/>
      <c r="BN46" s="4134"/>
      <c r="BO46" s="4134"/>
      <c r="BP46" s="4134"/>
      <c r="BQ46" s="4134"/>
      <c r="BR46" s="4134"/>
      <c r="BS46" s="4134"/>
      <c r="BT46" s="345"/>
    </row>
    <row r="47" spans="1:72" ht="14.1" customHeight="1">
      <c r="A47" s="303"/>
      <c r="B47" s="18"/>
      <c r="AA47" s="11"/>
      <c r="AB47" s="1871"/>
      <c r="AC47" s="1871"/>
      <c r="AD47" s="1871"/>
      <c r="AE47" s="1871"/>
      <c r="AF47" s="1871"/>
      <c r="AG47" s="1871"/>
      <c r="AH47" s="1871"/>
      <c r="AI47" s="1871"/>
      <c r="AJ47" s="1871"/>
      <c r="AK47" s="1871"/>
      <c r="AL47" s="168"/>
      <c r="AN47" s="185"/>
      <c r="AO47" s="4134"/>
      <c r="AP47" s="4134"/>
      <c r="AQ47" s="4134"/>
      <c r="AR47" s="4134"/>
      <c r="AS47" s="4134"/>
      <c r="AT47" s="4134"/>
      <c r="AU47" s="4134"/>
      <c r="AV47" s="4134"/>
      <c r="AW47" s="4134"/>
      <c r="AX47" s="4134"/>
      <c r="AY47" s="4134"/>
      <c r="AZ47" s="4134"/>
      <c r="BA47" s="4134"/>
      <c r="BB47" s="4134"/>
      <c r="BC47" s="4134"/>
      <c r="BD47" s="4134"/>
      <c r="BE47" s="4134"/>
      <c r="BF47" s="4134"/>
      <c r="BG47" s="4134"/>
      <c r="BH47" s="4134"/>
      <c r="BI47" s="4134"/>
      <c r="BJ47" s="4134"/>
      <c r="BK47" s="4134"/>
      <c r="BL47" s="4134"/>
      <c r="BM47" s="4134"/>
      <c r="BN47" s="4134"/>
      <c r="BO47" s="4134"/>
      <c r="BP47" s="4134"/>
      <c r="BQ47" s="4134"/>
      <c r="BR47" s="4134"/>
      <c r="BS47" s="4134"/>
      <c r="BT47" s="345"/>
    </row>
    <row r="48" spans="1:72" ht="14.1" customHeight="1">
      <c r="A48" s="303"/>
      <c r="B48" s="18"/>
      <c r="D48" s="278" t="s">
        <v>489</v>
      </c>
      <c r="E48" s="1710" t="s">
        <v>676</v>
      </c>
      <c r="F48" s="1710"/>
      <c r="G48" s="1710"/>
      <c r="H48" s="1710"/>
      <c r="I48" s="1710"/>
      <c r="J48" s="1710"/>
      <c r="K48" s="1710"/>
      <c r="L48" s="1710"/>
      <c r="M48" s="1710"/>
      <c r="N48" s="1710"/>
      <c r="O48" s="1710"/>
      <c r="P48" s="1710"/>
      <c r="Q48" s="1710"/>
      <c r="R48" s="1710"/>
      <c r="S48" s="1710"/>
      <c r="T48" s="1710"/>
      <c r="U48" s="1710"/>
      <c r="V48" s="1710"/>
      <c r="W48" s="1710"/>
      <c r="X48" s="1710"/>
      <c r="Y48" s="1710"/>
      <c r="AA48" s="11"/>
      <c r="AB48" s="1871"/>
      <c r="AC48" s="1871"/>
      <c r="AD48" s="1871"/>
      <c r="AE48" s="1871"/>
      <c r="AF48" s="1871"/>
      <c r="AG48" s="1871"/>
      <c r="AH48" s="1871"/>
      <c r="AI48" s="1871"/>
      <c r="AJ48" s="1871"/>
      <c r="AK48" s="1871"/>
      <c r="AL48" s="168"/>
      <c r="AN48" s="185"/>
      <c r="AO48" s="4134"/>
      <c r="AP48" s="4134"/>
      <c r="AQ48" s="4134"/>
      <c r="AR48" s="4134"/>
      <c r="AS48" s="4134"/>
      <c r="AT48" s="4134"/>
      <c r="AU48" s="4134"/>
      <c r="AV48" s="4134"/>
      <c r="AW48" s="4134"/>
      <c r="AX48" s="4134"/>
      <c r="AY48" s="4134"/>
      <c r="AZ48" s="4134"/>
      <c r="BA48" s="4134"/>
      <c r="BB48" s="4134"/>
      <c r="BC48" s="4134"/>
      <c r="BD48" s="4134"/>
      <c r="BE48" s="4134"/>
      <c r="BF48" s="4134"/>
      <c r="BG48" s="4134"/>
      <c r="BH48" s="4134"/>
      <c r="BI48" s="4134"/>
      <c r="BJ48" s="4134"/>
      <c r="BK48" s="4134"/>
      <c r="BL48" s="4134"/>
      <c r="BM48" s="4134"/>
      <c r="BN48" s="4134"/>
      <c r="BO48" s="4134"/>
      <c r="BP48" s="4134"/>
      <c r="BQ48" s="4134"/>
      <c r="BR48" s="4134"/>
      <c r="BS48" s="4134"/>
      <c r="BT48" s="345"/>
    </row>
    <row r="49" spans="1:72" ht="14.1" customHeight="1">
      <c r="B49" s="18"/>
      <c r="F49" s="2938"/>
      <c r="G49" s="2938"/>
      <c r="H49" s="2938"/>
      <c r="I49" s="2938"/>
      <c r="J49" s="2938"/>
      <c r="K49" s="2938"/>
      <c r="L49" s="2938"/>
      <c r="M49" s="2938"/>
      <c r="N49" s="2938"/>
      <c r="O49" s="2938"/>
      <c r="P49" s="2938"/>
      <c r="Q49" s="2938"/>
      <c r="R49" s="2938"/>
      <c r="S49" s="2938"/>
      <c r="T49" s="2938"/>
      <c r="U49" s="2938"/>
      <c r="V49" s="2938"/>
      <c r="W49" s="2938"/>
      <c r="X49" s="2938"/>
      <c r="Y49" s="2938"/>
      <c r="AA49" s="12"/>
      <c r="AL49" s="49"/>
      <c r="AN49" s="185"/>
      <c r="AO49" s="4134"/>
      <c r="AP49" s="4134"/>
      <c r="AQ49" s="4134"/>
      <c r="AR49" s="4134"/>
      <c r="AS49" s="4134"/>
      <c r="AT49" s="4134"/>
      <c r="AU49" s="4134"/>
      <c r="AV49" s="4134"/>
      <c r="AW49" s="4134"/>
      <c r="AX49" s="4134"/>
      <c r="AY49" s="4134"/>
      <c r="AZ49" s="4134"/>
      <c r="BA49" s="4134"/>
      <c r="BB49" s="4134"/>
      <c r="BC49" s="4134"/>
      <c r="BD49" s="4134"/>
      <c r="BE49" s="4134"/>
      <c r="BF49" s="4134"/>
      <c r="BG49" s="4134"/>
      <c r="BH49" s="4134"/>
      <c r="BI49" s="4134"/>
      <c r="BJ49" s="4134"/>
      <c r="BK49" s="4134"/>
      <c r="BL49" s="4134"/>
      <c r="BM49" s="4134"/>
      <c r="BN49" s="4134"/>
      <c r="BO49" s="4134"/>
      <c r="BP49" s="4134"/>
      <c r="BQ49" s="4134"/>
      <c r="BR49" s="4134"/>
      <c r="BS49" s="4134"/>
      <c r="BT49" s="345"/>
    </row>
    <row r="50" spans="1:72" ht="14.1" customHeight="1">
      <c r="B50" s="18"/>
      <c r="F50" s="2938"/>
      <c r="G50" s="2938"/>
      <c r="H50" s="2938"/>
      <c r="I50" s="2938"/>
      <c r="J50" s="2938"/>
      <c r="K50" s="2938"/>
      <c r="L50" s="2938"/>
      <c r="M50" s="2938"/>
      <c r="N50" s="2938"/>
      <c r="O50" s="2938"/>
      <c r="P50" s="2938"/>
      <c r="Q50" s="2938"/>
      <c r="R50" s="2938"/>
      <c r="S50" s="2938"/>
      <c r="T50" s="2938"/>
      <c r="U50" s="2938"/>
      <c r="V50" s="2938"/>
      <c r="W50" s="2938"/>
      <c r="X50" s="2938"/>
      <c r="Y50" s="2938"/>
      <c r="Z50" s="16"/>
      <c r="AL50" s="49"/>
      <c r="AN50" s="185"/>
      <c r="AO50" s="4134"/>
      <c r="AP50" s="4134"/>
      <c r="AQ50" s="4134"/>
      <c r="AR50" s="4134"/>
      <c r="AS50" s="4134"/>
      <c r="AT50" s="4134"/>
      <c r="AU50" s="4134"/>
      <c r="AV50" s="4134"/>
      <c r="AW50" s="4134"/>
      <c r="AX50" s="4134"/>
      <c r="AY50" s="4134"/>
      <c r="AZ50" s="4134"/>
      <c r="BA50" s="4134"/>
      <c r="BB50" s="4134"/>
      <c r="BC50" s="4134"/>
      <c r="BD50" s="4134"/>
      <c r="BE50" s="4134"/>
      <c r="BF50" s="4134"/>
      <c r="BG50" s="4134"/>
      <c r="BH50" s="4134"/>
      <c r="BI50" s="4134"/>
      <c r="BJ50" s="4134"/>
      <c r="BK50" s="4134"/>
      <c r="BL50" s="4134"/>
      <c r="BM50" s="4134"/>
      <c r="BN50" s="4134"/>
      <c r="BO50" s="4134"/>
      <c r="BP50" s="4134"/>
      <c r="BQ50" s="4134"/>
      <c r="BR50" s="4134"/>
      <c r="BS50" s="4134"/>
      <c r="BT50" s="345"/>
    </row>
    <row r="51" spans="1:72" ht="14.1" customHeight="1">
      <c r="B51" s="18"/>
      <c r="F51" s="2938"/>
      <c r="G51" s="2938"/>
      <c r="H51" s="2938"/>
      <c r="I51" s="2938"/>
      <c r="J51" s="2938"/>
      <c r="K51" s="2938"/>
      <c r="L51" s="2938"/>
      <c r="M51" s="2938"/>
      <c r="N51" s="2938"/>
      <c r="O51" s="2938"/>
      <c r="P51" s="2938"/>
      <c r="Q51" s="2938"/>
      <c r="R51" s="2938"/>
      <c r="S51" s="2938"/>
      <c r="T51" s="2938"/>
      <c r="U51" s="2938"/>
      <c r="V51" s="2938"/>
      <c r="W51" s="2938"/>
      <c r="X51" s="2938"/>
      <c r="Y51" s="2938"/>
      <c r="Z51" s="16"/>
      <c r="AL51" s="168"/>
      <c r="AN51" s="185"/>
      <c r="AO51" s="4134"/>
      <c r="AP51" s="4134"/>
      <c r="AQ51" s="4134"/>
      <c r="AR51" s="4134"/>
      <c r="AS51" s="4134"/>
      <c r="AT51" s="4134"/>
      <c r="AU51" s="4134"/>
      <c r="AV51" s="4134"/>
      <c r="AW51" s="4134"/>
      <c r="AX51" s="4134"/>
      <c r="AY51" s="4134"/>
      <c r="AZ51" s="4134"/>
      <c r="BA51" s="4134"/>
      <c r="BB51" s="4134"/>
      <c r="BC51" s="4134"/>
      <c r="BD51" s="4134"/>
      <c r="BE51" s="4134"/>
      <c r="BF51" s="4134"/>
      <c r="BG51" s="4134"/>
      <c r="BH51" s="4134"/>
      <c r="BI51" s="4134"/>
      <c r="BJ51" s="4134"/>
      <c r="BK51" s="4134"/>
      <c r="BL51" s="4134"/>
      <c r="BM51" s="4134"/>
      <c r="BN51" s="4134"/>
      <c r="BO51" s="4134"/>
      <c r="BP51" s="4134"/>
      <c r="BQ51" s="4134"/>
      <c r="BR51" s="4134"/>
      <c r="BS51" s="4134"/>
      <c r="BT51" s="345"/>
    </row>
    <row r="52" spans="1:72" ht="14.1" customHeight="1">
      <c r="B52" s="18"/>
      <c r="Z52" s="65"/>
      <c r="AA52" s="444"/>
      <c r="AB52" s="65"/>
      <c r="AC52" s="65"/>
      <c r="AD52" s="65"/>
      <c r="AE52" s="65"/>
      <c r="AF52" s="65"/>
      <c r="AG52" s="65"/>
      <c r="AH52" s="65"/>
      <c r="AI52" s="65"/>
      <c r="AJ52" s="65"/>
      <c r="AL52" s="17"/>
      <c r="AN52" s="185"/>
      <c r="AO52" s="4134"/>
      <c r="AP52" s="4134"/>
      <c r="AQ52" s="4134"/>
      <c r="AR52" s="4134"/>
      <c r="AS52" s="4134"/>
      <c r="AT52" s="4134"/>
      <c r="AU52" s="4134"/>
      <c r="AV52" s="4134"/>
      <c r="AW52" s="4134"/>
      <c r="AX52" s="4134"/>
      <c r="AY52" s="4134"/>
      <c r="AZ52" s="4134"/>
      <c r="BA52" s="4134"/>
      <c r="BB52" s="4134"/>
      <c r="BC52" s="4134"/>
      <c r="BD52" s="4134"/>
      <c r="BE52" s="4134"/>
      <c r="BF52" s="4134"/>
      <c r="BG52" s="4134"/>
      <c r="BH52" s="4134"/>
      <c r="BI52" s="4134"/>
      <c r="BJ52" s="4134"/>
      <c r="BK52" s="4134"/>
      <c r="BL52" s="4134"/>
      <c r="BM52" s="4134"/>
      <c r="BN52" s="4134"/>
      <c r="BO52" s="4134"/>
      <c r="BP52" s="4134"/>
      <c r="BQ52" s="4134"/>
      <c r="BR52" s="4134"/>
      <c r="BS52" s="4134"/>
      <c r="BT52" s="345"/>
    </row>
    <row r="53" spans="1:72" ht="14.1" customHeight="1">
      <c r="B53" s="2941" t="s">
        <v>487</v>
      </c>
      <c r="C53" s="2942"/>
      <c r="D53" s="1872" t="s">
        <v>1702</v>
      </c>
      <c r="E53" s="1872"/>
      <c r="F53" s="1872"/>
      <c r="G53" s="1872"/>
      <c r="H53" s="1872"/>
      <c r="I53" s="1872"/>
      <c r="J53" s="1872"/>
      <c r="K53" s="1872"/>
      <c r="L53" s="1872"/>
      <c r="M53" s="1872"/>
      <c r="N53" s="1872"/>
      <c r="O53" s="1872"/>
      <c r="P53" s="1872"/>
      <c r="Q53" s="1872"/>
      <c r="R53" s="1872"/>
      <c r="S53" s="1872"/>
      <c r="T53" s="1872"/>
      <c r="U53" s="1872"/>
      <c r="V53" s="1872"/>
      <c r="W53" s="1872"/>
      <c r="X53" s="1872"/>
      <c r="Y53" s="1872"/>
      <c r="Z53" s="65"/>
      <c r="AA53" s="297" t="s">
        <v>131</v>
      </c>
      <c r="AB53" s="1871" t="s">
        <v>831</v>
      </c>
      <c r="AC53" s="1871"/>
      <c r="AD53" s="1871"/>
      <c r="AE53" s="1871"/>
      <c r="AF53" s="1871"/>
      <c r="AG53" s="1871"/>
      <c r="AH53" s="1871"/>
      <c r="AI53" s="1871"/>
      <c r="AJ53" s="1871"/>
      <c r="AK53" s="1871"/>
      <c r="AL53" s="17"/>
      <c r="AN53" s="185"/>
      <c r="AO53" s="4134"/>
      <c r="AP53" s="4134"/>
      <c r="AQ53" s="4134"/>
      <c r="AR53" s="4134"/>
      <c r="AS53" s="4134"/>
      <c r="AT53" s="4134"/>
      <c r="AU53" s="4134"/>
      <c r="AV53" s="4134"/>
      <c r="AW53" s="4134"/>
      <c r="AX53" s="4134"/>
      <c r="AY53" s="4134"/>
      <c r="AZ53" s="4134"/>
      <c r="BA53" s="4134"/>
      <c r="BB53" s="4134"/>
      <c r="BC53" s="4134"/>
      <c r="BD53" s="4134"/>
      <c r="BE53" s="4134"/>
      <c r="BF53" s="4134"/>
      <c r="BG53" s="4134"/>
      <c r="BH53" s="4134"/>
      <c r="BI53" s="4134"/>
      <c r="BJ53" s="4134"/>
      <c r="BK53" s="4134"/>
      <c r="BL53" s="4134"/>
      <c r="BM53" s="4134"/>
      <c r="BN53" s="4134"/>
      <c r="BO53" s="4134"/>
      <c r="BP53" s="4134"/>
      <c r="BQ53" s="4134"/>
      <c r="BR53" s="4134"/>
      <c r="BS53" s="4134"/>
      <c r="BT53" s="345"/>
    </row>
    <row r="54" spans="1:72" ht="14.1" customHeight="1">
      <c r="B54" s="15"/>
      <c r="D54" s="1872"/>
      <c r="E54" s="1872"/>
      <c r="F54" s="1872"/>
      <c r="G54" s="1872"/>
      <c r="H54" s="1872"/>
      <c r="I54" s="1872"/>
      <c r="J54" s="1872"/>
      <c r="K54" s="1872"/>
      <c r="L54" s="1872"/>
      <c r="M54" s="1872"/>
      <c r="N54" s="1872"/>
      <c r="O54" s="1872"/>
      <c r="P54" s="1872"/>
      <c r="Q54" s="1872"/>
      <c r="R54" s="1872"/>
      <c r="S54" s="1872"/>
      <c r="T54" s="1872"/>
      <c r="U54" s="1872"/>
      <c r="V54" s="1872"/>
      <c r="W54" s="1872"/>
      <c r="X54" s="1872"/>
      <c r="Y54" s="1872"/>
      <c r="Z54" s="65"/>
      <c r="AA54" s="21"/>
      <c r="AB54" s="1871"/>
      <c r="AC54" s="1871"/>
      <c r="AD54" s="1871"/>
      <c r="AE54" s="1871"/>
      <c r="AF54" s="1871"/>
      <c r="AG54" s="1871"/>
      <c r="AH54" s="1871"/>
      <c r="AI54" s="1871"/>
      <c r="AJ54" s="1871"/>
      <c r="AK54" s="1871"/>
      <c r="AL54" s="17"/>
      <c r="AN54" s="185"/>
      <c r="AO54" s="4134"/>
      <c r="AP54" s="4134"/>
      <c r="AQ54" s="4134"/>
      <c r="AR54" s="4134"/>
      <c r="AS54" s="4134"/>
      <c r="AT54" s="4134"/>
      <c r="AU54" s="4134"/>
      <c r="AV54" s="4134"/>
      <c r="AW54" s="4134"/>
      <c r="AX54" s="4134"/>
      <c r="AY54" s="4134"/>
      <c r="AZ54" s="4134"/>
      <c r="BA54" s="4134"/>
      <c r="BB54" s="4134"/>
      <c r="BC54" s="4134"/>
      <c r="BD54" s="4134"/>
      <c r="BE54" s="4134"/>
      <c r="BF54" s="4134"/>
      <c r="BG54" s="4134"/>
      <c r="BH54" s="4134"/>
      <c r="BI54" s="4134"/>
      <c r="BJ54" s="4134"/>
      <c r="BK54" s="4134"/>
      <c r="BL54" s="4134"/>
      <c r="BM54" s="4134"/>
      <c r="BN54" s="4134"/>
      <c r="BO54" s="4134"/>
      <c r="BP54" s="4134"/>
      <c r="BQ54" s="4134"/>
      <c r="BR54" s="4134"/>
      <c r="BS54" s="4134"/>
      <c r="BT54" s="345"/>
    </row>
    <row r="55" spans="1:72" ht="14.1" customHeight="1">
      <c r="B55" s="18"/>
      <c r="G55" s="13" t="s">
        <v>120</v>
      </c>
      <c r="H55" s="1715"/>
      <c r="I55" s="1715"/>
      <c r="J55" s="1715"/>
      <c r="K55" s="1715"/>
      <c r="L55" s="13" t="s">
        <v>23</v>
      </c>
      <c r="M55" s="1715"/>
      <c r="N55" s="1715"/>
      <c r="O55" s="2221" t="s">
        <v>1458</v>
      </c>
      <c r="P55" s="2221"/>
      <c r="Q55" s="53" t="s">
        <v>131</v>
      </c>
      <c r="Z55" s="16"/>
      <c r="AA55" s="302" t="s">
        <v>131</v>
      </c>
      <c r="AB55" s="2990" t="s">
        <v>971</v>
      </c>
      <c r="AC55" s="2990"/>
      <c r="AD55" s="2990"/>
      <c r="AE55" s="2990"/>
      <c r="AF55" s="2990"/>
      <c r="AG55" s="2990"/>
      <c r="AH55" s="2990"/>
      <c r="AI55" s="2990"/>
      <c r="AJ55" s="2990"/>
      <c r="AK55" s="2990"/>
      <c r="AL55" s="17"/>
      <c r="AN55" s="185"/>
      <c r="AO55" s="4134"/>
      <c r="AP55" s="4134"/>
      <c r="AQ55" s="4134"/>
      <c r="AR55" s="4134"/>
      <c r="AS55" s="4134"/>
      <c r="AT55" s="4134"/>
      <c r="AU55" s="4134"/>
      <c r="AV55" s="4134"/>
      <c r="AW55" s="4134"/>
      <c r="AX55" s="4134"/>
      <c r="AY55" s="4134"/>
      <c r="AZ55" s="4134"/>
      <c r="BA55" s="4134"/>
      <c r="BB55" s="4134"/>
      <c r="BC55" s="4134"/>
      <c r="BD55" s="4134"/>
      <c r="BE55" s="4134"/>
      <c r="BF55" s="4134"/>
      <c r="BG55" s="4134"/>
      <c r="BH55" s="4134"/>
      <c r="BI55" s="4134"/>
      <c r="BJ55" s="4134"/>
      <c r="BK55" s="4134"/>
      <c r="BL55" s="4134"/>
      <c r="BM55" s="4134"/>
      <c r="BN55" s="4134"/>
      <c r="BO55" s="4134"/>
      <c r="BP55" s="4134"/>
      <c r="BQ55" s="4134"/>
      <c r="BR55" s="4134"/>
      <c r="BS55" s="4134"/>
      <c r="BT55" s="345"/>
    </row>
    <row r="56" spans="1:72" ht="14.1" customHeight="1">
      <c r="B56" s="876"/>
      <c r="C56" s="56"/>
      <c r="D56" s="65"/>
      <c r="E56" s="65"/>
      <c r="F56" s="65"/>
      <c r="G56" s="65"/>
      <c r="H56" s="65"/>
      <c r="I56" s="65"/>
      <c r="J56" s="65"/>
      <c r="K56" s="65"/>
      <c r="L56" s="65"/>
      <c r="M56" s="65"/>
      <c r="N56" s="65"/>
      <c r="O56" s="65"/>
      <c r="P56" s="65"/>
      <c r="Q56" s="65"/>
      <c r="R56" s="65"/>
      <c r="S56" s="65"/>
      <c r="T56" s="65"/>
      <c r="U56" s="65"/>
      <c r="V56" s="65"/>
      <c r="W56" s="65"/>
      <c r="X56" s="65"/>
      <c r="Y56" s="65"/>
      <c r="Z56" s="16"/>
      <c r="AA56" s="302" t="s">
        <v>131</v>
      </c>
      <c r="AB56" s="1941" t="s">
        <v>1067</v>
      </c>
      <c r="AC56" s="1941"/>
      <c r="AD56" s="1941"/>
      <c r="AE56" s="1941"/>
      <c r="AF56" s="1941"/>
      <c r="AG56" s="1941"/>
      <c r="AH56" s="1941"/>
      <c r="AI56" s="1941"/>
      <c r="AJ56" s="1941"/>
      <c r="AK56" s="1941"/>
      <c r="AL56" s="17"/>
      <c r="AN56" s="184" t="s">
        <v>17</v>
      </c>
      <c r="AO56" s="29" t="s">
        <v>313</v>
      </c>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4"/>
    </row>
    <row r="57" spans="1:72" ht="14.1" customHeight="1">
      <c r="B57" s="15"/>
      <c r="D57" s="278" t="s">
        <v>489</v>
      </c>
      <c r="E57" s="1710" t="s">
        <v>1459</v>
      </c>
      <c r="F57" s="1710"/>
      <c r="G57" s="1710"/>
      <c r="H57" s="1710"/>
      <c r="I57" s="1710"/>
      <c r="J57" s="1710"/>
      <c r="K57" s="1710"/>
      <c r="L57" s="1710"/>
      <c r="M57" s="1710"/>
      <c r="N57" s="1710"/>
      <c r="O57" s="1710"/>
      <c r="P57" s="1710"/>
      <c r="Q57" s="1710"/>
      <c r="R57" s="1710"/>
      <c r="S57" s="1710"/>
      <c r="T57" s="1710"/>
      <c r="U57" s="1710"/>
      <c r="V57" s="1710"/>
      <c r="W57" s="1710"/>
      <c r="X57" s="1710"/>
      <c r="Y57" s="1710"/>
      <c r="Z57" s="16"/>
      <c r="AL57" s="17"/>
      <c r="AN57" s="185"/>
      <c r="AO57" s="1771" t="s">
        <v>314</v>
      </c>
      <c r="AP57" s="1771"/>
      <c r="AQ57" s="1771"/>
      <c r="AR57" s="1771"/>
      <c r="AS57" s="1771"/>
      <c r="AT57" s="1771"/>
      <c r="AU57" s="1771"/>
      <c r="AV57" s="1771"/>
      <c r="AW57" s="1771"/>
      <c r="AX57" s="1771"/>
      <c r="AY57" s="1771"/>
      <c r="AZ57" s="1771"/>
      <c r="BA57" s="1771"/>
      <c r="BB57" s="1771"/>
      <c r="BC57" s="1771"/>
      <c r="BD57" s="1771"/>
      <c r="BE57" s="1771"/>
      <c r="BF57" s="1771"/>
      <c r="BG57" s="1771"/>
      <c r="BH57" s="1771"/>
      <c r="BI57" s="1771"/>
      <c r="BJ57" s="1771"/>
      <c r="BK57" s="1771"/>
      <c r="BL57" s="1771"/>
      <c r="BM57" s="1771"/>
      <c r="BN57" s="1771"/>
      <c r="BO57" s="1771"/>
      <c r="BP57" s="1771"/>
      <c r="BQ57" s="1771"/>
      <c r="BR57" s="1771"/>
      <c r="BS57" s="1771"/>
      <c r="BT57" s="346"/>
    </row>
    <row r="58" spans="1:72" ht="14.1" customHeight="1">
      <c r="B58" s="15"/>
      <c r="F58" s="2938"/>
      <c r="G58" s="2938"/>
      <c r="H58" s="2938"/>
      <c r="I58" s="2938"/>
      <c r="J58" s="2938"/>
      <c r="K58" s="2938"/>
      <c r="L58" s="2938"/>
      <c r="M58" s="2938"/>
      <c r="N58" s="2938"/>
      <c r="O58" s="2938"/>
      <c r="P58" s="2938"/>
      <c r="Q58" s="2938"/>
      <c r="R58" s="2938"/>
      <c r="S58" s="2938"/>
      <c r="T58" s="2938"/>
      <c r="U58" s="2938"/>
      <c r="V58" s="2938"/>
      <c r="W58" s="2938"/>
      <c r="X58" s="2938"/>
      <c r="Y58" s="2938"/>
      <c r="AA58" s="12"/>
      <c r="AL58" s="17"/>
      <c r="AN58" s="185"/>
      <c r="AO58" s="1771"/>
      <c r="AP58" s="1771"/>
      <c r="AQ58" s="1771"/>
      <c r="AR58" s="1771"/>
      <c r="AS58" s="1771"/>
      <c r="AT58" s="1771"/>
      <c r="AU58" s="1771"/>
      <c r="AV58" s="1771"/>
      <c r="AW58" s="1771"/>
      <c r="AX58" s="1771"/>
      <c r="AY58" s="1771"/>
      <c r="AZ58" s="1771"/>
      <c r="BA58" s="1771"/>
      <c r="BB58" s="1771"/>
      <c r="BC58" s="1771"/>
      <c r="BD58" s="1771"/>
      <c r="BE58" s="1771"/>
      <c r="BF58" s="1771"/>
      <c r="BG58" s="1771"/>
      <c r="BH58" s="1771"/>
      <c r="BI58" s="1771"/>
      <c r="BJ58" s="1771"/>
      <c r="BK58" s="1771"/>
      <c r="BL58" s="1771"/>
      <c r="BM58" s="1771"/>
      <c r="BN58" s="1771"/>
      <c r="BO58" s="1771"/>
      <c r="BP58" s="1771"/>
      <c r="BQ58" s="1771"/>
      <c r="BR58" s="1771"/>
      <c r="BS58" s="1771"/>
      <c r="BT58" s="346"/>
    </row>
    <row r="59" spans="1:72" ht="14.1" customHeight="1">
      <c r="B59" s="18"/>
      <c r="C59" s="278"/>
      <c r="F59" s="2938"/>
      <c r="G59" s="2938"/>
      <c r="H59" s="2938"/>
      <c r="I59" s="2938"/>
      <c r="J59" s="2938"/>
      <c r="K59" s="2938"/>
      <c r="L59" s="2938"/>
      <c r="M59" s="2938"/>
      <c r="N59" s="2938"/>
      <c r="O59" s="2938"/>
      <c r="P59" s="2938"/>
      <c r="Q59" s="2938"/>
      <c r="R59" s="2938"/>
      <c r="S59" s="2938"/>
      <c r="T59" s="2938"/>
      <c r="U59" s="2938"/>
      <c r="V59" s="2938"/>
      <c r="W59" s="2938"/>
      <c r="X59" s="2938"/>
      <c r="Y59" s="2938"/>
      <c r="AA59" s="12"/>
      <c r="AL59" s="17"/>
      <c r="AN59" s="185"/>
      <c r="AO59" s="1771"/>
      <c r="AP59" s="1771"/>
      <c r="AQ59" s="1771"/>
      <c r="AR59" s="1771"/>
      <c r="AS59" s="1771"/>
      <c r="AT59" s="1771"/>
      <c r="AU59" s="1771"/>
      <c r="AV59" s="1771"/>
      <c r="AW59" s="1771"/>
      <c r="AX59" s="1771"/>
      <c r="AY59" s="1771"/>
      <c r="AZ59" s="1771"/>
      <c r="BA59" s="1771"/>
      <c r="BB59" s="1771"/>
      <c r="BC59" s="1771"/>
      <c r="BD59" s="1771"/>
      <c r="BE59" s="1771"/>
      <c r="BF59" s="1771"/>
      <c r="BG59" s="1771"/>
      <c r="BH59" s="1771"/>
      <c r="BI59" s="1771"/>
      <c r="BJ59" s="1771"/>
      <c r="BK59" s="1771"/>
      <c r="BL59" s="1771"/>
      <c r="BM59" s="1771"/>
      <c r="BN59" s="1771"/>
      <c r="BO59" s="1771"/>
      <c r="BP59" s="1771"/>
      <c r="BQ59" s="1771"/>
      <c r="BR59" s="1771"/>
      <c r="BS59" s="1771"/>
      <c r="BT59" s="346"/>
    </row>
    <row r="60" spans="1:72" ht="14.1" customHeight="1">
      <c r="B60" s="18"/>
      <c r="F60" s="2938"/>
      <c r="G60" s="2938"/>
      <c r="H60" s="2938"/>
      <c r="I60" s="2938"/>
      <c r="J60" s="2938"/>
      <c r="K60" s="2938"/>
      <c r="L60" s="2938"/>
      <c r="M60" s="2938"/>
      <c r="N60" s="2938"/>
      <c r="O60" s="2938"/>
      <c r="P60" s="2938"/>
      <c r="Q60" s="2938"/>
      <c r="R60" s="2938"/>
      <c r="S60" s="2938"/>
      <c r="T60" s="2938"/>
      <c r="U60" s="2938"/>
      <c r="V60" s="2938"/>
      <c r="W60" s="2938"/>
      <c r="X60" s="2938"/>
      <c r="Y60" s="2938"/>
      <c r="AA60" s="12"/>
      <c r="AL60" s="17"/>
      <c r="AN60" s="24"/>
      <c r="AO60" s="347"/>
      <c r="AP60" s="347"/>
      <c r="AQ60" s="347"/>
      <c r="AR60" s="347"/>
      <c r="AS60" s="347"/>
      <c r="AT60" s="347"/>
      <c r="AU60" s="347"/>
      <c r="AV60" s="347"/>
      <c r="AW60" s="347"/>
      <c r="AX60" s="347"/>
      <c r="AY60" s="347"/>
      <c r="AZ60" s="347"/>
      <c r="BA60" s="347"/>
      <c r="BB60" s="347"/>
      <c r="BC60" s="347"/>
      <c r="BD60" s="347"/>
      <c r="BE60" s="347"/>
      <c r="BF60" s="347"/>
      <c r="BG60" s="347"/>
      <c r="BH60" s="347"/>
      <c r="BI60" s="347"/>
      <c r="BJ60" s="347"/>
      <c r="BK60" s="347"/>
      <c r="BL60" s="347"/>
      <c r="BM60" s="347"/>
      <c r="BN60" s="347"/>
      <c r="BO60" s="347"/>
      <c r="BP60" s="347"/>
      <c r="BQ60" s="347"/>
      <c r="BR60" s="347"/>
      <c r="BS60" s="347"/>
      <c r="BT60" s="348"/>
    </row>
    <row r="61" spans="1:72" ht="14.1" customHeight="1">
      <c r="B61" s="18"/>
      <c r="AA61" s="12"/>
      <c r="AL61" s="17"/>
    </row>
    <row r="62" spans="1:72" ht="9" customHeight="1" thickBot="1">
      <c r="A62" s="303"/>
      <c r="B62" s="22"/>
      <c r="C62" s="8"/>
      <c r="D62" s="23"/>
      <c r="E62" s="23"/>
      <c r="F62" s="23"/>
      <c r="G62" s="23"/>
      <c r="H62" s="23"/>
      <c r="I62" s="23"/>
      <c r="J62" s="23"/>
      <c r="K62" s="23"/>
      <c r="L62" s="23"/>
      <c r="M62" s="23"/>
      <c r="N62" s="23"/>
      <c r="O62" s="23"/>
      <c r="P62" s="23"/>
      <c r="Q62" s="23"/>
      <c r="R62" s="23"/>
      <c r="S62" s="8"/>
      <c r="T62" s="23"/>
      <c r="U62" s="23"/>
      <c r="V62" s="23"/>
      <c r="W62" s="23"/>
      <c r="X62" s="23"/>
      <c r="Y62" s="23"/>
      <c r="Z62" s="1334"/>
      <c r="AA62" s="51"/>
      <c r="AB62" s="228"/>
      <c r="AC62" s="51"/>
      <c r="AD62" s="51"/>
      <c r="AE62" s="51"/>
      <c r="AF62" s="51"/>
      <c r="AG62" s="51"/>
      <c r="AH62" s="51"/>
      <c r="AI62" s="51"/>
      <c r="AJ62" s="51"/>
      <c r="AK62" s="51"/>
      <c r="AL62" s="179"/>
    </row>
    <row r="63" spans="1:72" ht="9.75" customHeight="1"/>
    <row r="75" spans="1:1" ht="14.1" customHeight="1">
      <c r="A75" s="303"/>
    </row>
  </sheetData>
  <sheetProtection algorithmName="SHA-512" hashValue="3gH99jQid7UHFTkxKJpUOTFfd/aLXm32T6NAHu6YqKy2rrwJrUzyg6z33g81qakRcjf0K96tmKMG7UoZeZAm5g==" saltValue="bKVqb8F4SW3/304vmgkv1A==" spinCount="100000" sheet="1" objects="1" scenarios="1" formatCells="0" formatColumns="0" formatRows="0" selectLockedCells="1"/>
  <mergeCells count="65">
    <mergeCell ref="O12:R12"/>
    <mergeCell ref="E19:Y19"/>
    <mergeCell ref="AB15:AK19"/>
    <mergeCell ref="AO45:BS55"/>
    <mergeCell ref="AO57:BS59"/>
    <mergeCell ref="AB45:AK48"/>
    <mergeCell ref="H55:I55"/>
    <mergeCell ref="M55:N55"/>
    <mergeCell ref="J55:K55"/>
    <mergeCell ref="D45:Y46"/>
    <mergeCell ref="D53:Y54"/>
    <mergeCell ref="E48:Y48"/>
    <mergeCell ref="F49:Y51"/>
    <mergeCell ref="F20:AJ22"/>
    <mergeCell ref="F34:AJ36"/>
    <mergeCell ref="E40:Y40"/>
    <mergeCell ref="F12:H12"/>
    <mergeCell ref="I12:J12"/>
    <mergeCell ref="K12:L12"/>
    <mergeCell ref="F11:H11"/>
    <mergeCell ref="I11:J11"/>
    <mergeCell ref="K11:L11"/>
    <mergeCell ref="O11:R11"/>
    <mergeCell ref="C5:Y5"/>
    <mergeCell ref="B6:C6"/>
    <mergeCell ref="D6:Y7"/>
    <mergeCell ref="D8:Y8"/>
    <mergeCell ref="F10:H10"/>
    <mergeCell ref="I10:J10"/>
    <mergeCell ref="K10:L10"/>
    <mergeCell ref="AB6:AK6"/>
    <mergeCell ref="E9:Y9"/>
    <mergeCell ref="AB7:AK7"/>
    <mergeCell ref="A1:AL1"/>
    <mergeCell ref="B3:Z3"/>
    <mergeCell ref="AA3:AL3"/>
    <mergeCell ref="E14:S14"/>
    <mergeCell ref="E57:Y57"/>
    <mergeCell ref="F58:Y60"/>
    <mergeCell ref="E16:Y17"/>
    <mergeCell ref="D30:Y30"/>
    <mergeCell ref="E33:Y33"/>
    <mergeCell ref="S31:T31"/>
    <mergeCell ref="P31:Q31"/>
    <mergeCell ref="M31:N31"/>
    <mergeCell ref="F31:L31"/>
    <mergeCell ref="C24:Y24"/>
    <mergeCell ref="B25:C25"/>
    <mergeCell ref="D25:Y26"/>
    <mergeCell ref="O55:P55"/>
    <mergeCell ref="B38:C38"/>
    <mergeCell ref="D38:Y39"/>
    <mergeCell ref="AB56:AK56"/>
    <mergeCell ref="F41:AJ43"/>
    <mergeCell ref="B45:C45"/>
    <mergeCell ref="B53:C53"/>
    <mergeCell ref="AB25:AK26"/>
    <mergeCell ref="AB53:AK54"/>
    <mergeCell ref="AB55:AK55"/>
    <mergeCell ref="AB30:AK31"/>
    <mergeCell ref="AB32:AK33"/>
    <mergeCell ref="AB38:AK39"/>
    <mergeCell ref="B30:C30"/>
    <mergeCell ref="C29:Y29"/>
    <mergeCell ref="AB27:AK29"/>
  </mergeCells>
  <phoneticPr fontId="4"/>
  <conditionalFormatting sqref="F20:F21">
    <cfRule type="containsBlanks" dxfId="35" priority="8">
      <formula>LEN(TRIM(F20))=0</formula>
    </cfRule>
  </conditionalFormatting>
  <conditionalFormatting sqref="F34:F35">
    <cfRule type="containsBlanks" dxfId="34" priority="6">
      <formula>LEN(TRIM(F34))=0</formula>
    </cfRule>
  </conditionalFormatting>
  <conditionalFormatting sqref="F41:F42">
    <cfRule type="containsBlanks" dxfId="33" priority="5">
      <formula>LEN(TRIM(F41))=0</formula>
    </cfRule>
  </conditionalFormatting>
  <conditionalFormatting sqref="F49">
    <cfRule type="containsBlanks" dxfId="32" priority="4">
      <formula>LEN(TRIM(F49))=0</formula>
    </cfRule>
  </conditionalFormatting>
  <conditionalFormatting sqref="F58">
    <cfRule type="containsBlanks" dxfId="31" priority="1">
      <formula>LEN(TRIM(F58))=0</formula>
    </cfRule>
  </conditionalFormatting>
  <conditionalFormatting sqref="H55:I55">
    <cfRule type="containsBlanks" dxfId="30" priority="3">
      <formula>LEN(TRIM(H55))=0</formula>
    </cfRule>
  </conditionalFormatting>
  <conditionalFormatting sqref="I10:J12">
    <cfRule type="containsBlanks" dxfId="29" priority="11">
      <formula>LEN(TRIM(I10))=0</formula>
    </cfRule>
  </conditionalFormatting>
  <conditionalFormatting sqref="J55:K55 M55:N55">
    <cfRule type="containsBlanks" dxfId="28" priority="2">
      <formula>LEN(TRIM(J55))=0</formula>
    </cfRule>
  </conditionalFormatting>
  <conditionalFormatting sqref="M31 P31 S31">
    <cfRule type="containsBlanks" dxfId="27" priority="10">
      <formula>LEN(TRIM(M31))=0</formula>
    </cfRule>
  </conditionalFormatting>
  <dataValidations count="1">
    <dataValidation type="list" allowBlank="1" showInputMessage="1" showErrorMessage="1" sqref="H55:I55" xr:uid="{5F289A21-E72B-4063-AF3F-D499A6C260DC}">
      <formula1>"　,平成,令和"</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3027" r:id="rId4" name="Check Box 19">
              <controlPr defaultSize="0" autoFill="0" autoLine="0" autoPict="0">
                <anchor moveWithCells="1">
                  <from>
                    <xdr:col>18</xdr:col>
                    <xdr:colOff>161925</xdr:colOff>
                    <xdr:row>5</xdr:row>
                    <xdr:rowOff>161925</xdr:rowOff>
                  </from>
                  <to>
                    <xdr:col>21</xdr:col>
                    <xdr:colOff>180975</xdr:colOff>
                    <xdr:row>7</xdr:row>
                    <xdr:rowOff>0</xdr:rowOff>
                  </to>
                </anchor>
              </controlPr>
            </control>
          </mc:Choice>
        </mc:AlternateContent>
        <mc:AlternateContent xmlns:mc="http://schemas.openxmlformats.org/markup-compatibility/2006">
          <mc:Choice Requires="x14">
            <control shapeId="683028" r:id="rId5" name="Check Box 20">
              <controlPr defaultSize="0" autoFill="0" autoLine="0" autoPict="0">
                <anchor moveWithCells="1">
                  <from>
                    <xdr:col>22</xdr:col>
                    <xdr:colOff>38100</xdr:colOff>
                    <xdr:row>5</xdr:row>
                    <xdr:rowOff>161925</xdr:rowOff>
                  </from>
                  <to>
                    <xdr:col>25</xdr:col>
                    <xdr:colOff>57150</xdr:colOff>
                    <xdr:row>6</xdr:row>
                    <xdr:rowOff>161925</xdr:rowOff>
                  </to>
                </anchor>
              </controlPr>
            </control>
          </mc:Choice>
        </mc:AlternateContent>
        <mc:AlternateContent xmlns:mc="http://schemas.openxmlformats.org/markup-compatibility/2006">
          <mc:Choice Requires="x14">
            <control shapeId="683029" r:id="rId6" name="Check Box 25">
              <controlPr defaultSize="0" autoFill="0" autoLine="0" autoPict="0">
                <anchor moveWithCells="1">
                  <from>
                    <xdr:col>12</xdr:col>
                    <xdr:colOff>171450</xdr:colOff>
                    <xdr:row>9</xdr:row>
                    <xdr:rowOff>152400</xdr:rowOff>
                  </from>
                  <to>
                    <xdr:col>14</xdr:col>
                    <xdr:colOff>47625</xdr:colOff>
                    <xdr:row>11</xdr:row>
                    <xdr:rowOff>9525</xdr:rowOff>
                  </to>
                </anchor>
              </controlPr>
            </control>
          </mc:Choice>
        </mc:AlternateContent>
        <mc:AlternateContent xmlns:mc="http://schemas.openxmlformats.org/markup-compatibility/2006">
          <mc:Choice Requires="x14">
            <control shapeId="683030" r:id="rId7" name="Check Box 22">
              <controlPr defaultSize="0" autoFill="0" autoLine="0" autoPict="0">
                <anchor moveWithCells="1">
                  <from>
                    <xdr:col>12</xdr:col>
                    <xdr:colOff>171450</xdr:colOff>
                    <xdr:row>10</xdr:row>
                    <xdr:rowOff>152400</xdr:rowOff>
                  </from>
                  <to>
                    <xdr:col>14</xdr:col>
                    <xdr:colOff>47625</xdr:colOff>
                    <xdr:row>12</xdr:row>
                    <xdr:rowOff>9525</xdr:rowOff>
                  </to>
                </anchor>
              </controlPr>
            </control>
          </mc:Choice>
        </mc:AlternateContent>
        <mc:AlternateContent xmlns:mc="http://schemas.openxmlformats.org/markup-compatibility/2006">
          <mc:Choice Requires="x14">
            <control shapeId="683033" r:id="rId8" name="Check Box 13">
              <controlPr defaultSize="0" autoFill="0" autoLine="0" autoPict="0">
                <anchor moveWithCells="1" sizeWithCells="1">
                  <from>
                    <xdr:col>18</xdr:col>
                    <xdr:colOff>161925</xdr:colOff>
                    <xdr:row>12</xdr:row>
                    <xdr:rowOff>142875</xdr:rowOff>
                  </from>
                  <to>
                    <xdr:col>21</xdr:col>
                    <xdr:colOff>0</xdr:colOff>
                    <xdr:row>14</xdr:row>
                    <xdr:rowOff>47625</xdr:rowOff>
                  </to>
                </anchor>
              </controlPr>
            </control>
          </mc:Choice>
        </mc:AlternateContent>
        <mc:AlternateContent xmlns:mc="http://schemas.openxmlformats.org/markup-compatibility/2006">
          <mc:Choice Requires="x14">
            <control shapeId="683034" r:id="rId9" name="Check Box 26">
              <controlPr defaultSize="0" autoFill="0" autoLine="0" autoPict="0">
                <anchor moveWithCells="1" sizeWithCells="1">
                  <from>
                    <xdr:col>21</xdr:col>
                    <xdr:colOff>161925</xdr:colOff>
                    <xdr:row>12</xdr:row>
                    <xdr:rowOff>142875</xdr:rowOff>
                  </from>
                  <to>
                    <xdr:col>23</xdr:col>
                    <xdr:colOff>171450</xdr:colOff>
                    <xdr:row>14</xdr:row>
                    <xdr:rowOff>47625</xdr:rowOff>
                  </to>
                </anchor>
              </controlPr>
            </control>
          </mc:Choice>
        </mc:AlternateContent>
        <mc:AlternateContent xmlns:mc="http://schemas.openxmlformats.org/markup-compatibility/2006">
          <mc:Choice Requires="x14">
            <control shapeId="683047" r:id="rId10" name="Check Box 39">
              <controlPr defaultSize="0" autoFill="0" autoLine="0" autoPict="0">
                <anchor moveWithCells="1">
                  <from>
                    <xdr:col>2</xdr:col>
                    <xdr:colOff>161925</xdr:colOff>
                    <xdr:row>29</xdr:row>
                    <xdr:rowOff>142875</xdr:rowOff>
                  </from>
                  <to>
                    <xdr:col>6</xdr:col>
                    <xdr:colOff>0</xdr:colOff>
                    <xdr:row>31</xdr:row>
                    <xdr:rowOff>0</xdr:rowOff>
                  </to>
                </anchor>
              </controlPr>
            </control>
          </mc:Choice>
        </mc:AlternateContent>
        <mc:AlternateContent xmlns:mc="http://schemas.openxmlformats.org/markup-compatibility/2006">
          <mc:Choice Requires="x14">
            <control shapeId="683048" r:id="rId11" name="Check Box 40">
              <controlPr defaultSize="0" autoFill="0" autoLine="0" autoPict="0">
                <anchor moveWithCells="1">
                  <from>
                    <xdr:col>21</xdr:col>
                    <xdr:colOff>152400</xdr:colOff>
                    <xdr:row>29</xdr:row>
                    <xdr:rowOff>142875</xdr:rowOff>
                  </from>
                  <to>
                    <xdr:col>26</xdr:col>
                    <xdr:colOff>47625</xdr:colOff>
                    <xdr:row>31</xdr:row>
                    <xdr:rowOff>0</xdr:rowOff>
                  </to>
                </anchor>
              </controlPr>
            </control>
          </mc:Choice>
        </mc:AlternateContent>
        <mc:AlternateContent xmlns:mc="http://schemas.openxmlformats.org/markup-compatibility/2006">
          <mc:Choice Requires="x14">
            <control shapeId="683057" r:id="rId12" name="Check Box 49">
              <controlPr defaultSize="0" autoFill="0" autoLine="0" autoPict="0">
                <anchor moveWithCells="1">
                  <from>
                    <xdr:col>17</xdr:col>
                    <xdr:colOff>161925</xdr:colOff>
                    <xdr:row>38</xdr:row>
                    <xdr:rowOff>0</xdr:rowOff>
                  </from>
                  <to>
                    <xdr:col>20</xdr:col>
                    <xdr:colOff>180975</xdr:colOff>
                    <xdr:row>39</xdr:row>
                    <xdr:rowOff>9525</xdr:rowOff>
                  </to>
                </anchor>
              </controlPr>
            </control>
          </mc:Choice>
        </mc:AlternateContent>
        <mc:AlternateContent xmlns:mc="http://schemas.openxmlformats.org/markup-compatibility/2006">
          <mc:Choice Requires="x14">
            <control shapeId="683058" r:id="rId13" name="Check Box 50">
              <controlPr defaultSize="0" autoFill="0" autoLine="0" autoPict="0">
                <anchor moveWithCells="1">
                  <from>
                    <xdr:col>21</xdr:col>
                    <xdr:colOff>38100</xdr:colOff>
                    <xdr:row>38</xdr:row>
                    <xdr:rowOff>0</xdr:rowOff>
                  </from>
                  <to>
                    <xdr:col>24</xdr:col>
                    <xdr:colOff>57150</xdr:colOff>
                    <xdr:row>39</xdr:row>
                    <xdr:rowOff>0</xdr:rowOff>
                  </to>
                </anchor>
              </controlPr>
            </control>
          </mc:Choice>
        </mc:AlternateContent>
        <mc:AlternateContent xmlns:mc="http://schemas.openxmlformats.org/markup-compatibility/2006">
          <mc:Choice Requires="x14">
            <control shapeId="683064" r:id="rId14" name="Check Box 7">
              <controlPr defaultSize="0" autoFill="0" autoLine="0" autoPict="0">
                <anchor moveWithCells="1">
                  <from>
                    <xdr:col>2</xdr:col>
                    <xdr:colOff>161925</xdr:colOff>
                    <xdr:row>54</xdr:row>
                    <xdr:rowOff>0</xdr:rowOff>
                  </from>
                  <to>
                    <xdr:col>6</xdr:col>
                    <xdr:colOff>104775</xdr:colOff>
                    <xdr:row>55</xdr:row>
                    <xdr:rowOff>9525</xdr:rowOff>
                  </to>
                </anchor>
              </controlPr>
            </control>
          </mc:Choice>
        </mc:AlternateContent>
        <mc:AlternateContent xmlns:mc="http://schemas.openxmlformats.org/markup-compatibility/2006">
          <mc:Choice Requires="x14">
            <control shapeId="683065" r:id="rId15" name="Check Box 8">
              <controlPr defaultSize="0" autoFill="0" autoLine="0" autoPict="0">
                <anchor moveWithCells="1">
                  <from>
                    <xdr:col>17</xdr:col>
                    <xdr:colOff>114300</xdr:colOff>
                    <xdr:row>53</xdr:row>
                    <xdr:rowOff>161925</xdr:rowOff>
                  </from>
                  <to>
                    <xdr:col>21</xdr:col>
                    <xdr:colOff>66675</xdr:colOff>
                    <xdr:row>54</xdr:row>
                    <xdr:rowOff>171450</xdr:rowOff>
                  </to>
                </anchor>
              </controlPr>
            </control>
          </mc:Choice>
        </mc:AlternateContent>
        <mc:AlternateContent xmlns:mc="http://schemas.openxmlformats.org/markup-compatibility/2006">
          <mc:Choice Requires="x14">
            <control shapeId="683066" r:id="rId16" name="Check Box 23">
              <controlPr defaultSize="0" autoFill="0" autoLine="0" autoPict="0">
                <anchor moveWithCells="1">
                  <from>
                    <xdr:col>21</xdr:col>
                    <xdr:colOff>142875</xdr:colOff>
                    <xdr:row>53</xdr:row>
                    <xdr:rowOff>161925</xdr:rowOff>
                  </from>
                  <to>
                    <xdr:col>25</xdr:col>
                    <xdr:colOff>95250</xdr:colOff>
                    <xdr:row>54</xdr:row>
                    <xdr:rowOff>171450</xdr:rowOff>
                  </to>
                </anchor>
              </controlPr>
            </control>
          </mc:Choice>
        </mc:AlternateContent>
        <mc:AlternateContent xmlns:mc="http://schemas.openxmlformats.org/markup-compatibility/2006">
          <mc:Choice Requires="x14">
            <control shapeId="683069" r:id="rId17" name="Check Box 61">
              <controlPr defaultSize="0" autoFill="0" autoLine="0" autoPict="0">
                <anchor moveWithCells="1">
                  <from>
                    <xdr:col>17</xdr:col>
                    <xdr:colOff>161925</xdr:colOff>
                    <xdr:row>45</xdr:row>
                    <xdr:rowOff>9525</xdr:rowOff>
                  </from>
                  <to>
                    <xdr:col>20</xdr:col>
                    <xdr:colOff>180975</xdr:colOff>
                    <xdr:row>46</xdr:row>
                    <xdr:rowOff>19050</xdr:rowOff>
                  </to>
                </anchor>
              </controlPr>
            </control>
          </mc:Choice>
        </mc:AlternateContent>
        <mc:AlternateContent xmlns:mc="http://schemas.openxmlformats.org/markup-compatibility/2006">
          <mc:Choice Requires="x14">
            <control shapeId="683070" r:id="rId18" name="Check Box 62">
              <controlPr defaultSize="0" autoFill="0" autoLine="0" autoPict="0">
                <anchor moveWithCells="1">
                  <from>
                    <xdr:col>21</xdr:col>
                    <xdr:colOff>38100</xdr:colOff>
                    <xdr:row>45</xdr:row>
                    <xdr:rowOff>9525</xdr:rowOff>
                  </from>
                  <to>
                    <xdr:col>24</xdr:col>
                    <xdr:colOff>57150</xdr:colOff>
                    <xdr:row>46</xdr:row>
                    <xdr:rowOff>9525</xdr:rowOff>
                  </to>
                </anchor>
              </controlPr>
            </control>
          </mc:Choice>
        </mc:AlternateContent>
        <mc:AlternateContent xmlns:mc="http://schemas.openxmlformats.org/markup-compatibility/2006">
          <mc:Choice Requires="x14">
            <control shapeId="2" r:id="rId19" name="Check Box 15">
              <controlPr defaultSize="0" autoFill="0" autoLine="0" autoPict="0">
                <anchor moveWithCells="1" sizeWithCells="1">
                  <from>
                    <xdr:col>18</xdr:col>
                    <xdr:colOff>161925</xdr:colOff>
                    <xdr:row>26</xdr:row>
                    <xdr:rowOff>0</xdr:rowOff>
                  </from>
                  <to>
                    <xdr:col>21</xdr:col>
                    <xdr:colOff>180975</xdr:colOff>
                    <xdr:row>27</xdr:row>
                    <xdr:rowOff>28575</xdr:rowOff>
                  </to>
                </anchor>
              </controlPr>
            </control>
          </mc:Choice>
        </mc:AlternateContent>
        <mc:AlternateContent xmlns:mc="http://schemas.openxmlformats.org/markup-compatibility/2006">
          <mc:Choice Requires="x14">
            <control shapeId="5" r:id="rId20" name="Check Box 16">
              <controlPr defaultSize="0" autoFill="0" autoLine="0" autoPict="0">
                <anchor moveWithCells="1" sizeWithCells="1">
                  <from>
                    <xdr:col>22</xdr:col>
                    <xdr:colOff>38100</xdr:colOff>
                    <xdr:row>26</xdr:row>
                    <xdr:rowOff>0</xdr:rowOff>
                  </from>
                  <to>
                    <xdr:col>25</xdr:col>
                    <xdr:colOff>57150</xdr:colOff>
                    <xdr:row>27</xdr:row>
                    <xdr:rowOff>19050</xdr:rowOff>
                  </to>
                </anchor>
              </controlPr>
            </control>
          </mc:Choice>
        </mc:AlternateContent>
        <mc:AlternateContent xmlns:mc="http://schemas.openxmlformats.org/markup-compatibility/2006">
          <mc:Choice Requires="x14">
            <control shapeId="683074" r:id="rId21" name="Check Box 66">
              <controlPr defaultSize="0" autoFill="0" autoLine="0" autoPict="0">
                <anchor moveWithCells="1">
                  <from>
                    <xdr:col>18</xdr:col>
                    <xdr:colOff>161925</xdr:colOff>
                    <xdr:row>16</xdr:row>
                    <xdr:rowOff>0</xdr:rowOff>
                  </from>
                  <to>
                    <xdr:col>21</xdr:col>
                    <xdr:colOff>180975</xdr:colOff>
                    <xdr:row>17</xdr:row>
                    <xdr:rowOff>9525</xdr:rowOff>
                  </to>
                </anchor>
              </controlPr>
            </control>
          </mc:Choice>
        </mc:AlternateContent>
        <mc:AlternateContent xmlns:mc="http://schemas.openxmlformats.org/markup-compatibility/2006">
          <mc:Choice Requires="x14">
            <control shapeId="683075" r:id="rId22" name="Check Box 67">
              <controlPr defaultSize="0" autoFill="0" autoLine="0" autoPict="0">
                <anchor moveWithCells="1">
                  <from>
                    <xdr:col>22</xdr:col>
                    <xdr:colOff>38100</xdr:colOff>
                    <xdr:row>16</xdr:row>
                    <xdr:rowOff>0</xdr:rowOff>
                  </from>
                  <to>
                    <xdr:col>25</xdr:col>
                    <xdr:colOff>57150</xdr:colOff>
                    <xdr:row>17</xdr:row>
                    <xdr:rowOff>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50233-017D-41E7-8508-533AEE1FA92D}">
  <sheetPr>
    <tabColor theme="7" tint="0.59999389629810485"/>
  </sheetPr>
  <dimension ref="A1:BU63"/>
  <sheetViews>
    <sheetView showGridLines="0" view="pageBreakPreview" topLeftCell="A24" zoomScaleNormal="100" zoomScaleSheetLayoutView="100" workbookViewId="0">
      <selection activeCell="AV56" sqref="AV56"/>
    </sheetView>
  </sheetViews>
  <sheetFormatPr defaultColWidth="8" defaultRowHeight="12"/>
  <cols>
    <col min="1" max="2" width="1.375" style="215" customWidth="1"/>
    <col min="3" max="82" width="2.375" style="215" customWidth="1"/>
    <col min="83" max="16384" width="8" style="215"/>
  </cols>
  <sheetData>
    <row r="1" spans="1:73" ht="14.1" customHeight="1">
      <c r="A1" s="1742" t="s">
        <v>1703</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N1" s="510"/>
      <c r="AO1" s="510"/>
      <c r="AP1" s="510"/>
      <c r="AQ1" s="510"/>
      <c r="AR1" s="510"/>
    </row>
    <row r="2" spans="1:73" ht="5.0999999999999996" customHeight="1" thickBot="1">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row>
    <row r="3" spans="1:73" ht="14.1" customHeight="1">
      <c r="A3" s="13"/>
      <c r="B3" s="1741" t="s">
        <v>1450</v>
      </c>
      <c r="C3" s="1739"/>
      <c r="D3" s="1739"/>
      <c r="E3" s="1739"/>
      <c r="F3" s="1739"/>
      <c r="G3" s="1739"/>
      <c r="H3" s="1739"/>
      <c r="I3" s="1739"/>
      <c r="J3" s="1739"/>
      <c r="K3" s="1739"/>
      <c r="L3" s="1739"/>
      <c r="M3" s="1739"/>
      <c r="N3" s="1739"/>
      <c r="O3" s="1739"/>
      <c r="P3" s="1739"/>
      <c r="Q3" s="1739"/>
      <c r="R3" s="1739"/>
      <c r="S3" s="1739"/>
      <c r="T3" s="1739"/>
      <c r="U3" s="1739"/>
      <c r="V3" s="1739"/>
      <c r="W3" s="1739"/>
      <c r="X3" s="1739"/>
      <c r="Y3" s="1739"/>
      <c r="Z3" s="1335"/>
      <c r="AA3" s="4312" t="s">
        <v>123</v>
      </c>
      <c r="AB3" s="4313"/>
      <c r="AC3" s="4313"/>
      <c r="AD3" s="4313"/>
      <c r="AE3" s="4313"/>
      <c r="AF3" s="4313"/>
      <c r="AG3" s="4313"/>
      <c r="AH3" s="4313"/>
      <c r="AI3" s="4313"/>
      <c r="AJ3" s="4313"/>
      <c r="AK3" s="4313"/>
      <c r="AL3" s="4314"/>
    </row>
    <row r="4" spans="1:73" ht="6.95" customHeight="1">
      <c r="A4" s="13"/>
      <c r="B4" s="175"/>
      <c r="C4" s="57"/>
      <c r="D4" s="57"/>
      <c r="E4" s="57"/>
      <c r="F4" s="57"/>
      <c r="G4" s="57"/>
      <c r="H4" s="57"/>
      <c r="I4" s="57"/>
      <c r="J4" s="57"/>
      <c r="K4" s="57"/>
      <c r="L4" s="57"/>
      <c r="M4" s="57"/>
      <c r="N4" s="57"/>
      <c r="O4" s="57"/>
      <c r="P4" s="57"/>
      <c r="Q4" s="57"/>
      <c r="R4" s="57"/>
      <c r="S4" s="57"/>
      <c r="T4" s="57"/>
      <c r="U4" s="57"/>
      <c r="V4" s="57"/>
      <c r="W4" s="57"/>
      <c r="X4" s="57"/>
      <c r="Y4" s="57"/>
      <c r="Z4" s="1336"/>
      <c r="AA4" s="1337"/>
      <c r="AB4" s="1336"/>
      <c r="AC4" s="1336"/>
      <c r="AD4" s="1336"/>
      <c r="AE4" s="1336"/>
      <c r="AF4" s="1336"/>
      <c r="AG4" s="1336"/>
      <c r="AH4" s="1336"/>
      <c r="AI4" s="1336"/>
      <c r="AJ4" s="1336"/>
      <c r="AK4" s="1336"/>
      <c r="AL4" s="1338"/>
      <c r="AM4" s="222"/>
    </row>
    <row r="5" spans="1:73" ht="14.1" customHeight="1">
      <c r="A5" s="303"/>
      <c r="B5" s="477"/>
      <c r="C5" s="4343" t="s">
        <v>315</v>
      </c>
      <c r="D5" s="4343"/>
      <c r="E5" s="4343"/>
      <c r="F5" s="4343"/>
      <c r="G5" s="4343"/>
      <c r="H5" s="4343"/>
      <c r="I5" s="4343"/>
      <c r="J5" s="4343"/>
      <c r="K5" s="4343"/>
      <c r="L5" s="4343"/>
      <c r="M5" s="4343"/>
      <c r="N5" s="4343"/>
      <c r="O5" s="4343"/>
      <c r="P5" s="4343"/>
      <c r="Q5" s="4343"/>
      <c r="R5" s="4343"/>
      <c r="S5" s="4343"/>
      <c r="T5" s="4343"/>
      <c r="U5" s="4343"/>
      <c r="V5" s="4343"/>
      <c r="W5" s="4343"/>
      <c r="X5" s="4343"/>
      <c r="Y5" s="4343"/>
      <c r="Z5" s="1156"/>
      <c r="AA5" s="1321"/>
      <c r="AB5" s="1156"/>
      <c r="AC5" s="1156"/>
      <c r="AD5" s="1156"/>
      <c r="AE5" s="1156"/>
      <c r="AF5" s="1156"/>
      <c r="AG5" s="1156"/>
      <c r="AH5" s="322"/>
      <c r="AI5" s="322"/>
      <c r="AJ5" s="322"/>
      <c r="AK5" s="322"/>
      <c r="AL5" s="31"/>
      <c r="AM5" s="222"/>
    </row>
    <row r="6" spans="1:73" ht="6.75" customHeight="1">
      <c r="A6" s="303"/>
      <c r="B6" s="15"/>
      <c r="C6" s="13"/>
      <c r="D6" s="13"/>
      <c r="E6" s="13"/>
      <c r="F6" s="13"/>
      <c r="G6" s="13"/>
      <c r="H6" s="13"/>
      <c r="I6" s="13"/>
      <c r="J6" s="13"/>
      <c r="K6" s="13"/>
      <c r="L6" s="13"/>
      <c r="M6" s="13"/>
      <c r="N6" s="13"/>
      <c r="O6" s="13"/>
      <c r="P6" s="13"/>
      <c r="Q6" s="13"/>
      <c r="R6" s="13"/>
      <c r="S6" s="13"/>
      <c r="T6" s="13"/>
      <c r="U6" s="13"/>
      <c r="V6" s="13"/>
      <c r="W6" s="13"/>
      <c r="X6" s="13"/>
      <c r="Y6" s="13"/>
      <c r="Z6" s="322"/>
      <c r="AA6" s="1321"/>
      <c r="AB6" s="13"/>
      <c r="AC6" s="13"/>
      <c r="AD6" s="13"/>
      <c r="AE6" s="13"/>
      <c r="AF6" s="13"/>
      <c r="AG6" s="13"/>
      <c r="AH6" s="13"/>
      <c r="AI6" s="13"/>
      <c r="AJ6" s="13"/>
      <c r="AK6" s="13"/>
      <c r="AL6" s="31"/>
      <c r="AM6" s="222"/>
    </row>
    <row r="7" spans="1:73" ht="14.1" customHeight="1">
      <c r="A7" s="303"/>
      <c r="B7" s="4344" t="s">
        <v>476</v>
      </c>
      <c r="C7" s="4345"/>
      <c r="D7" s="1509" t="s">
        <v>1470</v>
      </c>
      <c r="E7" s="1509"/>
      <c r="F7" s="1509"/>
      <c r="G7" s="1509"/>
      <c r="H7" s="1509"/>
      <c r="I7" s="1509"/>
      <c r="J7" s="1509"/>
      <c r="K7" s="1509"/>
      <c r="L7" s="1509"/>
      <c r="M7" s="1509"/>
      <c r="N7" s="1509"/>
      <c r="O7" s="1509"/>
      <c r="P7" s="1509"/>
      <c r="Q7" s="1509"/>
      <c r="R7" s="1509"/>
      <c r="S7" s="1509"/>
      <c r="T7" s="1509"/>
      <c r="U7" s="1509"/>
      <c r="V7" s="1509"/>
      <c r="W7" s="1509"/>
      <c r="X7" s="1509"/>
      <c r="Y7" s="1509"/>
      <c r="Z7" s="13"/>
      <c r="AA7" s="406" t="s">
        <v>131</v>
      </c>
      <c r="AB7" s="4323" t="s">
        <v>1465</v>
      </c>
      <c r="AC7" s="4323"/>
      <c r="AD7" s="4323"/>
      <c r="AE7" s="4323"/>
      <c r="AF7" s="4323"/>
      <c r="AG7" s="4323"/>
      <c r="AH7" s="4323"/>
      <c r="AI7" s="4323"/>
      <c r="AJ7" s="4323"/>
      <c r="AK7" s="4323"/>
      <c r="AL7" s="31"/>
      <c r="AM7" s="222"/>
      <c r="AO7" s="2636" t="s">
        <v>152</v>
      </c>
      <c r="AP7" s="2636"/>
      <c r="AQ7" s="2636"/>
      <c r="AR7" s="2636"/>
      <c r="AS7" s="2636"/>
      <c r="AT7" s="2636"/>
      <c r="AU7" s="2636"/>
      <c r="AV7" s="2636"/>
      <c r="AW7" s="2636"/>
      <c r="AX7" s="2636"/>
      <c r="AY7" s="2636"/>
      <c r="AZ7" s="2636"/>
      <c r="BA7" s="2636"/>
      <c r="BB7" s="2636"/>
      <c r="BC7" s="2636"/>
      <c r="BD7" s="2636"/>
      <c r="BE7" s="2636"/>
      <c r="BF7" s="2636"/>
      <c r="BG7" s="2636"/>
      <c r="BH7" s="2636"/>
      <c r="BI7" s="2636"/>
      <c r="BJ7" s="2636"/>
      <c r="BK7" s="2636"/>
      <c r="BL7" s="2636"/>
      <c r="BM7" s="2636"/>
      <c r="BN7" s="2636"/>
      <c r="BO7" s="2636"/>
      <c r="BP7" s="2636"/>
      <c r="BQ7" s="2636"/>
      <c r="BR7" s="2636"/>
      <c r="BS7" s="2636"/>
      <c r="BT7" s="2636"/>
      <c r="BU7" s="2636"/>
    </row>
    <row r="8" spans="1:73" ht="14.1" customHeight="1">
      <c r="A8" s="303"/>
      <c r="B8" s="15"/>
      <c r="C8" s="13"/>
      <c r="D8" s="1509"/>
      <c r="E8" s="1509"/>
      <c r="F8" s="1509"/>
      <c r="G8" s="1509"/>
      <c r="H8" s="1509"/>
      <c r="I8" s="1509"/>
      <c r="J8" s="1509"/>
      <c r="K8" s="1509"/>
      <c r="L8" s="1509"/>
      <c r="M8" s="1509"/>
      <c r="N8" s="1509"/>
      <c r="O8" s="1509"/>
      <c r="P8" s="1509"/>
      <c r="Q8" s="1509"/>
      <c r="R8" s="1509"/>
      <c r="S8" s="1509"/>
      <c r="T8" s="1509"/>
      <c r="U8" s="1509"/>
      <c r="V8" s="1509"/>
      <c r="W8" s="1509"/>
      <c r="X8" s="1509"/>
      <c r="Y8" s="1509"/>
      <c r="Z8" s="13"/>
      <c r="AA8" s="1339"/>
      <c r="AB8" s="4323"/>
      <c r="AC8" s="4323"/>
      <c r="AD8" s="4323"/>
      <c r="AE8" s="4323"/>
      <c r="AF8" s="4323"/>
      <c r="AG8" s="4323"/>
      <c r="AH8" s="4323"/>
      <c r="AI8" s="4323"/>
      <c r="AJ8" s="4323"/>
      <c r="AK8" s="4323"/>
      <c r="AL8" s="31"/>
      <c r="AM8" s="222"/>
      <c r="AO8" s="181"/>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3"/>
    </row>
    <row r="9" spans="1:73" ht="14.1" customHeight="1">
      <c r="A9" s="303"/>
      <c r="B9" s="439"/>
      <c r="C9" s="440"/>
      <c r="D9" s="65"/>
      <c r="E9" s="65"/>
      <c r="F9" s="65"/>
      <c r="G9" s="65"/>
      <c r="H9" s="65"/>
      <c r="I9" s="65"/>
      <c r="J9" s="65"/>
      <c r="K9" s="65"/>
      <c r="L9" s="65"/>
      <c r="M9" s="65"/>
      <c r="N9" s="65"/>
      <c r="O9" s="65"/>
      <c r="P9" s="65"/>
      <c r="Q9" s="65"/>
      <c r="R9" s="65"/>
      <c r="S9" s="65"/>
      <c r="T9" s="65"/>
      <c r="U9" s="65"/>
      <c r="V9" s="65"/>
      <c r="W9" s="65"/>
      <c r="X9" s="65"/>
      <c r="Y9" s="65"/>
      <c r="Z9" s="13"/>
      <c r="AA9" s="406" t="s">
        <v>131</v>
      </c>
      <c r="AB9" s="4323" t="s">
        <v>1484</v>
      </c>
      <c r="AC9" s="4323"/>
      <c r="AD9" s="4323"/>
      <c r="AE9" s="4323"/>
      <c r="AF9" s="4323"/>
      <c r="AG9" s="4323"/>
      <c r="AH9" s="4323"/>
      <c r="AI9" s="4323"/>
      <c r="AJ9" s="4323"/>
      <c r="AK9" s="4323"/>
      <c r="AL9" s="31"/>
      <c r="AM9" s="222"/>
      <c r="AO9" s="184" t="s">
        <v>17</v>
      </c>
      <c r="AP9" s="29" t="s">
        <v>1466</v>
      </c>
      <c r="AQ9" s="4"/>
      <c r="AR9" s="4"/>
      <c r="AS9" s="4"/>
      <c r="AT9" s="4"/>
      <c r="AU9" s="4"/>
      <c r="AV9" s="4"/>
      <c r="AW9" s="4"/>
      <c r="AX9" s="4"/>
      <c r="AY9" s="4"/>
      <c r="AZ9" s="4"/>
      <c r="BA9" s="4"/>
      <c r="BB9" s="4"/>
      <c r="BC9" s="4"/>
      <c r="BD9" s="4"/>
      <c r="BE9" s="4"/>
      <c r="BF9" s="4"/>
      <c r="BG9" s="4"/>
      <c r="BH9" s="4"/>
      <c r="BI9" s="4"/>
      <c r="BJ9" s="4"/>
      <c r="BK9" s="4"/>
      <c r="BL9" s="4"/>
      <c r="BM9" s="4"/>
      <c r="BN9" s="30"/>
      <c r="BO9" s="4"/>
      <c r="BP9" s="4"/>
      <c r="BQ9" s="4"/>
      <c r="BR9" s="4"/>
      <c r="BS9" s="4"/>
      <c r="BT9" s="4"/>
      <c r="BU9" s="44"/>
    </row>
    <row r="10" spans="1:73" ht="14.1" customHeight="1">
      <c r="A10" s="303"/>
      <c r="B10" s="4344" t="s">
        <v>475</v>
      </c>
      <c r="C10" s="4345"/>
      <c r="D10" s="1509" t="s">
        <v>1469</v>
      </c>
      <c r="E10" s="1509"/>
      <c r="F10" s="1509"/>
      <c r="G10" s="1509"/>
      <c r="H10" s="1509"/>
      <c r="I10" s="1509"/>
      <c r="J10" s="1509"/>
      <c r="K10" s="1509"/>
      <c r="L10" s="1509"/>
      <c r="M10" s="1509"/>
      <c r="N10" s="1509"/>
      <c r="O10" s="1509"/>
      <c r="P10" s="1509"/>
      <c r="Q10" s="1509"/>
      <c r="R10" s="1509"/>
      <c r="S10" s="1509"/>
      <c r="T10" s="1509"/>
      <c r="U10" s="1509"/>
      <c r="V10" s="1509"/>
      <c r="W10" s="1509"/>
      <c r="X10" s="1509"/>
      <c r="Y10" s="1509"/>
      <c r="Z10" s="13"/>
      <c r="AA10" s="1340"/>
      <c r="AB10" s="4323"/>
      <c r="AC10" s="4323"/>
      <c r="AD10" s="4323"/>
      <c r="AE10" s="4323"/>
      <c r="AF10" s="4323"/>
      <c r="AG10" s="4323"/>
      <c r="AH10" s="4323"/>
      <c r="AI10" s="4323"/>
      <c r="AJ10" s="4323"/>
      <c r="AK10" s="4323"/>
      <c r="AL10" s="31"/>
      <c r="AM10" s="222"/>
      <c r="AO10" s="185"/>
      <c r="AP10" s="4134" t="s">
        <v>1467</v>
      </c>
      <c r="AQ10" s="4134"/>
      <c r="AR10" s="4134"/>
      <c r="AS10" s="4134"/>
      <c r="AT10" s="4134"/>
      <c r="AU10" s="4134"/>
      <c r="AV10" s="4134"/>
      <c r="AW10" s="4134"/>
      <c r="AX10" s="4134"/>
      <c r="AY10" s="4134"/>
      <c r="AZ10" s="4134"/>
      <c r="BA10" s="4134"/>
      <c r="BB10" s="4134"/>
      <c r="BC10" s="4134"/>
      <c r="BD10" s="4134"/>
      <c r="BE10" s="4134"/>
      <c r="BF10" s="4134"/>
      <c r="BG10" s="4134"/>
      <c r="BH10" s="4134"/>
      <c r="BI10" s="4134"/>
      <c r="BJ10" s="4134"/>
      <c r="BK10" s="4134"/>
      <c r="BL10" s="4134"/>
      <c r="BM10" s="4134"/>
      <c r="BN10" s="4134"/>
      <c r="BO10" s="4134"/>
      <c r="BP10" s="4134"/>
      <c r="BQ10" s="4134"/>
      <c r="BR10" s="4134"/>
      <c r="BS10" s="4134"/>
      <c r="BT10" s="4134"/>
      <c r="BU10" s="345"/>
    </row>
    <row r="11" spans="1:73" ht="14.1" customHeight="1">
      <c r="A11" s="303"/>
      <c r="B11" s="18"/>
      <c r="C11" s="13"/>
      <c r="D11" s="1509"/>
      <c r="E11" s="1509"/>
      <c r="F11" s="1509"/>
      <c r="G11" s="1509"/>
      <c r="H11" s="1509"/>
      <c r="I11" s="1509"/>
      <c r="J11" s="1509"/>
      <c r="K11" s="1509"/>
      <c r="L11" s="1509"/>
      <c r="M11" s="1509"/>
      <c r="N11" s="1509"/>
      <c r="O11" s="1509"/>
      <c r="P11" s="1509"/>
      <c r="Q11" s="1509"/>
      <c r="R11" s="1509"/>
      <c r="S11" s="1509"/>
      <c r="T11" s="1509"/>
      <c r="U11" s="1509"/>
      <c r="V11" s="1509"/>
      <c r="W11" s="1509"/>
      <c r="X11" s="1509"/>
      <c r="Y11" s="1509"/>
      <c r="Z11" s="13"/>
      <c r="AA11" s="1340"/>
      <c r="AB11" s="4323"/>
      <c r="AC11" s="4323"/>
      <c r="AD11" s="4323"/>
      <c r="AE11" s="4323"/>
      <c r="AF11" s="4323"/>
      <c r="AG11" s="4323"/>
      <c r="AH11" s="4323"/>
      <c r="AI11" s="4323"/>
      <c r="AJ11" s="4323"/>
      <c r="AK11" s="4323"/>
      <c r="AL11" s="31"/>
      <c r="AM11" s="222"/>
      <c r="AO11" s="185"/>
      <c r="AP11" s="4134"/>
      <c r="AQ11" s="4134"/>
      <c r="AR11" s="4134"/>
      <c r="AS11" s="4134"/>
      <c r="AT11" s="4134"/>
      <c r="AU11" s="4134"/>
      <c r="AV11" s="4134"/>
      <c r="AW11" s="4134"/>
      <c r="AX11" s="4134"/>
      <c r="AY11" s="4134"/>
      <c r="AZ11" s="4134"/>
      <c r="BA11" s="4134"/>
      <c r="BB11" s="4134"/>
      <c r="BC11" s="4134"/>
      <c r="BD11" s="4134"/>
      <c r="BE11" s="4134"/>
      <c r="BF11" s="4134"/>
      <c r="BG11" s="4134"/>
      <c r="BH11" s="4134"/>
      <c r="BI11" s="4134"/>
      <c r="BJ11" s="4134"/>
      <c r="BK11" s="4134"/>
      <c r="BL11" s="4134"/>
      <c r="BM11" s="4134"/>
      <c r="BN11" s="4134"/>
      <c r="BO11" s="4134"/>
      <c r="BP11" s="4134"/>
      <c r="BQ11" s="4134"/>
      <c r="BR11" s="4134"/>
      <c r="BS11" s="4134"/>
      <c r="BT11" s="4134"/>
      <c r="BU11" s="345"/>
    </row>
    <row r="12" spans="1:73" ht="14.1" customHeight="1">
      <c r="A12" s="303"/>
      <c r="B12" s="1341"/>
      <c r="C12" s="503"/>
      <c r="D12" s="13"/>
      <c r="E12" s="13"/>
      <c r="F12" s="13"/>
      <c r="G12" s="13"/>
      <c r="H12" s="13"/>
      <c r="I12" s="13"/>
      <c r="J12" s="13"/>
      <c r="K12" s="13"/>
      <c r="L12" s="13"/>
      <c r="M12" s="13"/>
      <c r="N12" s="13"/>
      <c r="O12" s="13"/>
      <c r="P12" s="13"/>
      <c r="Q12" s="13"/>
      <c r="R12" s="13"/>
      <c r="S12" s="13"/>
      <c r="T12" s="13"/>
      <c r="U12" s="13"/>
      <c r="V12" s="13"/>
      <c r="W12" s="13"/>
      <c r="X12" s="13"/>
      <c r="Y12" s="13"/>
      <c r="Z12" s="13"/>
      <c r="AA12" s="1340"/>
      <c r="AB12" s="4323"/>
      <c r="AC12" s="4323"/>
      <c r="AD12" s="4323"/>
      <c r="AE12" s="4323"/>
      <c r="AF12" s="4323"/>
      <c r="AG12" s="4323"/>
      <c r="AH12" s="4323"/>
      <c r="AI12" s="4323"/>
      <c r="AJ12" s="4323"/>
      <c r="AK12" s="4323"/>
      <c r="AL12" s="275"/>
      <c r="AM12" s="222"/>
      <c r="AO12" s="185"/>
      <c r="AP12" s="4134"/>
      <c r="AQ12" s="4134"/>
      <c r="AR12" s="4134"/>
      <c r="AS12" s="4134"/>
      <c r="AT12" s="4134"/>
      <c r="AU12" s="4134"/>
      <c r="AV12" s="4134"/>
      <c r="AW12" s="4134"/>
      <c r="AX12" s="4134"/>
      <c r="AY12" s="4134"/>
      <c r="AZ12" s="4134"/>
      <c r="BA12" s="4134"/>
      <c r="BB12" s="4134"/>
      <c r="BC12" s="4134"/>
      <c r="BD12" s="4134"/>
      <c r="BE12" s="4134"/>
      <c r="BF12" s="4134"/>
      <c r="BG12" s="4134"/>
      <c r="BH12" s="4134"/>
      <c r="BI12" s="4134"/>
      <c r="BJ12" s="4134"/>
      <c r="BK12" s="4134"/>
      <c r="BL12" s="4134"/>
      <c r="BM12" s="4134"/>
      <c r="BN12" s="4134"/>
      <c r="BO12" s="4134"/>
      <c r="BP12" s="4134"/>
      <c r="BQ12" s="4134"/>
      <c r="BR12" s="4134"/>
      <c r="BS12" s="4134"/>
      <c r="BT12" s="4134"/>
      <c r="BU12" s="345"/>
    </row>
    <row r="13" spans="1:73" ht="14.1" customHeight="1">
      <c r="A13" s="303"/>
      <c r="B13" s="4344" t="s">
        <v>470</v>
      </c>
      <c r="C13" s="4345"/>
      <c r="D13" s="1509" t="s">
        <v>1471</v>
      </c>
      <c r="E13" s="1509"/>
      <c r="F13" s="1509"/>
      <c r="G13" s="1509"/>
      <c r="H13" s="1509"/>
      <c r="I13" s="1509"/>
      <c r="J13" s="1509"/>
      <c r="K13" s="1509"/>
      <c r="L13" s="1509"/>
      <c r="M13" s="1509"/>
      <c r="N13" s="1509"/>
      <c r="O13" s="1509"/>
      <c r="P13" s="1509"/>
      <c r="Q13" s="1509"/>
      <c r="R13" s="1509"/>
      <c r="S13" s="1509"/>
      <c r="T13" s="1509"/>
      <c r="U13" s="1509"/>
      <c r="V13" s="1509"/>
      <c r="W13" s="1509"/>
      <c r="X13" s="1509"/>
      <c r="Y13" s="1509"/>
      <c r="Z13" s="13"/>
      <c r="AA13" s="1342" t="s">
        <v>131</v>
      </c>
      <c r="AB13" s="4323" t="s">
        <v>1463</v>
      </c>
      <c r="AC13" s="4323"/>
      <c r="AD13" s="4323"/>
      <c r="AE13" s="4323"/>
      <c r="AF13" s="4323"/>
      <c r="AG13" s="4323"/>
      <c r="AH13" s="4323"/>
      <c r="AI13" s="4323"/>
      <c r="AJ13" s="4323"/>
      <c r="AK13" s="4323"/>
      <c r="AL13" s="275"/>
      <c r="AM13" s="222"/>
      <c r="AO13" s="185"/>
      <c r="AP13" s="4134"/>
      <c r="AQ13" s="4134"/>
      <c r="AR13" s="4134"/>
      <c r="AS13" s="4134"/>
      <c r="AT13" s="4134"/>
      <c r="AU13" s="4134"/>
      <c r="AV13" s="4134"/>
      <c r="AW13" s="4134"/>
      <c r="AX13" s="4134"/>
      <c r="AY13" s="4134"/>
      <c r="AZ13" s="4134"/>
      <c r="BA13" s="4134"/>
      <c r="BB13" s="4134"/>
      <c r="BC13" s="4134"/>
      <c r="BD13" s="4134"/>
      <c r="BE13" s="4134"/>
      <c r="BF13" s="4134"/>
      <c r="BG13" s="4134"/>
      <c r="BH13" s="4134"/>
      <c r="BI13" s="4134"/>
      <c r="BJ13" s="4134"/>
      <c r="BK13" s="4134"/>
      <c r="BL13" s="4134"/>
      <c r="BM13" s="4134"/>
      <c r="BN13" s="4134"/>
      <c r="BO13" s="4134"/>
      <c r="BP13" s="4134"/>
      <c r="BQ13" s="4134"/>
      <c r="BR13" s="4134"/>
      <c r="BS13" s="4134"/>
      <c r="BT13" s="4134"/>
      <c r="BU13" s="345"/>
    </row>
    <row r="14" spans="1:73" ht="14.1" customHeight="1">
      <c r="A14" s="303"/>
      <c r="B14" s="439"/>
      <c r="C14" s="440"/>
      <c r="D14" s="1509"/>
      <c r="E14" s="1509"/>
      <c r="F14" s="1509"/>
      <c r="G14" s="1509"/>
      <c r="H14" s="1509"/>
      <c r="I14" s="1509"/>
      <c r="J14" s="1509"/>
      <c r="K14" s="1509"/>
      <c r="L14" s="1509"/>
      <c r="M14" s="1509"/>
      <c r="N14" s="1509"/>
      <c r="O14" s="1509"/>
      <c r="P14" s="1509"/>
      <c r="Q14" s="1509"/>
      <c r="R14" s="1509"/>
      <c r="S14" s="1509"/>
      <c r="T14" s="1509"/>
      <c r="U14" s="1509"/>
      <c r="V14" s="1509"/>
      <c r="W14" s="1509"/>
      <c r="X14" s="1509"/>
      <c r="Y14" s="1509"/>
      <c r="Z14" s="13"/>
      <c r="AA14" s="297"/>
      <c r="AB14" s="4323"/>
      <c r="AC14" s="4323"/>
      <c r="AD14" s="4323"/>
      <c r="AE14" s="4323"/>
      <c r="AF14" s="4323"/>
      <c r="AG14" s="4323"/>
      <c r="AH14" s="4323"/>
      <c r="AI14" s="4323"/>
      <c r="AJ14" s="4323"/>
      <c r="AK14" s="4323"/>
      <c r="AL14" s="275"/>
      <c r="AM14" s="222"/>
      <c r="AO14" s="185"/>
      <c r="AP14" s="4134"/>
      <c r="AQ14" s="4134"/>
      <c r="AR14" s="4134"/>
      <c r="AS14" s="4134"/>
      <c r="AT14" s="4134"/>
      <c r="AU14" s="4134"/>
      <c r="AV14" s="4134"/>
      <c r="AW14" s="4134"/>
      <c r="AX14" s="4134"/>
      <c r="AY14" s="4134"/>
      <c r="AZ14" s="4134"/>
      <c r="BA14" s="4134"/>
      <c r="BB14" s="4134"/>
      <c r="BC14" s="4134"/>
      <c r="BD14" s="4134"/>
      <c r="BE14" s="4134"/>
      <c r="BF14" s="4134"/>
      <c r="BG14" s="4134"/>
      <c r="BH14" s="4134"/>
      <c r="BI14" s="4134"/>
      <c r="BJ14" s="4134"/>
      <c r="BK14" s="4134"/>
      <c r="BL14" s="4134"/>
      <c r="BM14" s="4134"/>
      <c r="BN14" s="4134"/>
      <c r="BO14" s="4134"/>
      <c r="BP14" s="4134"/>
      <c r="BQ14" s="4134"/>
      <c r="BR14" s="4134"/>
      <c r="BS14" s="4134"/>
      <c r="BT14" s="4134"/>
      <c r="BU14" s="345"/>
    </row>
    <row r="15" spans="1:73" ht="14.1" customHeight="1">
      <c r="A15" s="303"/>
      <c r="B15" s="15"/>
      <c r="C15" s="303"/>
      <c r="D15" s="13"/>
      <c r="E15" s="13"/>
      <c r="F15" s="13"/>
      <c r="G15" s="13"/>
      <c r="H15" s="13"/>
      <c r="I15" s="13"/>
      <c r="J15" s="13"/>
      <c r="K15" s="13"/>
      <c r="L15" s="13"/>
      <c r="M15" s="13"/>
      <c r="N15" s="13"/>
      <c r="O15" s="13"/>
      <c r="P15" s="13"/>
      <c r="Q15" s="13"/>
      <c r="R15" s="13"/>
      <c r="S15" s="13"/>
      <c r="T15" s="13"/>
      <c r="U15" s="13"/>
      <c r="V15" s="13"/>
      <c r="W15" s="13"/>
      <c r="X15" s="13"/>
      <c r="Y15" s="13"/>
      <c r="Z15" s="13"/>
      <c r="AA15" s="302"/>
      <c r="AB15" s="4323"/>
      <c r="AC15" s="4323"/>
      <c r="AD15" s="4323"/>
      <c r="AE15" s="4323"/>
      <c r="AF15" s="4323"/>
      <c r="AG15" s="4323"/>
      <c r="AH15" s="4323"/>
      <c r="AI15" s="4323"/>
      <c r="AJ15" s="4323"/>
      <c r="AK15" s="4323"/>
      <c r="AL15" s="49"/>
      <c r="AM15" s="222"/>
      <c r="AO15" s="185"/>
      <c r="AP15" s="4134"/>
      <c r="AQ15" s="4134"/>
      <c r="AR15" s="4134"/>
      <c r="AS15" s="4134"/>
      <c r="AT15" s="4134"/>
      <c r="AU15" s="4134"/>
      <c r="AV15" s="4134"/>
      <c r="AW15" s="4134"/>
      <c r="AX15" s="4134"/>
      <c r="AY15" s="4134"/>
      <c r="AZ15" s="4134"/>
      <c r="BA15" s="4134"/>
      <c r="BB15" s="4134"/>
      <c r="BC15" s="4134"/>
      <c r="BD15" s="4134"/>
      <c r="BE15" s="4134"/>
      <c r="BF15" s="4134"/>
      <c r="BG15" s="4134"/>
      <c r="BH15" s="4134"/>
      <c r="BI15" s="4134"/>
      <c r="BJ15" s="4134"/>
      <c r="BK15" s="4134"/>
      <c r="BL15" s="4134"/>
      <c r="BM15" s="4134"/>
      <c r="BN15" s="4134"/>
      <c r="BO15" s="4134"/>
      <c r="BP15" s="4134"/>
      <c r="BQ15" s="4134"/>
      <c r="BR15" s="4134"/>
      <c r="BS15" s="4134"/>
      <c r="BT15" s="4134"/>
      <c r="BU15" s="345"/>
    </row>
    <row r="16" spans="1:73" ht="14.1" customHeight="1">
      <c r="A16" s="13"/>
      <c r="B16" s="4344" t="s">
        <v>487</v>
      </c>
      <c r="C16" s="4345"/>
      <c r="D16" s="1509" t="s">
        <v>1472</v>
      </c>
      <c r="E16" s="1509"/>
      <c r="F16" s="1509"/>
      <c r="G16" s="1509"/>
      <c r="H16" s="1509"/>
      <c r="I16" s="1509"/>
      <c r="J16" s="1509"/>
      <c r="K16" s="1509"/>
      <c r="L16" s="1509"/>
      <c r="M16" s="1509"/>
      <c r="N16" s="1509"/>
      <c r="O16" s="1509"/>
      <c r="P16" s="1509"/>
      <c r="Q16" s="1509"/>
      <c r="R16" s="1509"/>
      <c r="S16" s="1509"/>
      <c r="T16" s="1509"/>
      <c r="U16" s="1509"/>
      <c r="V16" s="1509"/>
      <c r="W16" s="1509"/>
      <c r="X16" s="1509"/>
      <c r="Y16" s="1509"/>
      <c r="Z16" s="13"/>
      <c r="AA16" s="196"/>
      <c r="AB16" s="4323"/>
      <c r="AC16" s="4323"/>
      <c r="AD16" s="4323"/>
      <c r="AE16" s="4323"/>
      <c r="AF16" s="4323"/>
      <c r="AG16" s="4323"/>
      <c r="AH16" s="4323"/>
      <c r="AI16" s="4323"/>
      <c r="AJ16" s="4323"/>
      <c r="AK16" s="4323"/>
      <c r="AL16" s="1326"/>
      <c r="AM16" s="222"/>
      <c r="AO16" s="185"/>
      <c r="AP16" s="4134"/>
      <c r="AQ16" s="4134"/>
      <c r="AR16" s="4134"/>
      <c r="AS16" s="4134"/>
      <c r="AT16" s="4134"/>
      <c r="AU16" s="4134"/>
      <c r="AV16" s="4134"/>
      <c r="AW16" s="4134"/>
      <c r="AX16" s="4134"/>
      <c r="AY16" s="4134"/>
      <c r="AZ16" s="4134"/>
      <c r="BA16" s="4134"/>
      <c r="BB16" s="4134"/>
      <c r="BC16" s="4134"/>
      <c r="BD16" s="4134"/>
      <c r="BE16" s="4134"/>
      <c r="BF16" s="4134"/>
      <c r="BG16" s="4134"/>
      <c r="BH16" s="4134"/>
      <c r="BI16" s="4134"/>
      <c r="BJ16" s="4134"/>
      <c r="BK16" s="4134"/>
      <c r="BL16" s="4134"/>
      <c r="BM16" s="4134"/>
      <c r="BN16" s="4134"/>
      <c r="BO16" s="4134"/>
      <c r="BP16" s="4134"/>
      <c r="BQ16" s="4134"/>
      <c r="BR16" s="4134"/>
      <c r="BS16" s="4134"/>
      <c r="BT16" s="4134"/>
      <c r="BU16" s="345"/>
    </row>
    <row r="17" spans="1:73" ht="14.1" customHeight="1">
      <c r="A17" s="13"/>
      <c r="B17" s="15"/>
      <c r="C17" s="303"/>
      <c r="D17" s="1509"/>
      <c r="E17" s="1509"/>
      <c r="F17" s="1509"/>
      <c r="G17" s="1509"/>
      <c r="H17" s="1509"/>
      <c r="I17" s="1509"/>
      <c r="J17" s="1509"/>
      <c r="K17" s="1509"/>
      <c r="L17" s="1509"/>
      <c r="M17" s="1509"/>
      <c r="N17" s="1509"/>
      <c r="O17" s="1509"/>
      <c r="P17" s="1509"/>
      <c r="Q17" s="1509"/>
      <c r="R17" s="1509"/>
      <c r="S17" s="1509"/>
      <c r="T17" s="1509"/>
      <c r="U17" s="1509"/>
      <c r="V17" s="1509"/>
      <c r="W17" s="1509"/>
      <c r="X17" s="1509"/>
      <c r="Y17" s="1509"/>
      <c r="Z17" s="13"/>
      <c r="AA17" s="406" t="s">
        <v>154</v>
      </c>
      <c r="AB17" s="4323" t="s">
        <v>1468</v>
      </c>
      <c r="AC17" s="4323"/>
      <c r="AD17" s="4323"/>
      <c r="AE17" s="4323"/>
      <c r="AF17" s="4323"/>
      <c r="AG17" s="4323"/>
      <c r="AH17" s="4323"/>
      <c r="AI17" s="4323"/>
      <c r="AJ17" s="4323"/>
      <c r="AK17" s="4323"/>
      <c r="AL17" s="1326"/>
      <c r="AM17" s="222"/>
      <c r="AO17" s="185"/>
      <c r="AP17" s="4134"/>
      <c r="AQ17" s="4134"/>
      <c r="AR17" s="4134"/>
      <c r="AS17" s="4134"/>
      <c r="AT17" s="4134"/>
      <c r="AU17" s="4134"/>
      <c r="AV17" s="4134"/>
      <c r="AW17" s="4134"/>
      <c r="AX17" s="4134"/>
      <c r="AY17" s="4134"/>
      <c r="AZ17" s="4134"/>
      <c r="BA17" s="4134"/>
      <c r="BB17" s="4134"/>
      <c r="BC17" s="4134"/>
      <c r="BD17" s="4134"/>
      <c r="BE17" s="4134"/>
      <c r="BF17" s="4134"/>
      <c r="BG17" s="4134"/>
      <c r="BH17" s="4134"/>
      <c r="BI17" s="4134"/>
      <c r="BJ17" s="4134"/>
      <c r="BK17" s="4134"/>
      <c r="BL17" s="4134"/>
      <c r="BM17" s="4134"/>
      <c r="BN17" s="4134"/>
      <c r="BO17" s="4134"/>
      <c r="BP17" s="4134"/>
      <c r="BQ17" s="4134"/>
      <c r="BR17" s="4134"/>
      <c r="BS17" s="4134"/>
      <c r="BT17" s="4134"/>
      <c r="BU17" s="345"/>
    </row>
    <row r="18" spans="1:73" ht="14.1" customHeight="1">
      <c r="A18" s="303"/>
      <c r="B18" s="15"/>
      <c r="C18" s="13"/>
      <c r="D18" s="13"/>
      <c r="E18" s="13"/>
      <c r="F18" s="13"/>
      <c r="G18" s="13"/>
      <c r="H18" s="13"/>
      <c r="I18" s="13"/>
      <c r="J18" s="13"/>
      <c r="K18" s="13"/>
      <c r="L18" s="13"/>
      <c r="M18" s="13"/>
      <c r="N18" s="13"/>
      <c r="O18" s="13"/>
      <c r="P18" s="13"/>
      <c r="Q18" s="13"/>
      <c r="R18" s="13"/>
      <c r="S18" s="13"/>
      <c r="T18" s="13"/>
      <c r="U18" s="13"/>
      <c r="V18" s="13"/>
      <c r="W18" s="13"/>
      <c r="X18" s="13"/>
      <c r="Y18" s="13"/>
      <c r="Z18" s="13"/>
      <c r="AA18" s="12"/>
      <c r="AB18" s="4323"/>
      <c r="AC18" s="4323"/>
      <c r="AD18" s="4323"/>
      <c r="AE18" s="4323"/>
      <c r="AF18" s="4323"/>
      <c r="AG18" s="4323"/>
      <c r="AH18" s="4323"/>
      <c r="AI18" s="4323"/>
      <c r="AJ18" s="4323"/>
      <c r="AK18" s="4323"/>
      <c r="AL18" s="31"/>
      <c r="AM18" s="222"/>
      <c r="AO18" s="185"/>
      <c r="AP18" s="4134"/>
      <c r="AQ18" s="4134"/>
      <c r="AR18" s="4134"/>
      <c r="AS18" s="4134"/>
      <c r="AT18" s="4134"/>
      <c r="AU18" s="4134"/>
      <c r="AV18" s="4134"/>
      <c r="AW18" s="4134"/>
      <c r="AX18" s="4134"/>
      <c r="AY18" s="4134"/>
      <c r="AZ18" s="4134"/>
      <c r="BA18" s="4134"/>
      <c r="BB18" s="4134"/>
      <c r="BC18" s="4134"/>
      <c r="BD18" s="4134"/>
      <c r="BE18" s="4134"/>
      <c r="BF18" s="4134"/>
      <c r="BG18" s="4134"/>
      <c r="BH18" s="4134"/>
      <c r="BI18" s="4134"/>
      <c r="BJ18" s="4134"/>
      <c r="BK18" s="4134"/>
      <c r="BL18" s="4134"/>
      <c r="BM18" s="4134"/>
      <c r="BN18" s="4134"/>
      <c r="BO18" s="4134"/>
      <c r="BP18" s="4134"/>
      <c r="BQ18" s="4134"/>
      <c r="BR18" s="4134"/>
      <c r="BS18" s="4134"/>
      <c r="BT18" s="4134"/>
      <c r="BU18" s="345"/>
    </row>
    <row r="19" spans="1:73" ht="14.1" customHeight="1">
      <c r="A19" s="303"/>
      <c r="B19" s="4344" t="s">
        <v>462</v>
      </c>
      <c r="C19" s="4345"/>
      <c r="D19" s="1509" t="s">
        <v>1476</v>
      </c>
      <c r="E19" s="1509"/>
      <c r="F19" s="1509"/>
      <c r="G19" s="1509"/>
      <c r="H19" s="1509"/>
      <c r="I19" s="1509"/>
      <c r="J19" s="1509"/>
      <c r="K19" s="1509"/>
      <c r="L19" s="1509"/>
      <c r="M19" s="1509"/>
      <c r="N19" s="1509"/>
      <c r="O19" s="1509"/>
      <c r="P19" s="1509"/>
      <c r="Q19" s="1509"/>
      <c r="R19" s="1509"/>
      <c r="S19" s="1509"/>
      <c r="T19" s="1509"/>
      <c r="U19" s="1509"/>
      <c r="V19" s="1509"/>
      <c r="W19" s="1509"/>
      <c r="X19" s="1509"/>
      <c r="Y19" s="1509"/>
      <c r="Z19" s="2"/>
      <c r="AA19" s="12"/>
      <c r="AB19" s="4323"/>
      <c r="AC19" s="4323"/>
      <c r="AD19" s="4323"/>
      <c r="AE19" s="4323"/>
      <c r="AF19" s="4323"/>
      <c r="AG19" s="4323"/>
      <c r="AH19" s="4323"/>
      <c r="AI19" s="4323"/>
      <c r="AJ19" s="4323"/>
      <c r="AK19" s="4323"/>
      <c r="AL19" s="31"/>
      <c r="AM19" s="222"/>
      <c r="AO19" s="898"/>
      <c r="AP19" s="4134"/>
      <c r="AQ19" s="4134"/>
      <c r="AR19" s="4134"/>
      <c r="AS19" s="4134"/>
      <c r="AT19" s="4134"/>
      <c r="AU19" s="4134"/>
      <c r="AV19" s="4134"/>
      <c r="AW19" s="4134"/>
      <c r="AX19" s="4134"/>
      <c r="AY19" s="4134"/>
      <c r="AZ19" s="4134"/>
      <c r="BA19" s="4134"/>
      <c r="BB19" s="4134"/>
      <c r="BC19" s="4134"/>
      <c r="BD19" s="4134"/>
      <c r="BE19" s="4134"/>
      <c r="BF19" s="4134"/>
      <c r="BG19" s="4134"/>
      <c r="BH19" s="4134"/>
      <c r="BI19" s="4134"/>
      <c r="BJ19" s="4134"/>
      <c r="BK19" s="4134"/>
      <c r="BL19" s="4134"/>
      <c r="BM19" s="4134"/>
      <c r="BN19" s="4134"/>
      <c r="BO19" s="4134"/>
      <c r="BP19" s="4134"/>
      <c r="BQ19" s="4134"/>
      <c r="BR19" s="4134"/>
      <c r="BS19" s="4134"/>
      <c r="BT19" s="4134"/>
      <c r="BU19" s="345"/>
    </row>
    <row r="20" spans="1:73" ht="14.1" customHeight="1">
      <c r="A20" s="303"/>
      <c r="B20" s="18"/>
      <c r="C20" s="13"/>
      <c r="D20" s="1509"/>
      <c r="E20" s="1509"/>
      <c r="F20" s="1509"/>
      <c r="G20" s="1509"/>
      <c r="H20" s="1509"/>
      <c r="I20" s="1509"/>
      <c r="J20" s="1509"/>
      <c r="K20" s="1509"/>
      <c r="L20" s="1509"/>
      <c r="M20" s="1509"/>
      <c r="N20" s="1509"/>
      <c r="O20" s="1509"/>
      <c r="P20" s="1509"/>
      <c r="Q20" s="1509"/>
      <c r="R20" s="1509"/>
      <c r="S20" s="1509"/>
      <c r="T20" s="1509"/>
      <c r="U20" s="1509"/>
      <c r="V20" s="1509"/>
      <c r="W20" s="1509"/>
      <c r="X20" s="1509"/>
      <c r="Y20" s="1509"/>
      <c r="Z20" s="13"/>
      <c r="AA20" s="12"/>
      <c r="AB20" s="4323"/>
      <c r="AC20" s="4323"/>
      <c r="AD20" s="4323"/>
      <c r="AE20" s="4323"/>
      <c r="AF20" s="4323"/>
      <c r="AG20" s="4323"/>
      <c r="AH20" s="4323"/>
      <c r="AI20" s="4323"/>
      <c r="AJ20" s="4323"/>
      <c r="AK20" s="4323"/>
      <c r="AL20" s="31"/>
      <c r="AM20" s="222"/>
      <c r="AO20" s="184" t="s">
        <v>17</v>
      </c>
      <c r="AP20" s="1119" t="s">
        <v>1473</v>
      </c>
      <c r="AQ20" s="1120"/>
      <c r="AR20" s="430"/>
      <c r="AS20" s="430"/>
      <c r="AT20" s="430"/>
      <c r="AU20" s="430"/>
      <c r="AV20" s="430"/>
      <c r="AW20" s="430"/>
      <c r="AX20" s="430"/>
      <c r="AY20" s="430"/>
      <c r="AZ20" s="430"/>
      <c r="BA20" s="430"/>
      <c r="BB20" s="430"/>
      <c r="BC20" s="430"/>
      <c r="BD20" s="430"/>
      <c r="BE20" s="430"/>
      <c r="BF20" s="430"/>
      <c r="BG20" s="430"/>
      <c r="BH20" s="430"/>
      <c r="BI20" s="430"/>
      <c r="BJ20" s="430"/>
      <c r="BK20" s="430"/>
      <c r="BL20" s="430"/>
      <c r="BM20" s="430"/>
      <c r="BN20" s="430"/>
      <c r="BO20" s="430"/>
      <c r="BP20" s="430"/>
      <c r="BQ20" s="430"/>
      <c r="BR20" s="430"/>
      <c r="BS20" s="430"/>
      <c r="BT20" s="430"/>
      <c r="BU20" s="345"/>
    </row>
    <row r="21" spans="1:73" ht="14.1" customHeight="1">
      <c r="A21" s="303"/>
      <c r="B21" s="18"/>
      <c r="C21" s="278"/>
      <c r="D21" s="1509"/>
      <c r="E21" s="1509"/>
      <c r="F21" s="1509"/>
      <c r="G21" s="1509"/>
      <c r="H21" s="1509"/>
      <c r="I21" s="1509"/>
      <c r="J21" s="1509"/>
      <c r="K21" s="1509"/>
      <c r="L21" s="1509"/>
      <c r="M21" s="1509"/>
      <c r="N21" s="1509"/>
      <c r="O21" s="1509"/>
      <c r="P21" s="1509"/>
      <c r="Q21" s="1509"/>
      <c r="R21" s="1509"/>
      <c r="S21" s="1509"/>
      <c r="T21" s="1509"/>
      <c r="U21" s="1509"/>
      <c r="V21" s="1509"/>
      <c r="W21" s="1509"/>
      <c r="X21" s="1509"/>
      <c r="Y21" s="1509"/>
      <c r="Z21" s="13"/>
      <c r="AA21" s="12"/>
      <c r="AB21" s="4323"/>
      <c r="AC21" s="4323"/>
      <c r="AD21" s="4323"/>
      <c r="AE21" s="4323"/>
      <c r="AF21" s="4323"/>
      <c r="AG21" s="4323"/>
      <c r="AH21" s="4323"/>
      <c r="AI21" s="4323"/>
      <c r="AJ21" s="4323"/>
      <c r="AK21" s="4323"/>
      <c r="AL21" s="31"/>
      <c r="AM21" s="222"/>
      <c r="AO21" s="185"/>
      <c r="AP21" s="4134" t="s">
        <v>1475</v>
      </c>
      <c r="AQ21" s="4134"/>
      <c r="AR21" s="4134"/>
      <c r="AS21" s="4134"/>
      <c r="AT21" s="4134"/>
      <c r="AU21" s="4134"/>
      <c r="AV21" s="4134"/>
      <c r="AW21" s="4134"/>
      <c r="AX21" s="4134"/>
      <c r="AY21" s="4134"/>
      <c r="AZ21" s="4134"/>
      <c r="BA21" s="4134"/>
      <c r="BB21" s="4134"/>
      <c r="BC21" s="4134"/>
      <c r="BD21" s="4134"/>
      <c r="BE21" s="4134"/>
      <c r="BF21" s="4134"/>
      <c r="BG21" s="4134"/>
      <c r="BH21" s="4134"/>
      <c r="BI21" s="4134"/>
      <c r="BJ21" s="4134"/>
      <c r="BK21" s="4134"/>
      <c r="BL21" s="4134"/>
      <c r="BM21" s="4134"/>
      <c r="BN21" s="4134"/>
      <c r="BO21" s="4134"/>
      <c r="BP21" s="4134"/>
      <c r="BQ21" s="4134"/>
      <c r="BR21" s="4134"/>
      <c r="BS21" s="4134"/>
      <c r="BT21" s="4134"/>
      <c r="BU21" s="44"/>
    </row>
    <row r="22" spans="1:73" ht="14.1" customHeight="1">
      <c r="A22" s="303"/>
      <c r="B22" s="15"/>
      <c r="C22" s="278"/>
      <c r="D22" s="13"/>
      <c r="E22" s="13"/>
      <c r="F22" s="13"/>
      <c r="G22" s="13"/>
      <c r="H22" s="13"/>
      <c r="I22" s="13"/>
      <c r="J22" s="13"/>
      <c r="K22" s="13"/>
      <c r="L22" s="13"/>
      <c r="M22" s="13"/>
      <c r="N22" s="13"/>
      <c r="O22" s="13"/>
      <c r="P22" s="13"/>
      <c r="Q22" s="13"/>
      <c r="R22" s="13"/>
      <c r="S22" s="13"/>
      <c r="T22" s="13"/>
      <c r="U22" s="13"/>
      <c r="V22" s="13"/>
      <c r="W22" s="13"/>
      <c r="X22" s="13"/>
      <c r="Y22" s="13"/>
      <c r="Z22" s="13"/>
      <c r="AA22" s="196"/>
      <c r="AB22" s="4323"/>
      <c r="AC22" s="4323"/>
      <c r="AD22" s="4323"/>
      <c r="AE22" s="4323"/>
      <c r="AF22" s="4323"/>
      <c r="AG22" s="4323"/>
      <c r="AH22" s="4323"/>
      <c r="AI22" s="4323"/>
      <c r="AJ22" s="4323"/>
      <c r="AK22" s="4323"/>
      <c r="AL22" s="49"/>
      <c r="AM22" s="222"/>
      <c r="AO22" s="184"/>
      <c r="AP22" s="4134"/>
      <c r="AQ22" s="4134"/>
      <c r="AR22" s="4134"/>
      <c r="AS22" s="4134"/>
      <c r="AT22" s="4134"/>
      <c r="AU22" s="4134"/>
      <c r="AV22" s="4134"/>
      <c r="AW22" s="4134"/>
      <c r="AX22" s="4134"/>
      <c r="AY22" s="4134"/>
      <c r="AZ22" s="4134"/>
      <c r="BA22" s="4134"/>
      <c r="BB22" s="4134"/>
      <c r="BC22" s="4134"/>
      <c r="BD22" s="4134"/>
      <c r="BE22" s="4134"/>
      <c r="BF22" s="4134"/>
      <c r="BG22" s="4134"/>
      <c r="BH22" s="4134"/>
      <c r="BI22" s="4134"/>
      <c r="BJ22" s="4134"/>
      <c r="BK22" s="4134"/>
      <c r="BL22" s="4134"/>
      <c r="BM22" s="4134"/>
      <c r="BN22" s="4134"/>
      <c r="BO22" s="4134"/>
      <c r="BP22" s="4134"/>
      <c r="BQ22" s="4134"/>
      <c r="BR22" s="4134"/>
      <c r="BS22" s="4134"/>
      <c r="BT22" s="4134"/>
      <c r="BU22" s="346"/>
    </row>
    <row r="23" spans="1:73" ht="14.1" customHeight="1">
      <c r="A23" s="303"/>
      <c r="B23" s="4344" t="s">
        <v>651</v>
      </c>
      <c r="C23" s="4345"/>
      <c r="D23" s="1509" t="s">
        <v>1477</v>
      </c>
      <c r="E23" s="1509"/>
      <c r="F23" s="1509"/>
      <c r="G23" s="1509"/>
      <c r="H23" s="1509"/>
      <c r="I23" s="1509"/>
      <c r="J23" s="1509"/>
      <c r="K23" s="1509"/>
      <c r="L23" s="1509"/>
      <c r="M23" s="1509"/>
      <c r="N23" s="1509"/>
      <c r="O23" s="1509"/>
      <c r="P23" s="1509"/>
      <c r="Q23" s="1509"/>
      <c r="R23" s="1509"/>
      <c r="S23" s="1509"/>
      <c r="T23" s="1509"/>
      <c r="U23" s="1509"/>
      <c r="V23" s="1509"/>
      <c r="W23" s="1509"/>
      <c r="X23" s="1509"/>
      <c r="Y23" s="1509"/>
      <c r="Z23" s="13"/>
      <c r="AA23" s="1329"/>
      <c r="AB23" s="4323"/>
      <c r="AC23" s="4323"/>
      <c r="AD23" s="4323"/>
      <c r="AE23" s="4323"/>
      <c r="AF23" s="4323"/>
      <c r="AG23" s="4323"/>
      <c r="AH23" s="4323"/>
      <c r="AI23" s="4323"/>
      <c r="AJ23" s="4323"/>
      <c r="AK23" s="4323"/>
      <c r="AL23" s="31"/>
      <c r="AM23" s="222"/>
      <c r="AO23" s="185"/>
      <c r="AP23" s="4134"/>
      <c r="AQ23" s="4134"/>
      <c r="AR23" s="4134"/>
      <c r="AS23" s="4134"/>
      <c r="AT23" s="4134"/>
      <c r="AU23" s="4134"/>
      <c r="AV23" s="4134"/>
      <c r="AW23" s="4134"/>
      <c r="AX23" s="4134"/>
      <c r="AY23" s="4134"/>
      <c r="AZ23" s="4134"/>
      <c r="BA23" s="4134"/>
      <c r="BB23" s="4134"/>
      <c r="BC23" s="4134"/>
      <c r="BD23" s="4134"/>
      <c r="BE23" s="4134"/>
      <c r="BF23" s="4134"/>
      <c r="BG23" s="4134"/>
      <c r="BH23" s="4134"/>
      <c r="BI23" s="4134"/>
      <c r="BJ23" s="4134"/>
      <c r="BK23" s="4134"/>
      <c r="BL23" s="4134"/>
      <c r="BM23" s="4134"/>
      <c r="BN23" s="4134"/>
      <c r="BO23" s="4134"/>
      <c r="BP23" s="4134"/>
      <c r="BQ23" s="4134"/>
      <c r="BR23" s="4134"/>
      <c r="BS23" s="4134"/>
      <c r="BT23" s="4134"/>
      <c r="BU23" s="346"/>
    </row>
    <row r="24" spans="1:73" ht="14.1" customHeight="1">
      <c r="A24" s="303"/>
      <c r="B24" s="15"/>
      <c r="C24" s="13"/>
      <c r="D24" s="1509"/>
      <c r="E24" s="1509"/>
      <c r="F24" s="1509"/>
      <c r="G24" s="1509"/>
      <c r="H24" s="1509"/>
      <c r="I24" s="1509"/>
      <c r="J24" s="1509"/>
      <c r="K24" s="1509"/>
      <c r="L24" s="1509"/>
      <c r="M24" s="1509"/>
      <c r="N24" s="1509"/>
      <c r="O24" s="1509"/>
      <c r="P24" s="1509"/>
      <c r="Q24" s="1509"/>
      <c r="R24" s="1509"/>
      <c r="S24" s="1509"/>
      <c r="T24" s="1509"/>
      <c r="U24" s="1509"/>
      <c r="V24" s="1509"/>
      <c r="W24" s="1509"/>
      <c r="X24" s="1509"/>
      <c r="Y24" s="1509"/>
      <c r="Z24" s="13"/>
      <c r="AA24" s="12"/>
      <c r="AB24" s="4323"/>
      <c r="AC24" s="4323"/>
      <c r="AD24" s="4323"/>
      <c r="AE24" s="4323"/>
      <c r="AF24" s="4323"/>
      <c r="AG24" s="4323"/>
      <c r="AH24" s="4323"/>
      <c r="AI24" s="4323"/>
      <c r="AJ24" s="4323"/>
      <c r="AK24" s="4323"/>
      <c r="AL24" s="31"/>
      <c r="AM24" s="222"/>
      <c r="AO24" s="185"/>
      <c r="AP24" s="4134"/>
      <c r="AQ24" s="4134"/>
      <c r="AR24" s="4134"/>
      <c r="AS24" s="4134"/>
      <c r="AT24" s="4134"/>
      <c r="AU24" s="4134"/>
      <c r="AV24" s="4134"/>
      <c r="AW24" s="4134"/>
      <c r="AX24" s="4134"/>
      <c r="AY24" s="4134"/>
      <c r="AZ24" s="4134"/>
      <c r="BA24" s="4134"/>
      <c r="BB24" s="4134"/>
      <c r="BC24" s="4134"/>
      <c r="BD24" s="4134"/>
      <c r="BE24" s="4134"/>
      <c r="BF24" s="4134"/>
      <c r="BG24" s="4134"/>
      <c r="BH24" s="4134"/>
      <c r="BI24" s="4134"/>
      <c r="BJ24" s="4134"/>
      <c r="BK24" s="4134"/>
      <c r="BL24" s="4134"/>
      <c r="BM24" s="4134"/>
      <c r="BN24" s="4134"/>
      <c r="BO24" s="4134"/>
      <c r="BP24" s="4134"/>
      <c r="BQ24" s="4134"/>
      <c r="BR24" s="4134"/>
      <c r="BS24" s="4134"/>
      <c r="BT24" s="4134"/>
      <c r="BU24" s="346"/>
    </row>
    <row r="25" spans="1:73" ht="14.1" customHeight="1">
      <c r="A25" s="303"/>
      <c r="B25" s="15"/>
      <c r="C25" s="13"/>
      <c r="D25" s="1509"/>
      <c r="E25" s="1509"/>
      <c r="F25" s="1509"/>
      <c r="G25" s="1509"/>
      <c r="H25" s="1509"/>
      <c r="I25" s="1509"/>
      <c r="J25" s="1509"/>
      <c r="K25" s="1509"/>
      <c r="L25" s="1509"/>
      <c r="M25" s="1509"/>
      <c r="N25" s="1509"/>
      <c r="O25" s="1509"/>
      <c r="P25" s="1509"/>
      <c r="Q25" s="1509"/>
      <c r="R25" s="1509"/>
      <c r="S25" s="1509"/>
      <c r="T25" s="1509"/>
      <c r="U25" s="1509"/>
      <c r="V25" s="1509"/>
      <c r="W25" s="1509"/>
      <c r="X25" s="1509"/>
      <c r="Y25" s="1509"/>
      <c r="Z25" s="13"/>
      <c r="AA25" s="12"/>
      <c r="AB25" s="4323"/>
      <c r="AC25" s="4323"/>
      <c r="AD25" s="4323"/>
      <c r="AE25" s="4323"/>
      <c r="AF25" s="4323"/>
      <c r="AG25" s="4323"/>
      <c r="AH25" s="4323"/>
      <c r="AI25" s="4323"/>
      <c r="AJ25" s="4323"/>
      <c r="AK25" s="4323"/>
      <c r="AL25" s="31"/>
      <c r="AM25" s="222"/>
      <c r="AO25" s="185"/>
      <c r="AP25" s="4134"/>
      <c r="AQ25" s="4134"/>
      <c r="AR25" s="4134"/>
      <c r="AS25" s="4134"/>
      <c r="AT25" s="4134"/>
      <c r="AU25" s="4134"/>
      <c r="AV25" s="4134"/>
      <c r="AW25" s="4134"/>
      <c r="AX25" s="4134"/>
      <c r="AY25" s="4134"/>
      <c r="AZ25" s="4134"/>
      <c r="BA25" s="4134"/>
      <c r="BB25" s="4134"/>
      <c r="BC25" s="4134"/>
      <c r="BD25" s="4134"/>
      <c r="BE25" s="4134"/>
      <c r="BF25" s="4134"/>
      <c r="BG25" s="4134"/>
      <c r="BH25" s="4134"/>
      <c r="BI25" s="4134"/>
      <c r="BJ25" s="4134"/>
      <c r="BK25" s="4134"/>
      <c r="BL25" s="4134"/>
      <c r="BM25" s="4134"/>
      <c r="BN25" s="4134"/>
      <c r="BO25" s="4134"/>
      <c r="BP25" s="4134"/>
      <c r="BQ25" s="4134"/>
      <c r="BR25" s="4134"/>
      <c r="BS25" s="4134"/>
      <c r="BT25" s="4134"/>
      <c r="BU25" s="346"/>
    </row>
    <row r="26" spans="1:73" ht="14.1" customHeight="1">
      <c r="A26" s="303"/>
      <c r="B26" s="15"/>
      <c r="C26" s="13"/>
      <c r="D26" s="13"/>
      <c r="E26" s="13"/>
      <c r="F26" s="13"/>
      <c r="G26" s="13"/>
      <c r="H26" s="13"/>
      <c r="I26" s="13"/>
      <c r="J26" s="13"/>
      <c r="K26" s="13"/>
      <c r="L26" s="13"/>
      <c r="M26" s="13"/>
      <c r="N26" s="13"/>
      <c r="O26" s="13"/>
      <c r="P26" s="13"/>
      <c r="Q26" s="13"/>
      <c r="R26" s="13"/>
      <c r="S26" s="13"/>
      <c r="T26" s="13"/>
      <c r="U26" s="13"/>
      <c r="V26" s="13"/>
      <c r="W26" s="13"/>
      <c r="X26" s="13"/>
      <c r="Y26" s="13"/>
      <c r="Z26" s="13"/>
      <c r="AA26" s="406" t="s">
        <v>131</v>
      </c>
      <c r="AB26" s="4323" t="s">
        <v>1474</v>
      </c>
      <c r="AC26" s="4323"/>
      <c r="AD26" s="4323"/>
      <c r="AE26" s="4323"/>
      <c r="AF26" s="4323"/>
      <c r="AG26" s="4323"/>
      <c r="AH26" s="4323"/>
      <c r="AI26" s="4323"/>
      <c r="AJ26" s="4323"/>
      <c r="AK26" s="4323"/>
      <c r="AL26" s="31"/>
      <c r="AM26" s="222"/>
      <c r="AO26" s="185"/>
      <c r="AP26" s="4134"/>
      <c r="AQ26" s="4134"/>
      <c r="AR26" s="4134"/>
      <c r="AS26" s="4134"/>
      <c r="AT26" s="4134"/>
      <c r="AU26" s="4134"/>
      <c r="AV26" s="4134"/>
      <c r="AW26" s="4134"/>
      <c r="AX26" s="4134"/>
      <c r="AY26" s="4134"/>
      <c r="AZ26" s="4134"/>
      <c r="BA26" s="4134"/>
      <c r="BB26" s="4134"/>
      <c r="BC26" s="4134"/>
      <c r="BD26" s="4134"/>
      <c r="BE26" s="4134"/>
      <c r="BF26" s="4134"/>
      <c r="BG26" s="4134"/>
      <c r="BH26" s="4134"/>
      <c r="BI26" s="4134"/>
      <c r="BJ26" s="4134"/>
      <c r="BK26" s="4134"/>
      <c r="BL26" s="4134"/>
      <c r="BM26" s="4134"/>
      <c r="BN26" s="4134"/>
      <c r="BO26" s="4134"/>
      <c r="BP26" s="4134"/>
      <c r="BQ26" s="4134"/>
      <c r="BR26" s="4134"/>
      <c r="BS26" s="4134"/>
      <c r="BT26" s="4134"/>
      <c r="BU26" s="1121"/>
    </row>
    <row r="27" spans="1:73" ht="14.1" customHeight="1">
      <c r="A27" s="303"/>
      <c r="B27" s="1708" t="s">
        <v>637</v>
      </c>
      <c r="C27" s="1709"/>
      <c r="D27" s="1710" t="s">
        <v>677</v>
      </c>
      <c r="E27" s="1710"/>
      <c r="F27" s="1710"/>
      <c r="G27" s="1710"/>
      <c r="H27" s="1710"/>
      <c r="I27" s="1710"/>
      <c r="J27" s="1710"/>
      <c r="K27" s="1710"/>
      <c r="L27" s="1710"/>
      <c r="M27" s="1710"/>
      <c r="N27" s="1710"/>
      <c r="O27" s="1710"/>
      <c r="P27" s="1710"/>
      <c r="Q27" s="1710"/>
      <c r="R27" s="1710"/>
      <c r="S27" s="1710"/>
      <c r="T27" s="1710"/>
      <c r="U27" s="1710"/>
      <c r="V27" s="1710"/>
      <c r="W27" s="1710"/>
      <c r="X27" s="1710"/>
      <c r="Y27" s="1710"/>
      <c r="Z27" s="13"/>
      <c r="AA27" s="1340"/>
      <c r="AB27" s="4323"/>
      <c r="AC27" s="4323"/>
      <c r="AD27" s="4323"/>
      <c r="AE27" s="4323"/>
      <c r="AF27" s="4323"/>
      <c r="AG27" s="4323"/>
      <c r="AH27" s="4323"/>
      <c r="AI27" s="4323"/>
      <c r="AJ27" s="4323"/>
      <c r="AK27" s="4323"/>
      <c r="AL27" s="31"/>
      <c r="AM27" s="222"/>
      <c r="AO27" s="898"/>
      <c r="AP27" s="4134"/>
      <c r="AQ27" s="4134"/>
      <c r="AR27" s="4134"/>
      <c r="AS27" s="4134"/>
      <c r="AT27" s="4134"/>
      <c r="AU27" s="4134"/>
      <c r="AV27" s="4134"/>
      <c r="AW27" s="4134"/>
      <c r="AX27" s="4134"/>
      <c r="AY27" s="4134"/>
      <c r="AZ27" s="4134"/>
      <c r="BA27" s="4134"/>
      <c r="BB27" s="4134"/>
      <c r="BC27" s="4134"/>
      <c r="BD27" s="4134"/>
      <c r="BE27" s="4134"/>
      <c r="BF27" s="4134"/>
      <c r="BG27" s="4134"/>
      <c r="BH27" s="4134"/>
      <c r="BI27" s="4134"/>
      <c r="BJ27" s="4134"/>
      <c r="BK27" s="4134"/>
      <c r="BL27" s="4134"/>
      <c r="BM27" s="4134"/>
      <c r="BN27" s="4134"/>
      <c r="BO27" s="4134"/>
      <c r="BP27" s="4134"/>
      <c r="BQ27" s="4134"/>
      <c r="BR27" s="4134"/>
      <c r="BS27" s="4134"/>
      <c r="BT27" s="4134"/>
      <c r="BU27" s="1121"/>
    </row>
    <row r="28" spans="1:73" ht="14.1" customHeight="1">
      <c r="A28" s="303"/>
      <c r="B28" s="15"/>
      <c r="C28" s="564"/>
      <c r="D28" s="278" t="s">
        <v>38</v>
      </c>
      <c r="E28" s="1872" t="s">
        <v>1460</v>
      </c>
      <c r="F28" s="1872"/>
      <c r="G28" s="1872"/>
      <c r="H28" s="1872"/>
      <c r="I28" s="1872"/>
      <c r="J28" s="1872"/>
      <c r="K28" s="1872"/>
      <c r="L28" s="1872"/>
      <c r="M28" s="1872"/>
      <c r="N28" s="1872"/>
      <c r="O28" s="1872"/>
      <c r="P28" s="1872"/>
      <c r="Q28" s="1872"/>
      <c r="R28" s="1872"/>
      <c r="S28" s="1872"/>
      <c r="T28" s="1872"/>
      <c r="U28" s="1872"/>
      <c r="V28" s="1872"/>
      <c r="W28" s="1872"/>
      <c r="X28" s="1872"/>
      <c r="Y28" s="1872"/>
      <c r="Z28" s="13"/>
      <c r="AA28" s="302" t="s">
        <v>17</v>
      </c>
      <c r="AB28" s="4087" t="s">
        <v>972</v>
      </c>
      <c r="AC28" s="4087"/>
      <c r="AD28" s="4087"/>
      <c r="AE28" s="4087"/>
      <c r="AF28" s="4087"/>
      <c r="AG28" s="4087"/>
      <c r="AH28" s="4087"/>
      <c r="AI28" s="4087"/>
      <c r="AJ28" s="4087"/>
      <c r="AK28" s="4087"/>
      <c r="AL28" s="31"/>
      <c r="AM28" s="222"/>
      <c r="AO28" s="898"/>
      <c r="AP28" s="4134"/>
      <c r="AQ28" s="4134"/>
      <c r="AR28" s="4134"/>
      <c r="AS28" s="4134"/>
      <c r="AT28" s="4134"/>
      <c r="AU28" s="4134"/>
      <c r="AV28" s="4134"/>
      <c r="AW28" s="4134"/>
      <c r="AX28" s="4134"/>
      <c r="AY28" s="4134"/>
      <c r="AZ28" s="4134"/>
      <c r="BA28" s="4134"/>
      <c r="BB28" s="4134"/>
      <c r="BC28" s="4134"/>
      <c r="BD28" s="4134"/>
      <c r="BE28" s="4134"/>
      <c r="BF28" s="4134"/>
      <c r="BG28" s="4134"/>
      <c r="BH28" s="4134"/>
      <c r="BI28" s="4134"/>
      <c r="BJ28" s="4134"/>
      <c r="BK28" s="4134"/>
      <c r="BL28" s="4134"/>
      <c r="BM28" s="4134"/>
      <c r="BN28" s="4134"/>
      <c r="BO28" s="4134"/>
      <c r="BP28" s="4134"/>
      <c r="BQ28" s="4134"/>
      <c r="BR28" s="4134"/>
      <c r="BS28" s="4134"/>
      <c r="BT28" s="4134"/>
      <c r="BU28" s="1121"/>
    </row>
    <row r="29" spans="1:73" ht="14.1" customHeight="1">
      <c r="A29" s="303"/>
      <c r="B29" s="15"/>
      <c r="C29" s="13"/>
      <c r="D29" s="13"/>
      <c r="E29" s="1872"/>
      <c r="F29" s="1872"/>
      <c r="G29" s="1872"/>
      <c r="H29" s="1872"/>
      <c r="I29" s="1872"/>
      <c r="J29" s="1872"/>
      <c r="K29" s="1872"/>
      <c r="L29" s="1872"/>
      <c r="M29" s="1872"/>
      <c r="N29" s="1872"/>
      <c r="O29" s="1872"/>
      <c r="P29" s="1872"/>
      <c r="Q29" s="1872"/>
      <c r="R29" s="1872"/>
      <c r="S29" s="1872"/>
      <c r="T29" s="1872"/>
      <c r="U29" s="1872"/>
      <c r="V29" s="1872"/>
      <c r="W29" s="1872"/>
      <c r="X29" s="1872"/>
      <c r="Y29" s="1872"/>
      <c r="Z29" s="13"/>
      <c r="AA29" s="297" t="s">
        <v>17</v>
      </c>
      <c r="AB29" s="1871" t="s">
        <v>136</v>
      </c>
      <c r="AC29" s="1871"/>
      <c r="AD29" s="1871"/>
      <c r="AE29" s="1871"/>
      <c r="AF29" s="1871"/>
      <c r="AG29" s="1871"/>
      <c r="AH29" s="1871"/>
      <c r="AI29" s="1871"/>
      <c r="AJ29" s="1871"/>
      <c r="AK29" s="1871"/>
      <c r="AL29" s="31"/>
      <c r="AM29" s="222"/>
      <c r="AO29" s="502"/>
      <c r="AP29" s="244"/>
      <c r="AQ29" s="244"/>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501"/>
    </row>
    <row r="30" spans="1:73" ht="14.1" customHeight="1">
      <c r="A30" s="303"/>
      <c r="B30" s="45"/>
      <c r="C30" s="564"/>
      <c r="D30" s="13"/>
      <c r="E30" s="13"/>
      <c r="F30" s="13"/>
      <c r="G30" s="13"/>
      <c r="H30" s="13"/>
      <c r="I30" s="13"/>
      <c r="J30" s="13"/>
      <c r="K30" s="13"/>
      <c r="L30" s="13"/>
      <c r="M30" s="13"/>
      <c r="N30" s="13"/>
      <c r="O30" s="13"/>
      <c r="P30" s="13"/>
      <c r="Q30" s="13"/>
      <c r="R30" s="13"/>
      <c r="S30" s="13"/>
      <c r="T30" s="13"/>
      <c r="U30" s="13"/>
      <c r="V30" s="13"/>
      <c r="W30" s="13"/>
      <c r="X30" s="13"/>
      <c r="Y30" s="13"/>
      <c r="Z30" s="13"/>
      <c r="AA30" s="302"/>
      <c r="AB30" s="1871"/>
      <c r="AC30" s="1871"/>
      <c r="AD30" s="1871"/>
      <c r="AE30" s="1871"/>
      <c r="AF30" s="1871"/>
      <c r="AG30" s="1871"/>
      <c r="AH30" s="1871"/>
      <c r="AI30" s="1871"/>
      <c r="AJ30" s="1871"/>
      <c r="AK30" s="1871"/>
      <c r="AL30" s="31"/>
      <c r="AM30" s="222"/>
    </row>
    <row r="31" spans="1:73" ht="14.1" customHeight="1">
      <c r="A31" s="303"/>
      <c r="B31" s="45"/>
      <c r="C31" s="564"/>
      <c r="D31" s="561" t="s">
        <v>35</v>
      </c>
      <c r="E31" s="1872" t="s">
        <v>678</v>
      </c>
      <c r="F31" s="1872"/>
      <c r="G31" s="1872"/>
      <c r="H31" s="1872"/>
      <c r="I31" s="1872"/>
      <c r="J31" s="1872"/>
      <c r="K31" s="1872"/>
      <c r="L31" s="1872"/>
      <c r="M31" s="1872"/>
      <c r="N31" s="1872"/>
      <c r="O31" s="1872"/>
      <c r="P31" s="1872"/>
      <c r="Q31" s="1872"/>
      <c r="R31" s="1872"/>
      <c r="S31" s="1872"/>
      <c r="T31" s="1872"/>
      <c r="U31" s="1872"/>
      <c r="V31" s="1872"/>
      <c r="W31" s="1872"/>
      <c r="X31" s="1872"/>
      <c r="Y31" s="1872"/>
      <c r="Z31" s="65"/>
      <c r="AA31" s="302"/>
      <c r="AB31" s="1871"/>
      <c r="AC31" s="1871"/>
      <c r="AD31" s="1871"/>
      <c r="AE31" s="1871"/>
      <c r="AF31" s="1871"/>
      <c r="AG31" s="1871"/>
      <c r="AH31" s="1871"/>
      <c r="AI31" s="1871"/>
      <c r="AJ31" s="1871"/>
      <c r="AK31" s="1871"/>
      <c r="AL31" s="17"/>
      <c r="AM31" s="222"/>
    </row>
    <row r="32" spans="1:73" ht="14.1" customHeight="1">
      <c r="A32" s="303"/>
      <c r="B32" s="15"/>
      <c r="C32" s="13"/>
      <c r="D32" s="303"/>
      <c r="E32" s="1872"/>
      <c r="F32" s="1872"/>
      <c r="G32" s="1872"/>
      <c r="H32" s="1872"/>
      <c r="I32" s="1872"/>
      <c r="J32" s="1872"/>
      <c r="K32" s="1872"/>
      <c r="L32" s="1872"/>
      <c r="M32" s="1872"/>
      <c r="N32" s="1872"/>
      <c r="O32" s="1872"/>
      <c r="P32" s="1872"/>
      <c r="Q32" s="1872"/>
      <c r="R32" s="1872"/>
      <c r="S32" s="1872"/>
      <c r="T32" s="1872"/>
      <c r="U32" s="1872"/>
      <c r="V32" s="1872"/>
      <c r="W32" s="1872"/>
      <c r="X32" s="1872"/>
      <c r="Y32" s="1872"/>
      <c r="Z32" s="65"/>
      <c r="AA32" s="297" t="s">
        <v>17</v>
      </c>
      <c r="AB32" s="1871" t="s">
        <v>1065</v>
      </c>
      <c r="AC32" s="1871"/>
      <c r="AD32" s="1871"/>
      <c r="AE32" s="1871"/>
      <c r="AF32" s="1871"/>
      <c r="AG32" s="1871"/>
      <c r="AH32" s="1871"/>
      <c r="AI32" s="1871"/>
      <c r="AJ32" s="1871"/>
      <c r="AK32" s="1871"/>
      <c r="AL32" s="31"/>
      <c r="AM32" s="222"/>
    </row>
    <row r="33" spans="1:68" ht="14.1" customHeight="1">
      <c r="A33" s="303"/>
      <c r="B33" s="15"/>
      <c r="C33" s="13"/>
      <c r="D33" s="13"/>
      <c r="E33" s="13"/>
      <c r="F33" s="13"/>
      <c r="G33" s="13"/>
      <c r="H33" s="13"/>
      <c r="I33" s="13"/>
      <c r="J33" s="13"/>
      <c r="K33" s="13"/>
      <c r="L33" s="13"/>
      <c r="M33" s="13"/>
      <c r="N33" s="13"/>
      <c r="O33" s="13"/>
      <c r="P33" s="13"/>
      <c r="Q33" s="13"/>
      <c r="R33" s="13"/>
      <c r="S33" s="13"/>
      <c r="T33" s="13"/>
      <c r="U33" s="13"/>
      <c r="V33" s="13"/>
      <c r="W33" s="13"/>
      <c r="X33" s="13"/>
      <c r="Y33" s="13"/>
      <c r="Z33" s="13"/>
      <c r="AA33" s="21"/>
      <c r="AB33" s="1871"/>
      <c r="AC33" s="1871"/>
      <c r="AD33" s="1871"/>
      <c r="AE33" s="1871"/>
      <c r="AF33" s="1871"/>
      <c r="AG33" s="1871"/>
      <c r="AH33" s="1871"/>
      <c r="AI33" s="1871"/>
      <c r="AJ33" s="1871"/>
      <c r="AK33" s="1871"/>
      <c r="AL33" s="31"/>
      <c r="AM33" s="222"/>
    </row>
    <row r="34" spans="1:68" ht="14.1" customHeight="1">
      <c r="A34" s="303"/>
      <c r="B34" s="18"/>
      <c r="C34" s="13"/>
      <c r="D34" s="561" t="s">
        <v>41</v>
      </c>
      <c r="E34" s="1872" t="s">
        <v>679</v>
      </c>
      <c r="F34" s="1872"/>
      <c r="G34" s="1872"/>
      <c r="H34" s="1872"/>
      <c r="I34" s="1872"/>
      <c r="J34" s="1872"/>
      <c r="K34" s="1872"/>
      <c r="L34" s="1872"/>
      <c r="M34" s="1872"/>
      <c r="N34" s="1872"/>
      <c r="O34" s="1872"/>
      <c r="P34" s="1872"/>
      <c r="Q34" s="1872"/>
      <c r="R34" s="1872"/>
      <c r="S34" s="1872"/>
      <c r="T34" s="1872"/>
      <c r="U34" s="1872"/>
      <c r="V34" s="1872"/>
      <c r="W34" s="1872"/>
      <c r="X34" s="1872"/>
      <c r="Y34" s="1872"/>
      <c r="Z34" s="65"/>
      <c r="AA34" s="21"/>
      <c r="AB34" s="1871"/>
      <c r="AC34" s="1871"/>
      <c r="AD34" s="1871"/>
      <c r="AE34" s="1871"/>
      <c r="AF34" s="1871"/>
      <c r="AG34" s="1871"/>
      <c r="AH34" s="1871"/>
      <c r="AI34" s="1871"/>
      <c r="AJ34" s="1871"/>
      <c r="AK34" s="1871"/>
      <c r="AL34" s="31"/>
      <c r="AM34" s="222"/>
    </row>
    <row r="35" spans="1:68" ht="14.1" customHeight="1">
      <c r="A35" s="303"/>
      <c r="B35" s="18"/>
      <c r="C35" s="13"/>
      <c r="D35" s="13"/>
      <c r="E35" s="1872"/>
      <c r="F35" s="1872"/>
      <c r="G35" s="1872"/>
      <c r="H35" s="1872"/>
      <c r="I35" s="1872"/>
      <c r="J35" s="1872"/>
      <c r="K35" s="1872"/>
      <c r="L35" s="1872"/>
      <c r="M35" s="1872"/>
      <c r="N35" s="1872"/>
      <c r="O35" s="1872"/>
      <c r="P35" s="1872"/>
      <c r="Q35" s="1872"/>
      <c r="R35" s="1872"/>
      <c r="S35" s="1872"/>
      <c r="T35" s="1872"/>
      <c r="U35" s="1872"/>
      <c r="V35" s="1872"/>
      <c r="W35" s="1872"/>
      <c r="X35" s="1872"/>
      <c r="Y35" s="1872"/>
      <c r="Z35" s="65"/>
      <c r="AA35" s="21"/>
      <c r="AB35" s="1871"/>
      <c r="AC35" s="1871"/>
      <c r="AD35" s="1871"/>
      <c r="AE35" s="1871"/>
      <c r="AF35" s="1871"/>
      <c r="AG35" s="1871"/>
      <c r="AH35" s="1871"/>
      <c r="AI35" s="1871"/>
      <c r="AJ35" s="1871"/>
      <c r="AK35" s="1871"/>
      <c r="AL35" s="31"/>
      <c r="AM35" s="222"/>
    </row>
    <row r="36" spans="1:68" ht="14.1" customHeight="1">
      <c r="A36" s="303"/>
      <c r="B36" s="15"/>
      <c r="C36" s="13"/>
      <c r="D36" s="13"/>
      <c r="E36" s="13"/>
      <c r="F36" s="13"/>
      <c r="G36" s="13"/>
      <c r="H36" s="13"/>
      <c r="I36" s="13"/>
      <c r="J36" s="13"/>
      <c r="K36" s="13"/>
      <c r="L36" s="13"/>
      <c r="M36" s="13"/>
      <c r="N36" s="13"/>
      <c r="O36" s="13"/>
      <c r="P36" s="13"/>
      <c r="Q36" s="13"/>
      <c r="R36" s="13"/>
      <c r="S36" s="13"/>
      <c r="T36" s="13"/>
      <c r="U36" s="13"/>
      <c r="V36" s="13"/>
      <c r="W36" s="13"/>
      <c r="X36" s="13"/>
      <c r="Y36" s="13"/>
      <c r="Z36" s="13"/>
      <c r="AA36" s="12"/>
      <c r="AB36" s="13"/>
      <c r="AC36" s="13"/>
      <c r="AD36" s="13"/>
      <c r="AE36" s="13"/>
      <c r="AF36" s="13"/>
      <c r="AG36" s="13"/>
      <c r="AH36" s="311"/>
      <c r="AI36" s="311"/>
      <c r="AJ36" s="311"/>
      <c r="AK36" s="311"/>
      <c r="AL36" s="31"/>
      <c r="AM36" s="222"/>
    </row>
    <row r="37" spans="1:68" ht="14.1" customHeight="1">
      <c r="A37" s="303"/>
      <c r="B37" s="15"/>
      <c r="C37" s="13"/>
      <c r="D37" s="278" t="s">
        <v>327</v>
      </c>
      <c r="E37" s="1872" t="s">
        <v>1704</v>
      </c>
      <c r="F37" s="1872"/>
      <c r="G37" s="1872"/>
      <c r="H37" s="1872"/>
      <c r="I37" s="1872"/>
      <c r="J37" s="1872"/>
      <c r="K37" s="1872"/>
      <c r="L37" s="1872"/>
      <c r="M37" s="1872"/>
      <c r="N37" s="1872"/>
      <c r="O37" s="1872"/>
      <c r="P37" s="1872"/>
      <c r="Q37" s="1872"/>
      <c r="R37" s="1872"/>
      <c r="S37" s="1872"/>
      <c r="T37" s="1872"/>
      <c r="U37" s="1872"/>
      <c r="V37" s="1872"/>
      <c r="W37" s="1872"/>
      <c r="X37" s="1872"/>
      <c r="Y37" s="1872"/>
      <c r="Z37" s="13"/>
      <c r="AA37" s="12"/>
      <c r="AB37" s="13"/>
      <c r="AC37" s="13"/>
      <c r="AD37" s="13"/>
      <c r="AE37" s="13"/>
      <c r="AF37" s="13"/>
      <c r="AG37" s="13"/>
      <c r="AH37" s="311"/>
      <c r="AI37" s="311"/>
      <c r="AJ37" s="311"/>
      <c r="AK37" s="311"/>
      <c r="AL37" s="31"/>
      <c r="AM37" s="222"/>
    </row>
    <row r="38" spans="1:68" ht="14.1" customHeight="1">
      <c r="A38" s="303"/>
      <c r="B38" s="15"/>
      <c r="C38" s="13"/>
      <c r="D38" s="13"/>
      <c r="E38" s="1872"/>
      <c r="F38" s="1872"/>
      <c r="G38" s="1872"/>
      <c r="H38" s="1872"/>
      <c r="I38" s="1872"/>
      <c r="J38" s="1872"/>
      <c r="K38" s="1872"/>
      <c r="L38" s="1872"/>
      <c r="M38" s="1872"/>
      <c r="N38" s="1872"/>
      <c r="O38" s="1872"/>
      <c r="P38" s="1872"/>
      <c r="Q38" s="1872"/>
      <c r="R38" s="1872"/>
      <c r="S38" s="1872"/>
      <c r="T38" s="1872"/>
      <c r="U38" s="1872"/>
      <c r="V38" s="1872"/>
      <c r="W38" s="1872"/>
      <c r="X38" s="1872"/>
      <c r="Y38" s="1872"/>
      <c r="Z38" s="13"/>
      <c r="AA38" s="12"/>
      <c r="AB38" s="13"/>
      <c r="AC38" s="13"/>
      <c r="AD38" s="13"/>
      <c r="AE38" s="13"/>
      <c r="AF38" s="13"/>
      <c r="AG38" s="13"/>
      <c r="AH38" s="311"/>
      <c r="AI38" s="311"/>
      <c r="AJ38" s="311"/>
      <c r="AK38" s="311"/>
      <c r="AL38" s="324"/>
      <c r="AM38" s="222"/>
    </row>
    <row r="39" spans="1:68" ht="14.1" customHeight="1">
      <c r="A39" s="303"/>
      <c r="B39" s="15"/>
      <c r="C39" s="13"/>
      <c r="D39" s="278"/>
      <c r="E39" s="13"/>
      <c r="F39" s="13"/>
      <c r="G39" s="13"/>
      <c r="H39" s="13"/>
      <c r="I39" s="13"/>
      <c r="J39" s="13"/>
      <c r="K39" s="13"/>
      <c r="L39" s="13"/>
      <c r="M39" s="13"/>
      <c r="N39" s="13"/>
      <c r="O39" s="13"/>
      <c r="P39" s="13"/>
      <c r="Q39" s="13"/>
      <c r="R39" s="13"/>
      <c r="S39" s="13"/>
      <c r="T39" s="13"/>
      <c r="U39" s="13"/>
      <c r="V39" s="13"/>
      <c r="W39" s="13"/>
      <c r="X39" s="13"/>
      <c r="Y39" s="13"/>
      <c r="Z39" s="13"/>
      <c r="AA39" s="12"/>
      <c r="AB39" s="13"/>
      <c r="AC39" s="13"/>
      <c r="AD39" s="13"/>
      <c r="AE39" s="13"/>
      <c r="AF39" s="13"/>
      <c r="AG39" s="13"/>
      <c r="AH39" s="13"/>
      <c r="AI39" s="13"/>
      <c r="AJ39" s="13"/>
      <c r="AK39" s="13"/>
      <c r="AL39" s="324"/>
      <c r="AM39" s="222"/>
    </row>
    <row r="40" spans="1:68" ht="14.1" customHeight="1">
      <c r="A40" s="303"/>
      <c r="B40" s="2941" t="s">
        <v>652</v>
      </c>
      <c r="C40" s="2942"/>
      <c r="D40" s="1872" t="s">
        <v>684</v>
      </c>
      <c r="E40" s="1872"/>
      <c r="F40" s="1872"/>
      <c r="G40" s="1872"/>
      <c r="H40" s="1872"/>
      <c r="I40" s="1872"/>
      <c r="J40" s="1872"/>
      <c r="K40" s="1872"/>
      <c r="L40" s="1872"/>
      <c r="M40" s="1872"/>
      <c r="N40" s="1872"/>
      <c r="O40" s="1872"/>
      <c r="P40" s="1872"/>
      <c r="Q40" s="1872"/>
      <c r="R40" s="1872"/>
      <c r="S40" s="1872"/>
      <c r="T40" s="1872"/>
      <c r="U40" s="1872"/>
      <c r="V40" s="1872"/>
      <c r="W40" s="1872"/>
      <c r="X40" s="1872"/>
      <c r="Y40" s="1872"/>
      <c r="Z40" s="13"/>
      <c r="AA40" s="302" t="s">
        <v>131</v>
      </c>
      <c r="AB40" s="1941" t="s">
        <v>1483</v>
      </c>
      <c r="AC40" s="1941"/>
      <c r="AD40" s="1941"/>
      <c r="AE40" s="1941"/>
      <c r="AF40" s="1941"/>
      <c r="AG40" s="1941"/>
      <c r="AH40" s="1941"/>
      <c r="AI40" s="1941"/>
      <c r="AJ40" s="1941"/>
      <c r="AK40" s="1941"/>
      <c r="AL40" s="324"/>
      <c r="AM40" s="222"/>
      <c r="AP40" s="383" t="s">
        <v>18</v>
      </c>
    </row>
    <row r="41" spans="1:68" ht="14.1" customHeight="1">
      <c r="A41" s="303"/>
      <c r="B41" s="15"/>
      <c r="C41" s="13"/>
      <c r="D41" s="1872"/>
      <c r="E41" s="1872"/>
      <c r="F41" s="1872"/>
      <c r="G41" s="1872"/>
      <c r="H41" s="1872"/>
      <c r="I41" s="1872"/>
      <c r="J41" s="1872"/>
      <c r="K41" s="1872"/>
      <c r="L41" s="1872"/>
      <c r="M41" s="1872"/>
      <c r="N41" s="1872"/>
      <c r="O41" s="1872"/>
      <c r="P41" s="1872"/>
      <c r="Q41" s="1872"/>
      <c r="R41" s="1872"/>
      <c r="S41" s="1872"/>
      <c r="T41" s="1872"/>
      <c r="U41" s="1872"/>
      <c r="V41" s="1872"/>
      <c r="W41" s="1872"/>
      <c r="X41" s="1872"/>
      <c r="Y41" s="1872"/>
      <c r="Z41" s="13"/>
      <c r="AA41" s="297" t="s">
        <v>131</v>
      </c>
      <c r="AB41" s="1871" t="s">
        <v>1518</v>
      </c>
      <c r="AC41" s="1871"/>
      <c r="AD41" s="1871"/>
      <c r="AE41" s="1871"/>
      <c r="AF41" s="1871"/>
      <c r="AG41" s="1871"/>
      <c r="AH41" s="1871"/>
      <c r="AI41" s="1871"/>
      <c r="AJ41" s="1871"/>
      <c r="AK41" s="1871"/>
      <c r="AL41" s="324"/>
      <c r="AM41" s="222"/>
      <c r="AP41" s="383"/>
    </row>
    <row r="42" spans="1:68" ht="14.1" customHeight="1">
      <c r="A42" s="303"/>
      <c r="B42" s="18"/>
      <c r="C42" s="13"/>
      <c r="D42" s="278" t="s">
        <v>38</v>
      </c>
      <c r="E42" s="2221" t="s">
        <v>685</v>
      </c>
      <c r="F42" s="2221"/>
      <c r="G42" s="2221"/>
      <c r="H42" s="2221"/>
      <c r="I42" s="2221"/>
      <c r="J42" s="2221"/>
      <c r="K42" s="2221"/>
      <c r="L42" s="2221"/>
      <c r="M42" s="2221"/>
      <c r="N42" s="2221"/>
      <c r="O42" s="2221"/>
      <c r="P42" s="2221"/>
      <c r="Q42" s="2221"/>
      <c r="R42" s="2221"/>
      <c r="S42" s="2221"/>
      <c r="T42" s="2221"/>
      <c r="U42" s="2221"/>
      <c r="V42" s="2221"/>
      <c r="W42" s="2221"/>
      <c r="X42" s="2221"/>
      <c r="Y42" s="2221"/>
      <c r="Z42" s="13"/>
      <c r="AA42" s="11"/>
      <c r="AB42" s="1871"/>
      <c r="AC42" s="1871"/>
      <c r="AD42" s="1871"/>
      <c r="AE42" s="1871"/>
      <c r="AF42" s="1871"/>
      <c r="AG42" s="1871"/>
      <c r="AH42" s="1871"/>
      <c r="AI42" s="1871"/>
      <c r="AJ42" s="1871"/>
      <c r="AK42" s="1871"/>
      <c r="AL42" s="324"/>
      <c r="AM42" s="222"/>
    </row>
    <row r="43" spans="1:68" ht="14.1" customHeight="1">
      <c r="A43" s="303"/>
      <c r="B43" s="18"/>
      <c r="C43" s="13"/>
      <c r="D43" s="13"/>
      <c r="E43" s="53" t="s">
        <v>479</v>
      </c>
      <c r="F43" s="2221" t="s">
        <v>594</v>
      </c>
      <c r="G43" s="2221"/>
      <c r="H43" s="2221"/>
      <c r="I43" s="278" t="s">
        <v>595</v>
      </c>
      <c r="J43" s="2644"/>
      <c r="K43" s="2644"/>
      <c r="L43" s="2644"/>
      <c r="M43" s="2644"/>
      <c r="N43" s="2644"/>
      <c r="O43" s="2644"/>
      <c r="P43" s="2644"/>
      <c r="Q43" s="2644"/>
      <c r="R43" s="2644"/>
      <c r="S43" s="2644"/>
      <c r="T43" s="2644"/>
      <c r="U43" s="2644"/>
      <c r="V43" s="2644"/>
      <c r="W43" s="2644"/>
      <c r="X43" s="2644"/>
      <c r="Y43" s="1294" t="s">
        <v>20</v>
      </c>
      <c r="Z43" s="65"/>
      <c r="AA43" s="11"/>
      <c r="AB43" s="1871"/>
      <c r="AC43" s="1871"/>
      <c r="AD43" s="1871"/>
      <c r="AE43" s="1871"/>
      <c r="AF43" s="1871"/>
      <c r="AG43" s="1871"/>
      <c r="AH43" s="1871"/>
      <c r="AI43" s="1871"/>
      <c r="AJ43" s="1871"/>
      <c r="AK43" s="1871"/>
      <c r="AL43" s="324"/>
      <c r="AM43" s="222"/>
    </row>
    <row r="44" spans="1:68" ht="14.1" customHeight="1">
      <c r="A44" s="303"/>
      <c r="B44" s="18"/>
      <c r="C44" s="13"/>
      <c r="D44" s="13"/>
      <c r="E44" s="53" t="s">
        <v>480</v>
      </c>
      <c r="F44" s="2221" t="s">
        <v>596</v>
      </c>
      <c r="G44" s="2221"/>
      <c r="H44" s="2221"/>
      <c r="I44" s="561" t="s">
        <v>595</v>
      </c>
      <c r="J44" s="1343"/>
      <c r="K44" s="1343" t="s">
        <v>23</v>
      </c>
      <c r="L44" s="1343" t="s">
        <v>131</v>
      </c>
      <c r="M44" s="1343"/>
      <c r="N44" s="1343" t="s">
        <v>24</v>
      </c>
      <c r="O44" s="1343" t="s">
        <v>131</v>
      </c>
      <c r="P44" s="1343"/>
      <c r="Q44" s="564" t="s">
        <v>597</v>
      </c>
      <c r="R44" s="13" t="s">
        <v>144</v>
      </c>
      <c r="S44" s="2714"/>
      <c r="T44" s="2714"/>
      <c r="U44" s="53" t="s">
        <v>85</v>
      </c>
      <c r="V44" s="53" t="s">
        <v>131</v>
      </c>
      <c r="W44" s="13"/>
      <c r="X44" s="1710" t="s">
        <v>598</v>
      </c>
      <c r="Y44" s="1710"/>
      <c r="Z44" s="65"/>
      <c r="AA44" s="11"/>
      <c r="AB44" s="1871"/>
      <c r="AC44" s="1871"/>
      <c r="AD44" s="1871"/>
      <c r="AE44" s="1871"/>
      <c r="AF44" s="1871"/>
      <c r="AG44" s="1871"/>
      <c r="AH44" s="1871"/>
      <c r="AI44" s="1871"/>
      <c r="AJ44" s="1871"/>
      <c r="AK44" s="1871"/>
      <c r="AL44" s="324"/>
      <c r="AM44" s="222"/>
      <c r="AP44" s="382"/>
      <c r="AU44" s="278"/>
      <c r="AV44" s="13"/>
      <c r="AW44" s="13"/>
      <c r="AX44" s="13"/>
      <c r="AY44" s="13"/>
      <c r="AZ44" s="13"/>
      <c r="BA44" s="13"/>
      <c r="BB44" s="13"/>
      <c r="BC44" s="13"/>
      <c r="BD44" s="13"/>
      <c r="BE44" s="13"/>
      <c r="BF44" s="13"/>
      <c r="BG44" s="13"/>
      <c r="BH44" s="13"/>
      <c r="BI44" s="13"/>
      <c r="BJ44" s="13"/>
      <c r="BK44" s="13"/>
      <c r="BL44" s="13"/>
      <c r="BM44" s="13"/>
      <c r="BN44" s="13"/>
      <c r="BO44" s="13"/>
      <c r="BP44" s="13"/>
    </row>
    <row r="45" spans="1:68" ht="14.1" customHeight="1">
      <c r="A45" s="303"/>
      <c r="B45" s="18"/>
      <c r="C45" s="13"/>
      <c r="D45" s="13"/>
      <c r="E45" s="13"/>
      <c r="F45" s="13"/>
      <c r="G45" s="13"/>
      <c r="H45" s="13"/>
      <c r="I45" s="13"/>
      <c r="J45" s="13"/>
      <c r="K45" s="13"/>
      <c r="L45" s="13"/>
      <c r="M45" s="13"/>
      <c r="N45" s="13"/>
      <c r="O45" s="13"/>
      <c r="P45" s="13"/>
      <c r="Q45" s="13"/>
      <c r="R45" s="13"/>
      <c r="S45" s="13"/>
      <c r="T45" s="13"/>
      <c r="U45" s="13"/>
      <c r="V45" s="13"/>
      <c r="W45" s="13"/>
      <c r="X45" s="13"/>
      <c r="Y45" s="13"/>
      <c r="Z45" s="13"/>
      <c r="AA45" s="1321"/>
      <c r="AB45" s="1871"/>
      <c r="AC45" s="1871"/>
      <c r="AD45" s="1871"/>
      <c r="AE45" s="1871"/>
      <c r="AF45" s="1871"/>
      <c r="AG45" s="1871"/>
      <c r="AH45" s="1871"/>
      <c r="AI45" s="1871"/>
      <c r="AJ45" s="1871"/>
      <c r="AK45" s="1871"/>
      <c r="AL45" s="168"/>
      <c r="AM45" s="222"/>
      <c r="AP45" s="383" t="s">
        <v>18</v>
      </c>
      <c r="AS45" s="307"/>
    </row>
    <row r="46" spans="1:68" ht="14.1" customHeight="1">
      <c r="A46" s="303"/>
      <c r="B46" s="18"/>
      <c r="C46" s="13"/>
      <c r="D46" s="278" t="s">
        <v>35</v>
      </c>
      <c r="E46" s="2221" t="s">
        <v>686</v>
      </c>
      <c r="F46" s="2221"/>
      <c r="G46" s="2221"/>
      <c r="H46" s="2221"/>
      <c r="I46" s="2221"/>
      <c r="J46" s="2221"/>
      <c r="K46" s="2221"/>
      <c r="L46" s="2221"/>
      <c r="M46" s="2221"/>
      <c r="N46" s="2221"/>
      <c r="O46" s="2221"/>
      <c r="P46" s="2221"/>
      <c r="Q46" s="2221"/>
      <c r="R46" s="2221"/>
      <c r="S46" s="2221"/>
      <c r="T46" s="2221"/>
      <c r="U46" s="2221"/>
      <c r="V46" s="2221"/>
      <c r="W46" s="2221"/>
      <c r="X46" s="2221"/>
      <c r="Y46" s="2221"/>
      <c r="Z46" s="13"/>
      <c r="AA46" s="1321"/>
      <c r="AB46" s="1155"/>
      <c r="AC46" s="1155"/>
      <c r="AD46" s="1155"/>
      <c r="AE46" s="1155"/>
      <c r="AF46" s="1155"/>
      <c r="AG46" s="1155"/>
      <c r="AH46" s="1155"/>
      <c r="AI46" s="1155"/>
      <c r="AJ46" s="1155"/>
      <c r="AK46" s="1155"/>
      <c r="AL46" s="168"/>
      <c r="AM46" s="222"/>
      <c r="AS46" s="303"/>
      <c r="AU46" s="379"/>
    </row>
    <row r="47" spans="1:68" ht="14.1" customHeight="1">
      <c r="A47" s="303"/>
      <c r="B47" s="18"/>
      <c r="C47" s="13"/>
      <c r="D47" s="317"/>
      <c r="E47" s="317"/>
      <c r="F47" s="317"/>
      <c r="G47" s="317"/>
      <c r="H47" s="317"/>
      <c r="I47" s="317"/>
      <c r="J47" s="317"/>
      <c r="K47" s="317"/>
      <c r="L47" s="317"/>
      <c r="M47" s="317"/>
      <c r="N47" s="317"/>
      <c r="O47" s="317"/>
      <c r="P47" s="317"/>
      <c r="Q47" s="317"/>
      <c r="R47" s="317"/>
      <c r="S47" s="317"/>
      <c r="T47" s="317"/>
      <c r="U47" s="317"/>
      <c r="V47" s="317"/>
      <c r="W47" s="317"/>
      <c r="X47" s="317"/>
      <c r="Y47" s="317"/>
      <c r="Z47" s="13"/>
      <c r="AA47" s="1154"/>
      <c r="AB47" s="1155"/>
      <c r="AC47" s="1155"/>
      <c r="AD47" s="1155"/>
      <c r="AE47" s="1155"/>
      <c r="AF47" s="1155"/>
      <c r="AG47" s="1155"/>
      <c r="AH47" s="1155"/>
      <c r="AI47" s="1155"/>
      <c r="AJ47" s="1155"/>
      <c r="AK47" s="1155"/>
      <c r="AL47" s="168"/>
      <c r="AM47" s="222"/>
      <c r="AS47" s="303"/>
      <c r="AU47" s="379"/>
    </row>
    <row r="48" spans="1:68" ht="14.1" customHeight="1">
      <c r="A48" s="303"/>
      <c r="B48" s="15"/>
      <c r="C48" s="13"/>
      <c r="D48" s="278" t="s">
        <v>41</v>
      </c>
      <c r="E48" s="2221" t="s">
        <v>687</v>
      </c>
      <c r="F48" s="2221"/>
      <c r="G48" s="2221"/>
      <c r="H48" s="2221"/>
      <c r="I48" s="2221"/>
      <c r="J48" s="2221"/>
      <c r="K48" s="2221"/>
      <c r="L48" s="2221"/>
      <c r="M48" s="2221"/>
      <c r="N48" s="2221"/>
      <c r="O48" s="2221"/>
      <c r="P48" s="2221"/>
      <c r="Q48" s="2221"/>
      <c r="R48" s="2221"/>
      <c r="S48" s="2221"/>
      <c r="T48" s="2221"/>
      <c r="U48" s="2221"/>
      <c r="V48" s="2221"/>
      <c r="W48" s="2221"/>
      <c r="X48" s="2221"/>
      <c r="Y48" s="2221"/>
      <c r="Z48" s="13"/>
      <c r="AA48" s="12"/>
      <c r="AB48" s="1155"/>
      <c r="AC48" s="1155"/>
      <c r="AD48" s="1155"/>
      <c r="AE48" s="1155"/>
      <c r="AF48" s="1155"/>
      <c r="AG48" s="1155"/>
      <c r="AH48" s="1155"/>
      <c r="AI48" s="1155"/>
      <c r="AJ48" s="1155"/>
      <c r="AK48" s="1155"/>
      <c r="AL48" s="17"/>
      <c r="AM48" s="222"/>
    </row>
    <row r="49" spans="1:39" ht="14.1" customHeight="1">
      <c r="A49" s="303"/>
      <c r="B49" s="18"/>
      <c r="C49" s="13"/>
      <c r="D49" s="13"/>
      <c r="E49" s="13"/>
      <c r="F49" s="13"/>
      <c r="G49" s="13"/>
      <c r="H49" s="13"/>
      <c r="I49" s="13"/>
      <c r="J49" s="13"/>
      <c r="K49" s="13"/>
      <c r="L49" s="13"/>
      <c r="M49" s="13"/>
      <c r="N49" s="13"/>
      <c r="O49" s="13"/>
      <c r="P49" s="13"/>
      <c r="Q49" s="13"/>
      <c r="R49" s="13"/>
      <c r="S49" s="13"/>
      <c r="T49" s="13"/>
      <c r="U49" s="13"/>
      <c r="V49" s="13"/>
      <c r="W49" s="13"/>
      <c r="X49" s="13"/>
      <c r="Y49" s="13"/>
      <c r="Z49" s="13"/>
      <c r="AA49" s="12"/>
      <c r="AB49" s="1344"/>
      <c r="AC49" s="1344"/>
      <c r="AD49" s="1344"/>
      <c r="AE49" s="1344"/>
      <c r="AF49" s="1344"/>
      <c r="AG49" s="1344"/>
      <c r="AH49" s="1344"/>
      <c r="AI49" s="1344"/>
      <c r="AJ49" s="1344"/>
      <c r="AK49" s="1344"/>
      <c r="AL49" s="17"/>
      <c r="AM49" s="222"/>
    </row>
    <row r="50" spans="1:39" ht="14.1" customHeight="1">
      <c r="A50" s="303"/>
      <c r="B50" s="18"/>
      <c r="C50" s="13"/>
      <c r="D50" s="13"/>
      <c r="E50" s="13"/>
      <c r="F50" s="13"/>
      <c r="G50" s="13"/>
      <c r="H50" s="13"/>
      <c r="I50" s="13"/>
      <c r="J50" s="13"/>
      <c r="K50" s="13"/>
      <c r="L50" s="13"/>
      <c r="M50" s="13"/>
      <c r="N50" s="13"/>
      <c r="O50" s="13"/>
      <c r="P50" s="13"/>
      <c r="Q50" s="13"/>
      <c r="R50" s="13"/>
      <c r="S50" s="13"/>
      <c r="T50" s="13"/>
      <c r="U50" s="13"/>
      <c r="V50" s="13"/>
      <c r="W50" s="13"/>
      <c r="X50" s="13"/>
      <c r="Y50" s="13"/>
      <c r="Z50" s="65"/>
      <c r="AA50" s="12"/>
      <c r="AB50" s="1344"/>
      <c r="AC50" s="1344"/>
      <c r="AD50" s="1344"/>
      <c r="AE50" s="1344"/>
      <c r="AF50" s="1344"/>
      <c r="AG50" s="1344"/>
      <c r="AH50" s="1344"/>
      <c r="AI50" s="1344"/>
      <c r="AJ50" s="1344"/>
      <c r="AK50" s="1344"/>
      <c r="AL50" s="17"/>
      <c r="AM50" s="222"/>
    </row>
    <row r="51" spans="1:39" ht="14.1" customHeight="1">
      <c r="A51" s="303"/>
      <c r="B51" s="1708" t="s">
        <v>622</v>
      </c>
      <c r="C51" s="1709"/>
      <c r="D51" s="1710" t="s">
        <v>682</v>
      </c>
      <c r="E51" s="1710"/>
      <c r="F51" s="1710"/>
      <c r="G51" s="1710"/>
      <c r="H51" s="1710"/>
      <c r="I51" s="1710"/>
      <c r="J51" s="1710"/>
      <c r="K51" s="1710"/>
      <c r="L51" s="1710"/>
      <c r="M51" s="1710"/>
      <c r="N51" s="1710"/>
      <c r="O51" s="1710"/>
      <c r="P51" s="1710"/>
      <c r="Q51" s="1710"/>
      <c r="R51" s="1710"/>
      <c r="S51" s="1710"/>
      <c r="T51" s="1710"/>
      <c r="U51" s="1710"/>
      <c r="V51" s="1710"/>
      <c r="W51" s="1710"/>
      <c r="X51" s="1710"/>
      <c r="Y51" s="1710"/>
      <c r="Z51" s="65"/>
      <c r="AA51" s="12"/>
      <c r="AB51" s="1344"/>
      <c r="AC51" s="1344"/>
      <c r="AD51" s="1344"/>
      <c r="AE51" s="1344"/>
      <c r="AF51" s="1344"/>
      <c r="AG51" s="1344"/>
      <c r="AH51" s="1344"/>
      <c r="AI51" s="1344"/>
      <c r="AJ51" s="1344"/>
      <c r="AK51" s="1344"/>
      <c r="AL51" s="14"/>
      <c r="AM51" s="222"/>
    </row>
    <row r="52" spans="1:39" ht="14.1" customHeight="1">
      <c r="A52" s="303"/>
      <c r="B52" s="18"/>
      <c r="C52" s="13"/>
      <c r="D52" s="561" t="s">
        <v>38</v>
      </c>
      <c r="E52" s="1872" t="s">
        <v>1220</v>
      </c>
      <c r="F52" s="1872"/>
      <c r="G52" s="1872"/>
      <c r="H52" s="1872"/>
      <c r="I52" s="1872"/>
      <c r="J52" s="1872"/>
      <c r="K52" s="1872"/>
      <c r="L52" s="1872"/>
      <c r="M52" s="1872"/>
      <c r="N52" s="1872"/>
      <c r="O52" s="1872"/>
      <c r="P52" s="1872"/>
      <c r="Q52" s="1872"/>
      <c r="R52" s="1872"/>
      <c r="S52" s="1872"/>
      <c r="T52" s="1872"/>
      <c r="U52" s="1872"/>
      <c r="V52" s="1872"/>
      <c r="W52" s="1872"/>
      <c r="X52" s="1872"/>
      <c r="Y52" s="1872"/>
      <c r="Z52" s="13"/>
      <c r="AA52" s="12"/>
      <c r="AB52" s="13"/>
      <c r="AC52" s="13"/>
      <c r="AD52" s="13"/>
      <c r="AE52" s="13"/>
      <c r="AF52" s="13"/>
      <c r="AG52" s="13"/>
      <c r="AH52" s="13"/>
      <c r="AI52" s="13"/>
      <c r="AJ52" s="13"/>
      <c r="AK52" s="13"/>
      <c r="AL52" s="14"/>
      <c r="AM52" s="222"/>
    </row>
    <row r="53" spans="1:39" ht="14.1" customHeight="1">
      <c r="A53" s="303"/>
      <c r="B53" s="18"/>
      <c r="C53" s="13"/>
      <c r="D53" s="13"/>
      <c r="E53" s="1872"/>
      <c r="F53" s="1872"/>
      <c r="G53" s="1872"/>
      <c r="H53" s="1872"/>
      <c r="I53" s="1872"/>
      <c r="J53" s="1872"/>
      <c r="K53" s="1872"/>
      <c r="L53" s="1872"/>
      <c r="M53" s="1872"/>
      <c r="N53" s="1872"/>
      <c r="O53" s="1872"/>
      <c r="P53" s="1872"/>
      <c r="Q53" s="1872"/>
      <c r="R53" s="1872"/>
      <c r="S53" s="1872"/>
      <c r="T53" s="1872"/>
      <c r="U53" s="1872"/>
      <c r="V53" s="1872"/>
      <c r="W53" s="1872"/>
      <c r="X53" s="1872"/>
      <c r="Y53" s="1872"/>
      <c r="Z53" s="13"/>
      <c r="AA53" s="12"/>
      <c r="AB53" s="13"/>
      <c r="AC53" s="13"/>
      <c r="AD53" s="13"/>
      <c r="AE53" s="13"/>
      <c r="AF53" s="13"/>
      <c r="AG53" s="13"/>
      <c r="AH53" s="13"/>
      <c r="AI53" s="13"/>
      <c r="AJ53" s="13"/>
      <c r="AK53" s="13"/>
      <c r="AL53" s="14"/>
      <c r="AM53" s="222"/>
    </row>
    <row r="54" spans="1:39" ht="14.1" customHeight="1">
      <c r="A54" s="303"/>
      <c r="B54" s="18"/>
      <c r="C54" s="13"/>
      <c r="D54" s="13"/>
      <c r="E54" s="13"/>
      <c r="F54" s="13"/>
      <c r="G54" s="13"/>
      <c r="H54" s="13"/>
      <c r="I54" s="13"/>
      <c r="J54" s="13"/>
      <c r="K54" s="13"/>
      <c r="L54" s="13"/>
      <c r="M54" s="13"/>
      <c r="N54" s="13"/>
      <c r="O54" s="13"/>
      <c r="P54" s="13"/>
      <c r="Q54" s="13"/>
      <c r="R54" s="13"/>
      <c r="S54" s="13"/>
      <c r="T54" s="13"/>
      <c r="U54" s="13"/>
      <c r="V54" s="13"/>
      <c r="W54" s="13"/>
      <c r="X54" s="13"/>
      <c r="Y54" s="13"/>
      <c r="Z54" s="65"/>
      <c r="AA54" s="12"/>
      <c r="AB54" s="13"/>
      <c r="AC54" s="13"/>
      <c r="AD54" s="13"/>
      <c r="AE54" s="13"/>
      <c r="AF54" s="13"/>
      <c r="AG54" s="13"/>
      <c r="AH54" s="13"/>
      <c r="AI54" s="13"/>
      <c r="AJ54" s="13"/>
      <c r="AK54" s="13"/>
      <c r="AL54" s="14"/>
      <c r="AM54" s="222"/>
    </row>
    <row r="55" spans="1:39" ht="14.1" customHeight="1">
      <c r="A55" s="303"/>
      <c r="B55" s="18"/>
      <c r="C55" s="13"/>
      <c r="D55" s="13"/>
      <c r="E55" s="13"/>
      <c r="F55" s="13"/>
      <c r="G55" s="13"/>
      <c r="H55" s="13"/>
      <c r="I55" s="13"/>
      <c r="J55" s="13"/>
      <c r="K55" s="13"/>
      <c r="L55" s="13"/>
      <c r="M55" s="13"/>
      <c r="N55" s="13"/>
      <c r="O55" s="13"/>
      <c r="P55" s="13"/>
      <c r="Q55" s="13"/>
      <c r="R55" s="13"/>
      <c r="S55" s="13"/>
      <c r="T55" s="13"/>
      <c r="U55" s="13"/>
      <c r="V55" s="13"/>
      <c r="W55" s="13"/>
      <c r="X55" s="13"/>
      <c r="Y55" s="13"/>
      <c r="Z55" s="65"/>
      <c r="AA55" s="12"/>
      <c r="AB55" s="13"/>
      <c r="AC55" s="13"/>
      <c r="AD55" s="13"/>
      <c r="AE55" s="13"/>
      <c r="AF55" s="13"/>
      <c r="AG55" s="13"/>
      <c r="AH55" s="13"/>
      <c r="AI55" s="13"/>
      <c r="AJ55" s="13"/>
      <c r="AK55" s="13"/>
      <c r="AL55" s="14"/>
      <c r="AM55" s="222"/>
    </row>
    <row r="56" spans="1:39" ht="14.1" customHeight="1">
      <c r="A56" s="303"/>
      <c r="B56" s="18"/>
      <c r="C56" s="13"/>
      <c r="D56" s="561" t="s">
        <v>35</v>
      </c>
      <c r="E56" s="1872" t="s">
        <v>1221</v>
      </c>
      <c r="F56" s="1872"/>
      <c r="G56" s="1872"/>
      <c r="H56" s="1872"/>
      <c r="I56" s="1872"/>
      <c r="J56" s="1872"/>
      <c r="K56" s="1872"/>
      <c r="L56" s="1872"/>
      <c r="M56" s="1872"/>
      <c r="N56" s="1872"/>
      <c r="O56" s="1872"/>
      <c r="P56" s="1872"/>
      <c r="Q56" s="1872"/>
      <c r="R56" s="1872"/>
      <c r="S56" s="1872"/>
      <c r="T56" s="1872"/>
      <c r="U56" s="1872"/>
      <c r="V56" s="1872"/>
      <c r="W56" s="1872"/>
      <c r="X56" s="1872"/>
      <c r="Y56" s="1872"/>
      <c r="Z56" s="13"/>
      <c r="AA56" s="12"/>
      <c r="AB56" s="13"/>
      <c r="AC56" s="13"/>
      <c r="AD56" s="13"/>
      <c r="AE56" s="13"/>
      <c r="AF56" s="13"/>
      <c r="AG56" s="13"/>
      <c r="AH56" s="13"/>
      <c r="AI56" s="13"/>
      <c r="AJ56" s="13"/>
      <c r="AK56" s="13"/>
      <c r="AL56" s="14"/>
      <c r="AM56" s="222"/>
    </row>
    <row r="57" spans="1:39" ht="14.1" customHeight="1">
      <c r="A57" s="303"/>
      <c r="B57" s="18"/>
      <c r="C57" s="13"/>
      <c r="D57" s="13"/>
      <c r="E57" s="1872"/>
      <c r="F57" s="1872"/>
      <c r="G57" s="1872"/>
      <c r="H57" s="1872"/>
      <c r="I57" s="1872"/>
      <c r="J57" s="1872"/>
      <c r="K57" s="1872"/>
      <c r="L57" s="1872"/>
      <c r="M57" s="1872"/>
      <c r="N57" s="1872"/>
      <c r="O57" s="1872"/>
      <c r="P57" s="1872"/>
      <c r="Q57" s="1872"/>
      <c r="R57" s="1872"/>
      <c r="S57" s="1872"/>
      <c r="T57" s="1872"/>
      <c r="U57" s="1872"/>
      <c r="V57" s="1872"/>
      <c r="W57" s="1872"/>
      <c r="X57" s="1872"/>
      <c r="Y57" s="1872"/>
      <c r="Z57" s="13"/>
      <c r="AA57" s="302"/>
      <c r="AB57" s="4"/>
      <c r="AC57" s="4"/>
      <c r="AD57" s="4"/>
      <c r="AE57" s="4"/>
      <c r="AF57" s="4"/>
      <c r="AG57" s="4"/>
      <c r="AH57" s="4"/>
      <c r="AI57" s="4"/>
      <c r="AJ57" s="4"/>
      <c r="AK57" s="4"/>
      <c r="AL57" s="17"/>
      <c r="AM57" s="222"/>
    </row>
    <row r="58" spans="1:39" ht="14.1" customHeight="1">
      <c r="A58" s="303"/>
      <c r="B58" s="18"/>
      <c r="C58" s="13"/>
      <c r="D58" s="13"/>
      <c r="E58" s="13"/>
      <c r="F58" s="13"/>
      <c r="G58" s="13"/>
      <c r="H58" s="13"/>
      <c r="I58" s="13"/>
      <c r="J58" s="13"/>
      <c r="K58" s="13"/>
      <c r="L58" s="13"/>
      <c r="M58" s="13"/>
      <c r="N58" s="13"/>
      <c r="O58" s="13"/>
      <c r="P58" s="13"/>
      <c r="Q58" s="13"/>
      <c r="R58" s="13"/>
      <c r="S58" s="13"/>
      <c r="T58" s="13"/>
      <c r="U58" s="13"/>
      <c r="V58" s="13"/>
      <c r="W58" s="13"/>
      <c r="X58" s="13"/>
      <c r="Y58" s="13"/>
      <c r="Z58" s="13"/>
      <c r="AA58" s="1345" t="s">
        <v>131</v>
      </c>
      <c r="AB58" s="4348" t="s">
        <v>1068</v>
      </c>
      <c r="AC58" s="4348"/>
      <c r="AD58" s="4348"/>
      <c r="AE58" s="4348"/>
      <c r="AF58" s="4348"/>
      <c r="AG58" s="4348"/>
      <c r="AH58" s="4348"/>
      <c r="AI58" s="4348"/>
      <c r="AJ58" s="4348"/>
      <c r="AK58" s="4348"/>
      <c r="AL58" s="49"/>
    </row>
    <row r="59" spans="1:39" ht="14.1" customHeight="1">
      <c r="A59" s="13"/>
      <c r="B59" s="1708" t="s">
        <v>623</v>
      </c>
      <c r="C59" s="1709"/>
      <c r="D59" s="1710" t="s">
        <v>1705</v>
      </c>
      <c r="E59" s="1710"/>
      <c r="F59" s="1710"/>
      <c r="G59" s="1710"/>
      <c r="H59" s="1710"/>
      <c r="I59" s="1710"/>
      <c r="J59" s="1710"/>
      <c r="K59" s="1710"/>
      <c r="L59" s="1710"/>
      <c r="M59" s="1710"/>
      <c r="N59" s="1710"/>
      <c r="O59" s="1710"/>
      <c r="P59" s="1710"/>
      <c r="Q59" s="1710"/>
      <c r="R59" s="1710"/>
      <c r="S59" s="1710"/>
      <c r="T59" s="1710"/>
      <c r="U59" s="1710"/>
      <c r="V59" s="1710"/>
      <c r="W59" s="1710"/>
      <c r="X59" s="1710"/>
      <c r="Y59" s="1710"/>
      <c r="Z59" s="13"/>
      <c r="AA59" s="1154" t="s">
        <v>131</v>
      </c>
      <c r="AB59" s="4346" t="s">
        <v>1069</v>
      </c>
      <c r="AC59" s="4346"/>
      <c r="AD59" s="4346"/>
      <c r="AE59" s="4346"/>
      <c r="AF59" s="4346"/>
      <c r="AG59" s="4346"/>
      <c r="AH59" s="4346"/>
      <c r="AI59" s="4346"/>
      <c r="AJ59" s="4346"/>
      <c r="AK59" s="4346"/>
      <c r="AL59" s="49"/>
    </row>
    <row r="60" spans="1:39" ht="14.1" customHeight="1">
      <c r="A60" s="13"/>
      <c r="B60" s="18"/>
      <c r="C60" s="13"/>
      <c r="D60" s="561" t="s">
        <v>38</v>
      </c>
      <c r="E60" s="1872" t="s">
        <v>681</v>
      </c>
      <c r="F60" s="1872"/>
      <c r="G60" s="1872"/>
      <c r="H60" s="1872"/>
      <c r="I60" s="1872"/>
      <c r="J60" s="1872"/>
      <c r="K60" s="1872"/>
      <c r="L60" s="1872"/>
      <c r="M60" s="1872"/>
      <c r="N60" s="1872"/>
      <c r="O60" s="1872"/>
      <c r="P60" s="1872"/>
      <c r="Q60" s="1872"/>
      <c r="R60" s="1872"/>
      <c r="S60" s="1872"/>
      <c r="T60" s="1872"/>
      <c r="U60" s="1872"/>
      <c r="V60" s="1872"/>
      <c r="W60" s="1872"/>
      <c r="X60" s="1872"/>
      <c r="Y60" s="1872"/>
      <c r="Z60" s="13"/>
      <c r="AA60" s="1321"/>
      <c r="AB60" s="4346"/>
      <c r="AC60" s="4346"/>
      <c r="AD60" s="4346"/>
      <c r="AE60" s="4346"/>
      <c r="AF60" s="4346"/>
      <c r="AG60" s="4346"/>
      <c r="AH60" s="4346"/>
      <c r="AI60" s="4346"/>
      <c r="AJ60" s="4346"/>
      <c r="AK60" s="4346"/>
      <c r="AL60" s="49"/>
    </row>
    <row r="61" spans="1:39" ht="14.1" customHeight="1">
      <c r="A61" s="13"/>
      <c r="B61" s="18"/>
      <c r="C61" s="13"/>
      <c r="D61" s="303"/>
      <c r="E61" s="1872"/>
      <c r="F61" s="1872"/>
      <c r="G61" s="1872"/>
      <c r="H61" s="1872"/>
      <c r="I61" s="1872"/>
      <c r="J61" s="1872"/>
      <c r="K61" s="1872"/>
      <c r="L61" s="1872"/>
      <c r="M61" s="1872"/>
      <c r="N61" s="1872"/>
      <c r="O61" s="1872"/>
      <c r="P61" s="1872"/>
      <c r="Q61" s="1872"/>
      <c r="R61" s="1872"/>
      <c r="S61" s="1872"/>
      <c r="T61" s="1872"/>
      <c r="U61" s="1872"/>
      <c r="V61" s="1872"/>
      <c r="W61" s="1872"/>
      <c r="X61" s="1872"/>
      <c r="Y61" s="1872"/>
      <c r="Z61" s="13"/>
      <c r="AA61" s="1321"/>
      <c r="AB61" s="4346"/>
      <c r="AC61" s="4346"/>
      <c r="AD61" s="4346"/>
      <c r="AE61" s="4346"/>
      <c r="AF61" s="4346"/>
      <c r="AG61" s="4346"/>
      <c r="AH61" s="4346"/>
      <c r="AI61" s="4346"/>
      <c r="AJ61" s="4346"/>
      <c r="AK61" s="4346"/>
      <c r="AL61" s="49"/>
    </row>
    <row r="62" spans="1:39" ht="9.75" customHeight="1">
      <c r="A62" s="13"/>
      <c r="B62" s="18"/>
      <c r="C62" s="13"/>
      <c r="D62" s="13"/>
      <c r="E62" s="13"/>
      <c r="F62" s="13"/>
      <c r="G62" s="13"/>
      <c r="H62" s="13"/>
      <c r="I62" s="13"/>
      <c r="J62" s="13"/>
      <c r="K62" s="13"/>
      <c r="L62" s="13"/>
      <c r="M62" s="13"/>
      <c r="N62" s="13"/>
      <c r="O62" s="13"/>
      <c r="P62" s="13"/>
      <c r="Q62" s="13"/>
      <c r="R62" s="13"/>
      <c r="S62" s="13"/>
      <c r="T62" s="13"/>
      <c r="U62" s="13"/>
      <c r="V62" s="13"/>
      <c r="W62" s="13"/>
      <c r="X62" s="13"/>
      <c r="Y62" s="13"/>
      <c r="Z62" s="13"/>
      <c r="AA62" s="1321"/>
      <c r="AB62" s="4346"/>
      <c r="AC62" s="4346"/>
      <c r="AD62" s="4346"/>
      <c r="AE62" s="4346"/>
      <c r="AF62" s="4346"/>
      <c r="AG62" s="4346"/>
      <c r="AH62" s="4346"/>
      <c r="AI62" s="4346"/>
      <c r="AJ62" s="4346"/>
      <c r="AK62" s="4346"/>
      <c r="AL62" s="31"/>
    </row>
    <row r="63" spans="1:39" ht="6.75" customHeight="1" thickBot="1">
      <c r="A63" s="13"/>
      <c r="B63" s="22"/>
      <c r="C63" s="8"/>
      <c r="D63" s="8"/>
      <c r="E63" s="8"/>
      <c r="F63" s="8"/>
      <c r="G63" s="8"/>
      <c r="H63" s="8"/>
      <c r="I63" s="8"/>
      <c r="J63" s="8"/>
      <c r="K63" s="8"/>
      <c r="L63" s="8"/>
      <c r="M63" s="8"/>
      <c r="N63" s="8"/>
      <c r="O63" s="8"/>
      <c r="P63" s="8"/>
      <c r="Q63" s="8"/>
      <c r="R63" s="8"/>
      <c r="S63" s="8"/>
      <c r="T63" s="8"/>
      <c r="U63" s="8"/>
      <c r="V63" s="8"/>
      <c r="W63" s="8"/>
      <c r="X63" s="8"/>
      <c r="Y63" s="8"/>
      <c r="Z63" s="8"/>
      <c r="AA63" s="1346"/>
      <c r="AB63" s="4347"/>
      <c r="AC63" s="4347"/>
      <c r="AD63" s="4347"/>
      <c r="AE63" s="4347"/>
      <c r="AF63" s="4347"/>
      <c r="AG63" s="4347"/>
      <c r="AH63" s="4347"/>
      <c r="AI63" s="4347"/>
      <c r="AJ63" s="4347"/>
      <c r="AK63" s="4347"/>
      <c r="AL63" s="158"/>
    </row>
  </sheetData>
  <sheetProtection algorithmName="SHA-512" hashValue="hbEByAlMah1kbwZQCXGyB5Agc/vfCAIamWiU1V3Ub/H6WL6cyJUePETzL+m04PjnUakM5NpiMSrhz7pQ3k/fmA==" saltValue="Rq1glcGbr6oBZgO+OI/loQ==" spinCount="100000" sheet="1" objects="1" scenarios="1" selectLockedCells="1"/>
  <mergeCells count="54">
    <mergeCell ref="E60:Y61"/>
    <mergeCell ref="AB59:AK63"/>
    <mergeCell ref="AB58:AK58"/>
    <mergeCell ref="E56:Y57"/>
    <mergeCell ref="E52:Y53"/>
    <mergeCell ref="AB29:AK31"/>
    <mergeCell ref="E31:Y32"/>
    <mergeCell ref="AB32:AK35"/>
    <mergeCell ref="E34:Y35"/>
    <mergeCell ref="E37:Y38"/>
    <mergeCell ref="D40:Y41"/>
    <mergeCell ref="AB40:AK40"/>
    <mergeCell ref="E46:Y46"/>
    <mergeCell ref="E48:Y48"/>
    <mergeCell ref="D51:Y51"/>
    <mergeCell ref="AB41:AK45"/>
    <mergeCell ref="J43:X43"/>
    <mergeCell ref="F44:H44"/>
    <mergeCell ref="S44:T44"/>
    <mergeCell ref="X44:Y44"/>
    <mergeCell ref="B59:C59"/>
    <mergeCell ref="D59:Y59"/>
    <mergeCell ref="B19:C19"/>
    <mergeCell ref="D19:Y21"/>
    <mergeCell ref="AP21:BT28"/>
    <mergeCell ref="B23:C23"/>
    <mergeCell ref="D23:Y25"/>
    <mergeCell ref="AB26:AK27"/>
    <mergeCell ref="B27:C27"/>
    <mergeCell ref="D27:Y27"/>
    <mergeCell ref="E28:Y29"/>
    <mergeCell ref="AB28:AK28"/>
    <mergeCell ref="B40:C40"/>
    <mergeCell ref="B51:C51"/>
    <mergeCell ref="E42:Y42"/>
    <mergeCell ref="F43:H43"/>
    <mergeCell ref="AB9:AK12"/>
    <mergeCell ref="B10:C10"/>
    <mergeCell ref="D10:Y11"/>
    <mergeCell ref="AP10:BT19"/>
    <mergeCell ref="B13:C13"/>
    <mergeCell ref="D13:Y14"/>
    <mergeCell ref="AB13:AK16"/>
    <mergeCell ref="B16:C16"/>
    <mergeCell ref="D16:Y17"/>
    <mergeCell ref="AB17:AK25"/>
    <mergeCell ref="B7:C7"/>
    <mergeCell ref="AB7:AK8"/>
    <mergeCell ref="AO7:BU7"/>
    <mergeCell ref="A1:AL1"/>
    <mergeCell ref="B3:Y3"/>
    <mergeCell ref="AA3:AL3"/>
    <mergeCell ref="C5:Y5"/>
    <mergeCell ref="D7:Y8"/>
  </mergeCells>
  <phoneticPr fontId="4"/>
  <conditionalFormatting sqref="J43">
    <cfRule type="containsBlanks" dxfId="26" priority="2">
      <formula>LEN(TRIM(J43))=0</formula>
    </cfRule>
  </conditionalFormatting>
  <conditionalFormatting sqref="S44">
    <cfRule type="containsBlanks" dxfId="25" priority="1">
      <formula>LEN(TRIM(S44))=0</formula>
    </cfRule>
  </conditionalFormatting>
  <printOptions horizontalCentered="1"/>
  <pageMargins left="0.70866141732283472" right="0.31496062992125984" top="0.39370078740157483" bottom="0.39370078740157483" header="0.19685039370078741" footer="0.27559055118110237"/>
  <pageSetup paperSize="9" fitToWidth="0" fitToHeight="0" orientation="portrait" cellComments="asDisplayed" horizontalDpi="300" verticalDpi="300"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801" r:id="rId4" name="Check Box 1">
              <controlPr defaultSize="0" autoFill="0" autoLine="0" autoPict="0">
                <anchor moveWithCells="1">
                  <from>
                    <xdr:col>17</xdr:col>
                    <xdr:colOff>171450</xdr:colOff>
                    <xdr:row>6</xdr:row>
                    <xdr:rowOff>161925</xdr:rowOff>
                  </from>
                  <to>
                    <xdr:col>21</xdr:col>
                    <xdr:colOff>9525</xdr:colOff>
                    <xdr:row>8</xdr:row>
                    <xdr:rowOff>19050</xdr:rowOff>
                  </to>
                </anchor>
              </controlPr>
            </control>
          </mc:Choice>
        </mc:AlternateContent>
        <mc:AlternateContent xmlns:mc="http://schemas.openxmlformats.org/markup-compatibility/2006">
          <mc:Choice Requires="x14">
            <control shapeId="1228802" r:id="rId5" name="Check Box 2">
              <controlPr defaultSize="0" autoFill="0" autoLine="0" autoPict="0">
                <anchor moveWithCells="1">
                  <from>
                    <xdr:col>21</xdr:col>
                    <xdr:colOff>47625</xdr:colOff>
                    <xdr:row>6</xdr:row>
                    <xdr:rowOff>161925</xdr:rowOff>
                  </from>
                  <to>
                    <xdr:col>24</xdr:col>
                    <xdr:colOff>66675</xdr:colOff>
                    <xdr:row>8</xdr:row>
                    <xdr:rowOff>9525</xdr:rowOff>
                  </to>
                </anchor>
              </controlPr>
            </control>
          </mc:Choice>
        </mc:AlternateContent>
        <mc:AlternateContent xmlns:mc="http://schemas.openxmlformats.org/markup-compatibility/2006">
          <mc:Choice Requires="x14">
            <control shapeId="1228803" r:id="rId6" name="Check Box 3">
              <controlPr defaultSize="0" autoFill="0" autoLine="0" autoPict="0">
                <anchor moveWithCells="1">
                  <from>
                    <xdr:col>17</xdr:col>
                    <xdr:colOff>171450</xdr:colOff>
                    <xdr:row>12</xdr:row>
                    <xdr:rowOff>152400</xdr:rowOff>
                  </from>
                  <to>
                    <xdr:col>21</xdr:col>
                    <xdr:colOff>9525</xdr:colOff>
                    <xdr:row>14</xdr:row>
                    <xdr:rowOff>9525</xdr:rowOff>
                  </to>
                </anchor>
              </controlPr>
            </control>
          </mc:Choice>
        </mc:AlternateContent>
        <mc:AlternateContent xmlns:mc="http://schemas.openxmlformats.org/markup-compatibility/2006">
          <mc:Choice Requires="x14">
            <control shapeId="1228804" r:id="rId7" name="Check Box 4">
              <controlPr defaultSize="0" autoFill="0" autoLine="0" autoPict="0">
                <anchor moveWithCells="1">
                  <from>
                    <xdr:col>21</xdr:col>
                    <xdr:colOff>47625</xdr:colOff>
                    <xdr:row>12</xdr:row>
                    <xdr:rowOff>152400</xdr:rowOff>
                  </from>
                  <to>
                    <xdr:col>24</xdr:col>
                    <xdr:colOff>66675</xdr:colOff>
                    <xdr:row>14</xdr:row>
                    <xdr:rowOff>0</xdr:rowOff>
                  </to>
                </anchor>
              </controlPr>
            </control>
          </mc:Choice>
        </mc:AlternateContent>
        <mc:AlternateContent xmlns:mc="http://schemas.openxmlformats.org/markup-compatibility/2006">
          <mc:Choice Requires="x14">
            <control shapeId="1228805" r:id="rId8" name="Check Box 5">
              <controlPr defaultSize="0" autoFill="0" autoLine="0" autoPict="0">
                <anchor moveWithCells="1">
                  <from>
                    <xdr:col>17</xdr:col>
                    <xdr:colOff>171450</xdr:colOff>
                    <xdr:row>15</xdr:row>
                    <xdr:rowOff>152400</xdr:rowOff>
                  </from>
                  <to>
                    <xdr:col>21</xdr:col>
                    <xdr:colOff>9525</xdr:colOff>
                    <xdr:row>17</xdr:row>
                    <xdr:rowOff>9525</xdr:rowOff>
                  </to>
                </anchor>
              </controlPr>
            </control>
          </mc:Choice>
        </mc:AlternateContent>
        <mc:AlternateContent xmlns:mc="http://schemas.openxmlformats.org/markup-compatibility/2006">
          <mc:Choice Requires="x14">
            <control shapeId="1228806" r:id="rId9" name="Check Box 6">
              <controlPr defaultSize="0" autoFill="0" autoLine="0" autoPict="0">
                <anchor moveWithCells="1">
                  <from>
                    <xdr:col>21</xdr:col>
                    <xdr:colOff>47625</xdr:colOff>
                    <xdr:row>15</xdr:row>
                    <xdr:rowOff>152400</xdr:rowOff>
                  </from>
                  <to>
                    <xdr:col>24</xdr:col>
                    <xdr:colOff>66675</xdr:colOff>
                    <xdr:row>17</xdr:row>
                    <xdr:rowOff>0</xdr:rowOff>
                  </to>
                </anchor>
              </controlPr>
            </control>
          </mc:Choice>
        </mc:AlternateContent>
        <mc:AlternateContent xmlns:mc="http://schemas.openxmlformats.org/markup-compatibility/2006">
          <mc:Choice Requires="x14">
            <control shapeId="1228807" r:id="rId10" name="Check Box 7">
              <controlPr defaultSize="0" autoFill="0" autoLine="0" autoPict="0">
                <anchor moveWithCells="1">
                  <from>
                    <xdr:col>17</xdr:col>
                    <xdr:colOff>171450</xdr:colOff>
                    <xdr:row>28</xdr:row>
                    <xdr:rowOff>0</xdr:rowOff>
                  </from>
                  <to>
                    <xdr:col>21</xdr:col>
                    <xdr:colOff>9525</xdr:colOff>
                    <xdr:row>29</xdr:row>
                    <xdr:rowOff>28575</xdr:rowOff>
                  </to>
                </anchor>
              </controlPr>
            </control>
          </mc:Choice>
        </mc:AlternateContent>
        <mc:AlternateContent xmlns:mc="http://schemas.openxmlformats.org/markup-compatibility/2006">
          <mc:Choice Requires="x14">
            <control shapeId="1228808" r:id="rId11" name="Check Box 8">
              <controlPr defaultSize="0" autoFill="0" autoLine="0" autoPict="0">
                <anchor moveWithCells="1">
                  <from>
                    <xdr:col>21</xdr:col>
                    <xdr:colOff>47625</xdr:colOff>
                    <xdr:row>28</xdr:row>
                    <xdr:rowOff>0</xdr:rowOff>
                  </from>
                  <to>
                    <xdr:col>24</xdr:col>
                    <xdr:colOff>66675</xdr:colOff>
                    <xdr:row>29</xdr:row>
                    <xdr:rowOff>19050</xdr:rowOff>
                  </to>
                </anchor>
              </controlPr>
            </control>
          </mc:Choice>
        </mc:AlternateContent>
        <mc:AlternateContent xmlns:mc="http://schemas.openxmlformats.org/markup-compatibility/2006">
          <mc:Choice Requires="x14">
            <control shapeId="1228809" r:id="rId12" name="Check Box 9">
              <controlPr defaultSize="0" autoFill="0" autoLine="0" autoPict="0">
                <anchor moveWithCells="1" sizeWithCells="1">
                  <from>
                    <xdr:col>17</xdr:col>
                    <xdr:colOff>171450</xdr:colOff>
                    <xdr:row>9</xdr:row>
                    <xdr:rowOff>152400</xdr:rowOff>
                  </from>
                  <to>
                    <xdr:col>21</xdr:col>
                    <xdr:colOff>9525</xdr:colOff>
                    <xdr:row>11</xdr:row>
                    <xdr:rowOff>38100</xdr:rowOff>
                  </to>
                </anchor>
              </controlPr>
            </control>
          </mc:Choice>
        </mc:AlternateContent>
        <mc:AlternateContent xmlns:mc="http://schemas.openxmlformats.org/markup-compatibility/2006">
          <mc:Choice Requires="x14">
            <control shapeId="1228810" r:id="rId13" name="Check Box 10">
              <controlPr defaultSize="0" autoFill="0" autoLine="0" autoPict="0">
                <anchor moveWithCells="1" sizeWithCells="1">
                  <from>
                    <xdr:col>21</xdr:col>
                    <xdr:colOff>47625</xdr:colOff>
                    <xdr:row>9</xdr:row>
                    <xdr:rowOff>152400</xdr:rowOff>
                  </from>
                  <to>
                    <xdr:col>24</xdr:col>
                    <xdr:colOff>66675</xdr:colOff>
                    <xdr:row>11</xdr:row>
                    <xdr:rowOff>28575</xdr:rowOff>
                  </to>
                </anchor>
              </controlPr>
            </control>
          </mc:Choice>
        </mc:AlternateContent>
        <mc:AlternateContent xmlns:mc="http://schemas.openxmlformats.org/markup-compatibility/2006">
          <mc:Choice Requires="x14">
            <control shapeId="1228811" r:id="rId14" name="Check Box 11">
              <controlPr defaultSize="0" autoFill="0" autoLine="0" autoPict="0">
                <anchor moveWithCells="1">
                  <from>
                    <xdr:col>14</xdr:col>
                    <xdr:colOff>123825</xdr:colOff>
                    <xdr:row>19</xdr:row>
                    <xdr:rowOff>161925</xdr:rowOff>
                  </from>
                  <to>
                    <xdr:col>17</xdr:col>
                    <xdr:colOff>142875</xdr:colOff>
                    <xdr:row>21</xdr:row>
                    <xdr:rowOff>19050</xdr:rowOff>
                  </to>
                </anchor>
              </controlPr>
            </control>
          </mc:Choice>
        </mc:AlternateContent>
        <mc:AlternateContent xmlns:mc="http://schemas.openxmlformats.org/markup-compatibility/2006">
          <mc:Choice Requires="x14">
            <control shapeId="1228812" r:id="rId15" name="Check Box 12">
              <controlPr defaultSize="0" autoFill="0" autoLine="0" autoPict="0">
                <anchor moveWithCells="1">
                  <from>
                    <xdr:col>18</xdr:col>
                    <xdr:colOff>9525</xdr:colOff>
                    <xdr:row>19</xdr:row>
                    <xdr:rowOff>161925</xdr:rowOff>
                  </from>
                  <to>
                    <xdr:col>21</xdr:col>
                    <xdr:colOff>19050</xdr:colOff>
                    <xdr:row>21</xdr:row>
                    <xdr:rowOff>9525</xdr:rowOff>
                  </to>
                </anchor>
              </controlPr>
            </control>
          </mc:Choice>
        </mc:AlternateContent>
        <mc:AlternateContent xmlns:mc="http://schemas.openxmlformats.org/markup-compatibility/2006">
          <mc:Choice Requires="x14">
            <control shapeId="1228813" r:id="rId16" name="Check Box 13">
              <controlPr defaultSize="0" autoFill="0" autoLine="0" autoPict="0">
                <anchor moveWithCells="1">
                  <from>
                    <xdr:col>21</xdr:col>
                    <xdr:colOff>123825</xdr:colOff>
                    <xdr:row>19</xdr:row>
                    <xdr:rowOff>161925</xdr:rowOff>
                  </from>
                  <to>
                    <xdr:col>24</xdr:col>
                    <xdr:colOff>142875</xdr:colOff>
                    <xdr:row>21</xdr:row>
                    <xdr:rowOff>9525</xdr:rowOff>
                  </to>
                </anchor>
              </controlPr>
            </control>
          </mc:Choice>
        </mc:AlternateContent>
        <mc:AlternateContent xmlns:mc="http://schemas.openxmlformats.org/markup-compatibility/2006">
          <mc:Choice Requires="x14">
            <control shapeId="1228814" r:id="rId17" name="Check Box 14">
              <controlPr defaultSize="0" autoFill="0" autoLine="0" autoPict="0">
                <anchor moveWithCells="1">
                  <from>
                    <xdr:col>14</xdr:col>
                    <xdr:colOff>123825</xdr:colOff>
                    <xdr:row>23</xdr:row>
                    <xdr:rowOff>142875</xdr:rowOff>
                  </from>
                  <to>
                    <xdr:col>17</xdr:col>
                    <xdr:colOff>142875</xdr:colOff>
                    <xdr:row>25</xdr:row>
                    <xdr:rowOff>0</xdr:rowOff>
                  </to>
                </anchor>
              </controlPr>
            </control>
          </mc:Choice>
        </mc:AlternateContent>
        <mc:AlternateContent xmlns:mc="http://schemas.openxmlformats.org/markup-compatibility/2006">
          <mc:Choice Requires="x14">
            <control shapeId="1228815" r:id="rId18" name="Check Box 15">
              <controlPr defaultSize="0" autoFill="0" autoLine="0" autoPict="0">
                <anchor moveWithCells="1">
                  <from>
                    <xdr:col>18</xdr:col>
                    <xdr:colOff>9525</xdr:colOff>
                    <xdr:row>23</xdr:row>
                    <xdr:rowOff>142875</xdr:rowOff>
                  </from>
                  <to>
                    <xdr:col>21</xdr:col>
                    <xdr:colOff>19050</xdr:colOff>
                    <xdr:row>24</xdr:row>
                    <xdr:rowOff>161925</xdr:rowOff>
                  </to>
                </anchor>
              </controlPr>
            </control>
          </mc:Choice>
        </mc:AlternateContent>
        <mc:AlternateContent xmlns:mc="http://schemas.openxmlformats.org/markup-compatibility/2006">
          <mc:Choice Requires="x14">
            <control shapeId="1228816" r:id="rId19" name="Check Box 16">
              <controlPr defaultSize="0" autoFill="0" autoLine="0" autoPict="0">
                <anchor moveWithCells="1">
                  <from>
                    <xdr:col>21</xdr:col>
                    <xdr:colOff>123825</xdr:colOff>
                    <xdr:row>23</xdr:row>
                    <xdr:rowOff>142875</xdr:rowOff>
                  </from>
                  <to>
                    <xdr:col>24</xdr:col>
                    <xdr:colOff>142875</xdr:colOff>
                    <xdr:row>24</xdr:row>
                    <xdr:rowOff>161925</xdr:rowOff>
                  </to>
                </anchor>
              </controlPr>
            </control>
          </mc:Choice>
        </mc:AlternateContent>
        <mc:AlternateContent xmlns:mc="http://schemas.openxmlformats.org/markup-compatibility/2006">
          <mc:Choice Requires="x14">
            <control shapeId="1228817" r:id="rId20" name="Check Box 17">
              <controlPr defaultSize="0" autoFill="0" autoLine="0" autoPict="0">
                <anchor moveWithCells="1">
                  <from>
                    <xdr:col>17</xdr:col>
                    <xdr:colOff>171450</xdr:colOff>
                    <xdr:row>30</xdr:row>
                    <xdr:rowOff>161925</xdr:rowOff>
                  </from>
                  <to>
                    <xdr:col>21</xdr:col>
                    <xdr:colOff>9525</xdr:colOff>
                    <xdr:row>32</xdr:row>
                    <xdr:rowOff>19050</xdr:rowOff>
                  </to>
                </anchor>
              </controlPr>
            </control>
          </mc:Choice>
        </mc:AlternateContent>
        <mc:AlternateContent xmlns:mc="http://schemas.openxmlformats.org/markup-compatibility/2006">
          <mc:Choice Requires="x14">
            <control shapeId="1228818" r:id="rId21" name="Check Box 18">
              <controlPr defaultSize="0" autoFill="0" autoLine="0" autoPict="0">
                <anchor moveWithCells="1">
                  <from>
                    <xdr:col>21</xdr:col>
                    <xdr:colOff>47625</xdr:colOff>
                    <xdr:row>30</xdr:row>
                    <xdr:rowOff>161925</xdr:rowOff>
                  </from>
                  <to>
                    <xdr:col>24</xdr:col>
                    <xdr:colOff>66675</xdr:colOff>
                    <xdr:row>32</xdr:row>
                    <xdr:rowOff>9525</xdr:rowOff>
                  </to>
                </anchor>
              </controlPr>
            </control>
          </mc:Choice>
        </mc:AlternateContent>
        <mc:AlternateContent xmlns:mc="http://schemas.openxmlformats.org/markup-compatibility/2006">
          <mc:Choice Requires="x14">
            <control shapeId="1228819" r:id="rId22" name="Check Box 19">
              <controlPr defaultSize="0" autoFill="0" autoLine="0" autoPict="0">
                <anchor moveWithCells="1">
                  <from>
                    <xdr:col>17</xdr:col>
                    <xdr:colOff>171450</xdr:colOff>
                    <xdr:row>33</xdr:row>
                    <xdr:rowOff>161925</xdr:rowOff>
                  </from>
                  <to>
                    <xdr:col>21</xdr:col>
                    <xdr:colOff>9525</xdr:colOff>
                    <xdr:row>35</xdr:row>
                    <xdr:rowOff>19050</xdr:rowOff>
                  </to>
                </anchor>
              </controlPr>
            </control>
          </mc:Choice>
        </mc:AlternateContent>
        <mc:AlternateContent xmlns:mc="http://schemas.openxmlformats.org/markup-compatibility/2006">
          <mc:Choice Requires="x14">
            <control shapeId="1228820" r:id="rId23" name="Check Box 20">
              <controlPr defaultSize="0" autoFill="0" autoLine="0" autoPict="0">
                <anchor moveWithCells="1">
                  <from>
                    <xdr:col>21</xdr:col>
                    <xdr:colOff>47625</xdr:colOff>
                    <xdr:row>33</xdr:row>
                    <xdr:rowOff>161925</xdr:rowOff>
                  </from>
                  <to>
                    <xdr:col>24</xdr:col>
                    <xdr:colOff>66675</xdr:colOff>
                    <xdr:row>35</xdr:row>
                    <xdr:rowOff>9525</xdr:rowOff>
                  </to>
                </anchor>
              </controlPr>
            </control>
          </mc:Choice>
        </mc:AlternateContent>
        <mc:AlternateContent xmlns:mc="http://schemas.openxmlformats.org/markup-compatibility/2006">
          <mc:Choice Requires="x14">
            <control shapeId="1228823" r:id="rId24" name="Check Box 23">
              <controlPr defaultSize="0" autoFill="0" autoLine="0" autoPict="0">
                <anchor moveWithCells="1">
                  <from>
                    <xdr:col>17</xdr:col>
                    <xdr:colOff>171450</xdr:colOff>
                    <xdr:row>60</xdr:row>
                    <xdr:rowOff>0</xdr:rowOff>
                  </from>
                  <to>
                    <xdr:col>21</xdr:col>
                    <xdr:colOff>9525</xdr:colOff>
                    <xdr:row>61</xdr:row>
                    <xdr:rowOff>9525</xdr:rowOff>
                  </to>
                </anchor>
              </controlPr>
            </control>
          </mc:Choice>
        </mc:AlternateContent>
        <mc:AlternateContent xmlns:mc="http://schemas.openxmlformats.org/markup-compatibility/2006">
          <mc:Choice Requires="x14">
            <control shapeId="1228824" r:id="rId25" name="Check Box 24">
              <controlPr defaultSize="0" autoFill="0" autoLine="0" autoPict="0">
                <anchor moveWithCells="1">
                  <from>
                    <xdr:col>21</xdr:col>
                    <xdr:colOff>47625</xdr:colOff>
                    <xdr:row>60</xdr:row>
                    <xdr:rowOff>0</xdr:rowOff>
                  </from>
                  <to>
                    <xdr:col>24</xdr:col>
                    <xdr:colOff>66675</xdr:colOff>
                    <xdr:row>61</xdr:row>
                    <xdr:rowOff>0</xdr:rowOff>
                  </to>
                </anchor>
              </controlPr>
            </control>
          </mc:Choice>
        </mc:AlternateContent>
        <mc:AlternateContent xmlns:mc="http://schemas.openxmlformats.org/markup-compatibility/2006">
          <mc:Choice Requires="x14">
            <control shapeId="1228827" r:id="rId26" name="Check Box 27">
              <controlPr defaultSize="0" autoFill="0" autoLine="0" autoPict="0">
                <anchor moveWithCells="1">
                  <from>
                    <xdr:col>14</xdr:col>
                    <xdr:colOff>123825</xdr:colOff>
                    <xdr:row>53</xdr:row>
                    <xdr:rowOff>0</xdr:rowOff>
                  </from>
                  <to>
                    <xdr:col>17</xdr:col>
                    <xdr:colOff>142875</xdr:colOff>
                    <xdr:row>54</xdr:row>
                    <xdr:rowOff>28575</xdr:rowOff>
                  </to>
                </anchor>
              </controlPr>
            </control>
          </mc:Choice>
        </mc:AlternateContent>
        <mc:AlternateContent xmlns:mc="http://schemas.openxmlformats.org/markup-compatibility/2006">
          <mc:Choice Requires="x14">
            <control shapeId="1228828" r:id="rId27" name="Check Box 28">
              <controlPr defaultSize="0" autoFill="0" autoLine="0" autoPict="0">
                <anchor moveWithCells="1">
                  <from>
                    <xdr:col>18</xdr:col>
                    <xdr:colOff>9525</xdr:colOff>
                    <xdr:row>53</xdr:row>
                    <xdr:rowOff>0</xdr:rowOff>
                  </from>
                  <to>
                    <xdr:col>21</xdr:col>
                    <xdr:colOff>19050</xdr:colOff>
                    <xdr:row>54</xdr:row>
                    <xdr:rowOff>19050</xdr:rowOff>
                  </to>
                </anchor>
              </controlPr>
            </control>
          </mc:Choice>
        </mc:AlternateContent>
        <mc:AlternateContent xmlns:mc="http://schemas.openxmlformats.org/markup-compatibility/2006">
          <mc:Choice Requires="x14">
            <control shapeId="1228829" r:id="rId28" name="Check Box 29">
              <controlPr defaultSize="0" autoFill="0" autoLine="0" autoPict="0">
                <anchor moveWithCells="1">
                  <from>
                    <xdr:col>21</xdr:col>
                    <xdr:colOff>123825</xdr:colOff>
                    <xdr:row>53</xdr:row>
                    <xdr:rowOff>0</xdr:rowOff>
                  </from>
                  <to>
                    <xdr:col>24</xdr:col>
                    <xdr:colOff>142875</xdr:colOff>
                    <xdr:row>54</xdr:row>
                    <xdr:rowOff>19050</xdr:rowOff>
                  </to>
                </anchor>
              </controlPr>
            </control>
          </mc:Choice>
        </mc:AlternateContent>
        <mc:AlternateContent xmlns:mc="http://schemas.openxmlformats.org/markup-compatibility/2006">
          <mc:Choice Requires="x14">
            <control shapeId="1228830" r:id="rId29" name="Check Box 30">
              <controlPr defaultSize="0" autoFill="0" autoLine="0" autoPict="0">
                <anchor moveWithCells="1">
                  <from>
                    <xdr:col>14</xdr:col>
                    <xdr:colOff>123825</xdr:colOff>
                    <xdr:row>56</xdr:row>
                    <xdr:rowOff>0</xdr:rowOff>
                  </from>
                  <to>
                    <xdr:col>17</xdr:col>
                    <xdr:colOff>142875</xdr:colOff>
                    <xdr:row>57</xdr:row>
                    <xdr:rowOff>28575</xdr:rowOff>
                  </to>
                </anchor>
              </controlPr>
            </control>
          </mc:Choice>
        </mc:AlternateContent>
        <mc:AlternateContent xmlns:mc="http://schemas.openxmlformats.org/markup-compatibility/2006">
          <mc:Choice Requires="x14">
            <control shapeId="1228831" r:id="rId30" name="Check Box 31">
              <controlPr defaultSize="0" autoFill="0" autoLine="0" autoPict="0">
                <anchor moveWithCells="1">
                  <from>
                    <xdr:col>18</xdr:col>
                    <xdr:colOff>9525</xdr:colOff>
                    <xdr:row>56</xdr:row>
                    <xdr:rowOff>0</xdr:rowOff>
                  </from>
                  <to>
                    <xdr:col>21</xdr:col>
                    <xdr:colOff>19050</xdr:colOff>
                    <xdr:row>57</xdr:row>
                    <xdr:rowOff>19050</xdr:rowOff>
                  </to>
                </anchor>
              </controlPr>
            </control>
          </mc:Choice>
        </mc:AlternateContent>
        <mc:AlternateContent xmlns:mc="http://schemas.openxmlformats.org/markup-compatibility/2006">
          <mc:Choice Requires="x14">
            <control shapeId="1228832" r:id="rId31" name="Check Box 32">
              <controlPr defaultSize="0" autoFill="0" autoLine="0" autoPict="0">
                <anchor moveWithCells="1">
                  <from>
                    <xdr:col>21</xdr:col>
                    <xdr:colOff>123825</xdr:colOff>
                    <xdr:row>56</xdr:row>
                    <xdr:rowOff>0</xdr:rowOff>
                  </from>
                  <to>
                    <xdr:col>24</xdr:col>
                    <xdr:colOff>142875</xdr:colOff>
                    <xdr:row>57</xdr:row>
                    <xdr:rowOff>19050</xdr:rowOff>
                  </to>
                </anchor>
              </controlPr>
            </control>
          </mc:Choice>
        </mc:AlternateContent>
        <mc:AlternateContent xmlns:mc="http://schemas.openxmlformats.org/markup-compatibility/2006">
          <mc:Choice Requires="x14">
            <control shapeId="1228833" r:id="rId32" name="Check Box 33">
              <controlPr defaultSize="0" autoFill="0" autoLine="0" autoPict="0">
                <anchor moveWithCells="1">
                  <from>
                    <xdr:col>17</xdr:col>
                    <xdr:colOff>171450</xdr:colOff>
                    <xdr:row>39</xdr:row>
                    <xdr:rowOff>161925</xdr:rowOff>
                  </from>
                  <to>
                    <xdr:col>21</xdr:col>
                    <xdr:colOff>9525</xdr:colOff>
                    <xdr:row>41</xdr:row>
                    <xdr:rowOff>19050</xdr:rowOff>
                  </to>
                </anchor>
              </controlPr>
            </control>
          </mc:Choice>
        </mc:AlternateContent>
        <mc:AlternateContent xmlns:mc="http://schemas.openxmlformats.org/markup-compatibility/2006">
          <mc:Choice Requires="x14">
            <control shapeId="1228834" r:id="rId33" name="Check Box 34">
              <controlPr defaultSize="0" autoFill="0" autoLine="0" autoPict="0">
                <anchor moveWithCells="1">
                  <from>
                    <xdr:col>21</xdr:col>
                    <xdr:colOff>47625</xdr:colOff>
                    <xdr:row>39</xdr:row>
                    <xdr:rowOff>161925</xdr:rowOff>
                  </from>
                  <to>
                    <xdr:col>24</xdr:col>
                    <xdr:colOff>66675</xdr:colOff>
                    <xdr:row>41</xdr:row>
                    <xdr:rowOff>9525</xdr:rowOff>
                  </to>
                </anchor>
              </controlPr>
            </control>
          </mc:Choice>
        </mc:AlternateContent>
        <mc:AlternateContent xmlns:mc="http://schemas.openxmlformats.org/markup-compatibility/2006">
          <mc:Choice Requires="x14">
            <control shapeId="1228835" r:id="rId34" name="Check Box 35">
              <controlPr defaultSize="0" autoFill="0" autoLine="0" autoPict="0">
                <anchor moveWithCells="1">
                  <from>
                    <xdr:col>9</xdr:col>
                    <xdr:colOff>0</xdr:colOff>
                    <xdr:row>43</xdr:row>
                    <xdr:rowOff>0</xdr:rowOff>
                  </from>
                  <to>
                    <xdr:col>11</xdr:col>
                    <xdr:colOff>76200</xdr:colOff>
                    <xdr:row>44</xdr:row>
                    <xdr:rowOff>19050</xdr:rowOff>
                  </to>
                </anchor>
              </controlPr>
            </control>
          </mc:Choice>
        </mc:AlternateContent>
        <mc:AlternateContent xmlns:mc="http://schemas.openxmlformats.org/markup-compatibility/2006">
          <mc:Choice Requires="x14">
            <control shapeId="1228836" r:id="rId35" name="Check Box 36">
              <controlPr defaultSize="0" autoFill="0" autoLine="0" autoPict="0">
                <anchor moveWithCells="1">
                  <from>
                    <xdr:col>12</xdr:col>
                    <xdr:colOff>0</xdr:colOff>
                    <xdr:row>43</xdr:row>
                    <xdr:rowOff>0</xdr:rowOff>
                  </from>
                  <to>
                    <xdr:col>14</xdr:col>
                    <xdr:colOff>76200</xdr:colOff>
                    <xdr:row>44</xdr:row>
                    <xdr:rowOff>19050</xdr:rowOff>
                  </to>
                </anchor>
              </controlPr>
            </control>
          </mc:Choice>
        </mc:AlternateContent>
        <mc:AlternateContent xmlns:mc="http://schemas.openxmlformats.org/markup-compatibility/2006">
          <mc:Choice Requires="x14">
            <control shapeId="1228837" r:id="rId36" name="Check Box 37">
              <controlPr defaultSize="0" autoFill="0" autoLine="0" autoPict="0">
                <anchor moveWithCells="1">
                  <from>
                    <xdr:col>15</xdr:col>
                    <xdr:colOff>0</xdr:colOff>
                    <xdr:row>43</xdr:row>
                    <xdr:rowOff>0</xdr:rowOff>
                  </from>
                  <to>
                    <xdr:col>17</xdr:col>
                    <xdr:colOff>76200</xdr:colOff>
                    <xdr:row>44</xdr:row>
                    <xdr:rowOff>19050</xdr:rowOff>
                  </to>
                </anchor>
              </controlPr>
            </control>
          </mc:Choice>
        </mc:AlternateContent>
        <mc:AlternateContent xmlns:mc="http://schemas.openxmlformats.org/markup-compatibility/2006">
          <mc:Choice Requires="x14">
            <control shapeId="1228838" r:id="rId37" name="Check Box 38">
              <controlPr defaultSize="0" autoFill="0" autoLine="0" autoPict="0">
                <anchor moveWithCells="1">
                  <from>
                    <xdr:col>22</xdr:col>
                    <xdr:colOff>0</xdr:colOff>
                    <xdr:row>42</xdr:row>
                    <xdr:rowOff>161925</xdr:rowOff>
                  </from>
                  <to>
                    <xdr:col>24</xdr:col>
                    <xdr:colOff>76200</xdr:colOff>
                    <xdr:row>44</xdr:row>
                    <xdr:rowOff>9525</xdr:rowOff>
                  </to>
                </anchor>
              </controlPr>
            </control>
          </mc:Choice>
        </mc:AlternateContent>
        <mc:AlternateContent xmlns:mc="http://schemas.openxmlformats.org/markup-compatibility/2006">
          <mc:Choice Requires="x14">
            <control shapeId="1228839" r:id="rId38" name="Check Box 39">
              <controlPr defaultSize="0" autoFill="0" autoLine="0" autoPict="0">
                <anchor moveWithCells="1">
                  <from>
                    <xdr:col>14</xdr:col>
                    <xdr:colOff>123825</xdr:colOff>
                    <xdr:row>36</xdr:row>
                    <xdr:rowOff>161925</xdr:rowOff>
                  </from>
                  <to>
                    <xdr:col>17</xdr:col>
                    <xdr:colOff>142875</xdr:colOff>
                    <xdr:row>38</xdr:row>
                    <xdr:rowOff>19050</xdr:rowOff>
                  </to>
                </anchor>
              </controlPr>
            </control>
          </mc:Choice>
        </mc:AlternateContent>
        <mc:AlternateContent xmlns:mc="http://schemas.openxmlformats.org/markup-compatibility/2006">
          <mc:Choice Requires="x14">
            <control shapeId="1228840" r:id="rId39" name="Check Box 40">
              <controlPr defaultSize="0" autoFill="0" autoLine="0" autoPict="0">
                <anchor moveWithCells="1">
                  <from>
                    <xdr:col>18</xdr:col>
                    <xdr:colOff>9525</xdr:colOff>
                    <xdr:row>36</xdr:row>
                    <xdr:rowOff>161925</xdr:rowOff>
                  </from>
                  <to>
                    <xdr:col>21</xdr:col>
                    <xdr:colOff>19050</xdr:colOff>
                    <xdr:row>38</xdr:row>
                    <xdr:rowOff>9525</xdr:rowOff>
                  </to>
                </anchor>
              </controlPr>
            </control>
          </mc:Choice>
        </mc:AlternateContent>
        <mc:AlternateContent xmlns:mc="http://schemas.openxmlformats.org/markup-compatibility/2006">
          <mc:Choice Requires="x14">
            <control shapeId="1228841" r:id="rId40" name="Check Box 41">
              <controlPr defaultSize="0" autoFill="0" autoLine="0" autoPict="0">
                <anchor moveWithCells="1">
                  <from>
                    <xdr:col>21</xdr:col>
                    <xdr:colOff>123825</xdr:colOff>
                    <xdr:row>36</xdr:row>
                    <xdr:rowOff>161925</xdr:rowOff>
                  </from>
                  <to>
                    <xdr:col>24</xdr:col>
                    <xdr:colOff>142875</xdr:colOff>
                    <xdr:row>38</xdr:row>
                    <xdr:rowOff>9525</xdr:rowOff>
                  </to>
                </anchor>
              </controlPr>
            </control>
          </mc:Choice>
        </mc:AlternateContent>
        <mc:AlternateContent xmlns:mc="http://schemas.openxmlformats.org/markup-compatibility/2006">
          <mc:Choice Requires="x14">
            <control shapeId="1228842" r:id="rId41" name="Check Box 42">
              <controlPr defaultSize="0" autoFill="0" autoLine="0" autoPict="0">
                <anchor moveWithCells="1">
                  <from>
                    <xdr:col>17</xdr:col>
                    <xdr:colOff>171450</xdr:colOff>
                    <xdr:row>44</xdr:row>
                    <xdr:rowOff>152400</xdr:rowOff>
                  </from>
                  <to>
                    <xdr:col>21</xdr:col>
                    <xdr:colOff>9525</xdr:colOff>
                    <xdr:row>46</xdr:row>
                    <xdr:rowOff>9525</xdr:rowOff>
                  </to>
                </anchor>
              </controlPr>
            </control>
          </mc:Choice>
        </mc:AlternateContent>
        <mc:AlternateContent xmlns:mc="http://schemas.openxmlformats.org/markup-compatibility/2006">
          <mc:Choice Requires="x14">
            <control shapeId="1228843" r:id="rId42" name="Check Box 43">
              <controlPr defaultSize="0" autoFill="0" autoLine="0" autoPict="0">
                <anchor moveWithCells="1">
                  <from>
                    <xdr:col>21</xdr:col>
                    <xdr:colOff>47625</xdr:colOff>
                    <xdr:row>44</xdr:row>
                    <xdr:rowOff>152400</xdr:rowOff>
                  </from>
                  <to>
                    <xdr:col>24</xdr:col>
                    <xdr:colOff>66675</xdr:colOff>
                    <xdr:row>46</xdr:row>
                    <xdr:rowOff>0</xdr:rowOff>
                  </to>
                </anchor>
              </controlPr>
            </control>
          </mc:Choice>
        </mc:AlternateContent>
        <mc:AlternateContent xmlns:mc="http://schemas.openxmlformats.org/markup-compatibility/2006">
          <mc:Choice Requires="x14">
            <control shapeId="1228844" r:id="rId43" name="Check Box 44">
              <controlPr defaultSize="0" autoFill="0" autoLine="0" autoPict="0">
                <anchor moveWithCells="1">
                  <from>
                    <xdr:col>17</xdr:col>
                    <xdr:colOff>171450</xdr:colOff>
                    <xdr:row>47</xdr:row>
                    <xdr:rowOff>152400</xdr:rowOff>
                  </from>
                  <to>
                    <xdr:col>21</xdr:col>
                    <xdr:colOff>9525</xdr:colOff>
                    <xdr:row>49</xdr:row>
                    <xdr:rowOff>9525</xdr:rowOff>
                  </to>
                </anchor>
              </controlPr>
            </control>
          </mc:Choice>
        </mc:AlternateContent>
        <mc:AlternateContent xmlns:mc="http://schemas.openxmlformats.org/markup-compatibility/2006">
          <mc:Choice Requires="x14">
            <control shapeId="1228845" r:id="rId44" name="Check Box 45">
              <controlPr defaultSize="0" autoFill="0" autoLine="0" autoPict="0">
                <anchor moveWithCells="1">
                  <from>
                    <xdr:col>21</xdr:col>
                    <xdr:colOff>47625</xdr:colOff>
                    <xdr:row>47</xdr:row>
                    <xdr:rowOff>152400</xdr:rowOff>
                  </from>
                  <to>
                    <xdr:col>24</xdr:col>
                    <xdr:colOff>66675</xdr:colOff>
                    <xdr:row>49</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1732D-A20E-42D9-81C8-AB6A6C0B7018}">
  <sheetPr>
    <tabColor theme="7" tint="0.59999389629810485"/>
  </sheetPr>
  <dimension ref="A1:BT62"/>
  <sheetViews>
    <sheetView showGridLines="0" view="pageBreakPreview" zoomScaleNormal="100" zoomScaleSheetLayoutView="100" workbookViewId="0">
      <selection activeCell="E7" sqref="E7:Y7"/>
    </sheetView>
  </sheetViews>
  <sheetFormatPr defaultColWidth="8" defaultRowHeight="12"/>
  <cols>
    <col min="1" max="1" width="1.375" style="13" customWidth="1"/>
    <col min="2" max="2" width="1.625" style="13" customWidth="1"/>
    <col min="3" max="72" width="2.375" style="13" customWidth="1"/>
    <col min="73" max="16384" width="8" style="13"/>
  </cols>
  <sheetData>
    <row r="1" spans="1:72" ht="14.1" customHeight="1">
      <c r="A1" s="1742" t="s">
        <v>1706</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N1" s="525"/>
      <c r="AO1" s="525"/>
      <c r="AP1" s="525"/>
      <c r="AQ1" s="525"/>
      <c r="AR1" s="525"/>
    </row>
    <row r="2" spans="1:72" ht="5.0999999999999996" customHeight="1" thickBot="1"/>
    <row r="3" spans="1:72" ht="14.1" customHeight="1">
      <c r="B3" s="1741" t="s">
        <v>305</v>
      </c>
      <c r="C3" s="1739"/>
      <c r="D3" s="1739"/>
      <c r="E3" s="1739"/>
      <c r="F3" s="1739"/>
      <c r="G3" s="1739"/>
      <c r="H3" s="1739"/>
      <c r="I3" s="1739"/>
      <c r="J3" s="1739"/>
      <c r="K3" s="1739"/>
      <c r="L3" s="1739"/>
      <c r="M3" s="1739"/>
      <c r="N3" s="1739"/>
      <c r="O3" s="1739"/>
      <c r="P3" s="1739"/>
      <c r="Q3" s="1739"/>
      <c r="R3" s="1739"/>
      <c r="S3" s="1739"/>
      <c r="T3" s="1739"/>
      <c r="U3" s="1739"/>
      <c r="V3" s="1739"/>
      <c r="W3" s="1739"/>
      <c r="X3" s="1739"/>
      <c r="Y3" s="1739"/>
      <c r="Z3" s="1739"/>
      <c r="AA3" s="1738" t="s">
        <v>5</v>
      </c>
      <c r="AB3" s="1739"/>
      <c r="AC3" s="1739"/>
      <c r="AD3" s="1739"/>
      <c r="AE3" s="1739"/>
      <c r="AF3" s="1739"/>
      <c r="AG3" s="1739"/>
      <c r="AH3" s="1739"/>
      <c r="AI3" s="1739"/>
      <c r="AJ3" s="1739"/>
      <c r="AK3" s="1739"/>
      <c r="AL3" s="1740"/>
    </row>
    <row r="4" spans="1:72" ht="6.95" customHeight="1">
      <c r="B4" s="18"/>
      <c r="AA4" s="11"/>
      <c r="AB4" s="4"/>
      <c r="AC4" s="4"/>
      <c r="AD4" s="4"/>
      <c r="AE4" s="4"/>
      <c r="AF4" s="4"/>
      <c r="AG4" s="4"/>
      <c r="AH4" s="4"/>
      <c r="AI4" s="4"/>
      <c r="AJ4" s="4"/>
      <c r="AK4" s="4"/>
      <c r="AL4" s="49"/>
    </row>
    <row r="5" spans="1:72" ht="14.1" customHeight="1">
      <c r="B5" s="18"/>
      <c r="D5" s="278" t="s">
        <v>35</v>
      </c>
      <c r="E5" s="2221" t="s">
        <v>1461</v>
      </c>
      <c r="F5" s="2221"/>
      <c r="G5" s="2221"/>
      <c r="H5" s="2221"/>
      <c r="I5" s="2221"/>
      <c r="J5" s="2221"/>
      <c r="K5" s="2221"/>
      <c r="L5" s="2221"/>
      <c r="M5" s="2221"/>
      <c r="N5" s="2221"/>
      <c r="O5" s="2221"/>
      <c r="P5" s="2221"/>
      <c r="Q5" s="2221"/>
      <c r="R5" s="2221"/>
      <c r="S5" s="2221"/>
      <c r="T5" s="2221"/>
      <c r="U5" s="2221"/>
      <c r="V5" s="2221"/>
      <c r="W5" s="2221"/>
      <c r="X5" s="2221"/>
      <c r="Y5" s="2221"/>
      <c r="AA5" s="341" t="s">
        <v>131</v>
      </c>
      <c r="AB5" s="4350" t="s">
        <v>1482</v>
      </c>
      <c r="AC5" s="4350"/>
      <c r="AD5" s="4350"/>
      <c r="AE5" s="4350"/>
      <c r="AF5" s="4350"/>
      <c r="AG5" s="4350"/>
      <c r="AH5" s="4350"/>
      <c r="AI5" s="4350"/>
      <c r="AJ5" s="4350"/>
      <c r="AK5" s="4350"/>
      <c r="AL5" s="1122"/>
      <c r="AN5" s="303"/>
      <c r="AO5" s="227"/>
      <c r="AP5" s="227"/>
      <c r="AQ5" s="227"/>
      <c r="AR5" s="227"/>
      <c r="AS5" s="227"/>
      <c r="AT5" s="227"/>
      <c r="AU5" s="227"/>
      <c r="AV5" s="227"/>
      <c r="AW5" s="227"/>
      <c r="AX5" s="227"/>
      <c r="AY5" s="227"/>
      <c r="AZ5" s="227"/>
      <c r="BA5" s="227"/>
      <c r="BB5" s="227"/>
      <c r="BC5" s="227"/>
    </row>
    <row r="6" spans="1:72" ht="14.1" customHeight="1">
      <c r="B6" s="18"/>
      <c r="C6" s="317"/>
      <c r="D6" s="317"/>
      <c r="E6" s="317"/>
      <c r="F6" s="317"/>
      <c r="G6" s="317"/>
      <c r="H6" s="317"/>
      <c r="I6" s="317"/>
      <c r="J6" s="317"/>
      <c r="K6" s="317"/>
      <c r="L6" s="317"/>
      <c r="M6" s="317"/>
      <c r="N6" s="317"/>
      <c r="O6" s="317"/>
      <c r="P6" s="317"/>
      <c r="Q6" s="317"/>
      <c r="R6" s="317"/>
      <c r="S6" s="317"/>
      <c r="T6" s="317"/>
      <c r="U6" s="317"/>
      <c r="V6" s="317"/>
      <c r="W6" s="317"/>
      <c r="X6" s="317"/>
      <c r="Y6" s="317"/>
      <c r="AA6" s="11"/>
      <c r="AB6" s="4350"/>
      <c r="AC6" s="4350"/>
      <c r="AD6" s="4350"/>
      <c r="AE6" s="4350"/>
      <c r="AF6" s="4350"/>
      <c r="AG6" s="4350"/>
      <c r="AH6" s="4350"/>
      <c r="AI6" s="4350"/>
      <c r="AJ6" s="4350"/>
      <c r="AK6" s="4350"/>
      <c r="AL6" s="1122"/>
      <c r="AN6" s="303"/>
      <c r="AO6" s="227"/>
      <c r="AP6" s="227"/>
      <c r="AQ6" s="227"/>
      <c r="AR6" s="227"/>
      <c r="AS6" s="227"/>
      <c r="AT6" s="227"/>
      <c r="AU6" s="227"/>
      <c r="AV6" s="227"/>
      <c r="AW6" s="227"/>
      <c r="AX6" s="227"/>
      <c r="AY6" s="227"/>
      <c r="AZ6" s="227"/>
      <c r="BA6" s="227"/>
      <c r="BB6" s="227"/>
      <c r="BC6" s="227"/>
    </row>
    <row r="7" spans="1:72" ht="14.1" customHeight="1">
      <c r="B7" s="405"/>
      <c r="D7" s="379" t="s">
        <v>493</v>
      </c>
      <c r="E7" s="4349" t="s">
        <v>1481</v>
      </c>
      <c r="F7" s="4349"/>
      <c r="G7" s="4349"/>
      <c r="H7" s="4349"/>
      <c r="I7" s="4349"/>
      <c r="J7" s="4349"/>
      <c r="K7" s="4349"/>
      <c r="L7" s="4349"/>
      <c r="M7" s="4349"/>
      <c r="N7" s="4349"/>
      <c r="O7" s="4349"/>
      <c r="P7" s="4349"/>
      <c r="Q7" s="4349"/>
      <c r="R7" s="4349"/>
      <c r="S7" s="4349"/>
      <c r="T7" s="4349"/>
      <c r="U7" s="4349"/>
      <c r="V7" s="4349"/>
      <c r="W7" s="4349"/>
      <c r="X7" s="4349"/>
      <c r="Y7" s="4349"/>
      <c r="Z7" s="303"/>
      <c r="AA7" s="297"/>
      <c r="AB7" s="4350"/>
      <c r="AC7" s="4350"/>
      <c r="AD7" s="4350"/>
      <c r="AE7" s="4350"/>
      <c r="AF7" s="4350"/>
      <c r="AG7" s="4350"/>
      <c r="AH7" s="4350"/>
      <c r="AI7" s="4350"/>
      <c r="AJ7" s="4350"/>
      <c r="AK7" s="4350"/>
      <c r="AL7" s="1122"/>
      <c r="AN7" s="227"/>
      <c r="AO7" s="227"/>
      <c r="AP7" s="227"/>
      <c r="AQ7" s="227"/>
      <c r="AR7" s="227"/>
      <c r="AS7" s="227"/>
      <c r="AT7" s="227"/>
      <c r="AU7" s="227"/>
      <c r="AV7" s="227"/>
      <c r="AW7" s="227"/>
      <c r="AX7" s="227"/>
      <c r="AY7" s="227"/>
      <c r="AZ7" s="227"/>
      <c r="BA7" s="227"/>
      <c r="BB7" s="227"/>
      <c r="BC7" s="227"/>
    </row>
    <row r="8" spans="1:72" ht="14.1" customHeight="1">
      <c r="A8" s="303"/>
      <c r="B8" s="15"/>
      <c r="C8" s="278"/>
      <c r="Z8" s="5"/>
      <c r="AA8" s="302"/>
      <c r="AB8" s="4350"/>
      <c r="AC8" s="4350"/>
      <c r="AD8" s="4350"/>
      <c r="AE8" s="4350"/>
      <c r="AF8" s="4350"/>
      <c r="AG8" s="4350"/>
      <c r="AH8" s="4350"/>
      <c r="AI8" s="4350"/>
      <c r="AJ8" s="4350"/>
      <c r="AK8" s="4350"/>
      <c r="AL8" s="1122"/>
      <c r="AN8" s="227"/>
      <c r="AO8" s="227"/>
      <c r="AP8" s="227"/>
      <c r="AQ8" s="227"/>
      <c r="AR8" s="227"/>
      <c r="AS8" s="227"/>
      <c r="AT8" s="227"/>
      <c r="AU8" s="227"/>
      <c r="AV8" s="227"/>
      <c r="AW8" s="227"/>
      <c r="AX8" s="227"/>
      <c r="AY8" s="227"/>
      <c r="AZ8" s="227"/>
      <c r="BA8" s="227"/>
      <c r="BB8" s="227"/>
      <c r="BC8" s="227"/>
    </row>
    <row r="9" spans="1:72" ht="14.1" customHeight="1">
      <c r="A9" s="303"/>
      <c r="B9" s="15"/>
      <c r="C9" s="278"/>
      <c r="Z9" s="5"/>
      <c r="AA9" s="220"/>
      <c r="AB9" s="4350"/>
      <c r="AC9" s="4350"/>
      <c r="AD9" s="4350"/>
      <c r="AE9" s="4350"/>
      <c r="AF9" s="4350"/>
      <c r="AG9" s="4350"/>
      <c r="AH9" s="4350"/>
      <c r="AI9" s="4350"/>
      <c r="AJ9" s="4350"/>
      <c r="AK9" s="4350"/>
      <c r="AL9" s="1122"/>
      <c r="AN9" s="227"/>
      <c r="AO9" s="227"/>
      <c r="AP9" s="227"/>
      <c r="AQ9" s="227"/>
      <c r="AR9" s="227"/>
      <c r="AS9" s="227"/>
      <c r="AT9" s="227"/>
      <c r="AU9" s="227"/>
      <c r="AV9" s="227"/>
      <c r="AW9" s="227"/>
      <c r="AX9" s="227"/>
      <c r="AY9" s="227"/>
      <c r="AZ9" s="227"/>
      <c r="BA9" s="227"/>
      <c r="BB9" s="227"/>
      <c r="BC9" s="227"/>
    </row>
    <row r="10" spans="1:72" ht="14.1" customHeight="1">
      <c r="A10" s="303"/>
      <c r="B10" s="15"/>
      <c r="D10" s="65"/>
      <c r="E10" s="65"/>
      <c r="F10" s="65"/>
      <c r="G10" s="65"/>
      <c r="H10" s="65"/>
      <c r="I10" s="65"/>
      <c r="J10" s="65"/>
      <c r="K10" s="65"/>
      <c r="L10" s="65"/>
      <c r="M10" s="65"/>
      <c r="N10" s="65"/>
      <c r="O10" s="65"/>
      <c r="P10" s="65"/>
      <c r="Q10" s="65"/>
      <c r="R10" s="65"/>
      <c r="S10" s="65"/>
      <c r="T10" s="65"/>
      <c r="U10" s="65"/>
      <c r="V10" s="65"/>
      <c r="W10" s="65"/>
      <c r="X10" s="65"/>
      <c r="Y10" s="65"/>
      <c r="Z10" s="303"/>
      <c r="AA10" s="567"/>
      <c r="AB10" s="1871"/>
      <c r="AC10" s="1871"/>
      <c r="AD10" s="1871"/>
      <c r="AE10" s="1871"/>
      <c r="AF10" s="1871"/>
      <c r="AG10" s="1871"/>
      <c r="AH10" s="1871"/>
      <c r="AI10" s="1871"/>
      <c r="AJ10" s="1871"/>
      <c r="AK10" s="1871"/>
      <c r="AL10" s="324"/>
      <c r="AN10" s="227"/>
      <c r="AO10" s="227"/>
      <c r="AP10" s="227"/>
      <c r="AQ10" s="227"/>
      <c r="AR10" s="227"/>
      <c r="AS10" s="227"/>
      <c r="AT10" s="227"/>
      <c r="AU10" s="227"/>
      <c r="AV10" s="227"/>
      <c r="AW10" s="227"/>
      <c r="AX10" s="227"/>
      <c r="AY10" s="227"/>
      <c r="AZ10" s="227"/>
      <c r="BA10" s="227"/>
      <c r="BB10" s="227"/>
      <c r="BC10" s="227"/>
    </row>
    <row r="11" spans="1:72" ht="14.1" customHeight="1">
      <c r="A11" s="303"/>
      <c r="B11" s="2941" t="s">
        <v>521</v>
      </c>
      <c r="C11" s="2942"/>
      <c r="D11" s="2269" t="s">
        <v>1294</v>
      </c>
      <c r="E11" s="2269"/>
      <c r="F11" s="2269"/>
      <c r="G11" s="2269"/>
      <c r="H11" s="2269"/>
      <c r="I11" s="2269"/>
      <c r="J11" s="2269"/>
      <c r="K11" s="2269"/>
      <c r="L11" s="2269"/>
      <c r="M11" s="2269"/>
      <c r="N11" s="2269"/>
      <c r="O11" s="2269"/>
      <c r="P11" s="2269"/>
      <c r="Q11" s="2269"/>
      <c r="R11" s="2269"/>
      <c r="S11" s="2269"/>
      <c r="T11" s="2269"/>
      <c r="U11" s="2269"/>
      <c r="V11" s="2269"/>
      <c r="W11" s="2269"/>
      <c r="X11" s="2269"/>
      <c r="Y11" s="2269"/>
      <c r="Z11" s="303"/>
      <c r="AA11" s="523"/>
      <c r="AB11" s="1871"/>
      <c r="AC11" s="1871"/>
      <c r="AD11" s="1871"/>
      <c r="AE11" s="1871"/>
      <c r="AF11" s="1871"/>
      <c r="AG11" s="1871"/>
      <c r="AH11" s="1871"/>
      <c r="AI11" s="1871"/>
      <c r="AJ11" s="1871"/>
      <c r="AK11" s="1871"/>
      <c r="AL11" s="324"/>
      <c r="AN11" s="227"/>
      <c r="AO11" s="227"/>
      <c r="AP11" s="227"/>
      <c r="AQ11" s="227"/>
      <c r="AR11" s="227"/>
      <c r="AS11" s="227"/>
      <c r="AT11" s="227"/>
      <c r="AU11" s="227"/>
      <c r="AV11" s="227"/>
      <c r="AW11" s="227"/>
      <c r="AX11" s="227"/>
      <c r="AY11" s="227"/>
      <c r="AZ11" s="227"/>
      <c r="BA11" s="227"/>
      <c r="BB11" s="227"/>
      <c r="BC11" s="227"/>
      <c r="BI11" s="489"/>
      <c r="BJ11" s="489"/>
      <c r="BK11" s="489"/>
      <c r="BL11" s="489"/>
      <c r="BM11" s="489"/>
      <c r="BN11" s="489"/>
      <c r="BO11" s="489"/>
      <c r="BP11" s="489"/>
      <c r="BQ11" s="489"/>
    </row>
    <row r="12" spans="1:72" ht="14.1" customHeight="1">
      <c r="A12" s="303"/>
      <c r="B12" s="15"/>
      <c r="D12" s="561" t="s">
        <v>38</v>
      </c>
      <c r="E12" s="1872" t="s">
        <v>1742</v>
      </c>
      <c r="F12" s="1872"/>
      <c r="G12" s="1872"/>
      <c r="H12" s="1872"/>
      <c r="I12" s="1872"/>
      <c r="J12" s="1872"/>
      <c r="K12" s="1872"/>
      <c r="L12" s="1872"/>
      <c r="M12" s="1872"/>
      <c r="N12" s="1872"/>
      <c r="O12" s="1872"/>
      <c r="P12" s="1872"/>
      <c r="Q12" s="1872"/>
      <c r="R12" s="1872"/>
      <c r="S12" s="1872"/>
      <c r="T12" s="1872"/>
      <c r="U12" s="1872"/>
      <c r="V12" s="1872"/>
      <c r="W12" s="1872"/>
      <c r="X12" s="1872"/>
      <c r="Y12" s="1872"/>
      <c r="Z12" s="303"/>
      <c r="AA12" s="813"/>
      <c r="AB12" s="1871"/>
      <c r="AC12" s="1871"/>
      <c r="AD12" s="1871"/>
      <c r="AE12" s="1871"/>
      <c r="AF12" s="1871"/>
      <c r="AG12" s="1871"/>
      <c r="AH12" s="1871"/>
      <c r="AI12" s="1871"/>
      <c r="AJ12" s="1871"/>
      <c r="AK12" s="1871"/>
      <c r="AL12" s="272"/>
      <c r="AN12" s="227"/>
      <c r="AO12" s="227"/>
      <c r="AP12" s="227"/>
      <c r="AQ12" s="227"/>
      <c r="AR12" s="227"/>
      <c r="AS12" s="227"/>
      <c r="AT12" s="227"/>
      <c r="AU12" s="227"/>
      <c r="AV12" s="227"/>
      <c r="AW12" s="227"/>
      <c r="AX12" s="227"/>
      <c r="AY12" s="227"/>
      <c r="AZ12" s="227"/>
      <c r="BA12" s="227"/>
      <c r="BB12" s="227"/>
      <c r="BC12" s="227"/>
      <c r="BH12" s="489"/>
      <c r="BI12" s="489"/>
      <c r="BJ12" s="489"/>
      <c r="BK12" s="489"/>
      <c r="BL12" s="489"/>
      <c r="BM12" s="489"/>
      <c r="BN12" s="489"/>
      <c r="BO12" s="489"/>
      <c r="BP12" s="489"/>
      <c r="BQ12" s="489"/>
    </row>
    <row r="13" spans="1:72" ht="14.1" customHeight="1">
      <c r="A13" s="303"/>
      <c r="B13" s="876"/>
      <c r="C13" s="303"/>
      <c r="D13" s="65"/>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4"/>
      <c r="AA13" s="297" t="s">
        <v>131</v>
      </c>
      <c r="AB13" s="1871" t="s">
        <v>1462</v>
      </c>
      <c r="AC13" s="1871"/>
      <c r="AD13" s="1871"/>
      <c r="AE13" s="1871"/>
      <c r="AF13" s="1871"/>
      <c r="AG13" s="1871"/>
      <c r="AH13" s="1871"/>
      <c r="AI13" s="1871"/>
      <c r="AJ13" s="1871"/>
      <c r="AK13" s="1871"/>
      <c r="AL13" s="272"/>
      <c r="AN13" s="227"/>
      <c r="AO13" s="227"/>
      <c r="AP13" s="227"/>
      <c r="AQ13" s="227"/>
      <c r="AR13" s="227"/>
      <c r="AS13" s="227"/>
      <c r="AT13" s="227"/>
      <c r="AU13" s="227"/>
      <c r="AV13" s="227"/>
      <c r="AW13" s="227"/>
      <c r="AX13" s="227"/>
      <c r="AY13" s="227"/>
      <c r="AZ13" s="227"/>
      <c r="BA13" s="227"/>
      <c r="BB13" s="227"/>
      <c r="BC13" s="227"/>
    </row>
    <row r="14" spans="1:72" ht="14.1" customHeight="1">
      <c r="A14" s="303"/>
      <c r="B14" s="15"/>
      <c r="C14" s="303"/>
      <c r="D14" s="65"/>
      <c r="E14" s="65"/>
      <c r="F14" s="65"/>
      <c r="G14" s="65"/>
      <c r="H14" s="65"/>
      <c r="I14" s="65"/>
      <c r="J14" s="65"/>
      <c r="K14" s="65"/>
      <c r="L14" s="65"/>
      <c r="M14" s="65"/>
      <c r="N14" s="65"/>
      <c r="O14" s="65"/>
      <c r="P14" s="65"/>
      <c r="Q14" s="65"/>
      <c r="R14" s="65"/>
      <c r="S14" s="65"/>
      <c r="T14" s="65"/>
      <c r="U14" s="65"/>
      <c r="V14" s="65"/>
      <c r="W14" s="65"/>
      <c r="X14" s="65"/>
      <c r="Y14" s="65"/>
      <c r="Z14" s="5"/>
      <c r="AA14" s="12"/>
      <c r="AB14" s="1871"/>
      <c r="AC14" s="1871"/>
      <c r="AD14" s="1871"/>
      <c r="AE14" s="1871"/>
      <c r="AF14" s="1871"/>
      <c r="AG14" s="1871"/>
      <c r="AH14" s="1871"/>
      <c r="AI14" s="1871"/>
      <c r="AJ14" s="1871"/>
      <c r="AK14" s="1871"/>
      <c r="AL14" s="324"/>
      <c r="AN14" s="227"/>
      <c r="AO14" s="227"/>
      <c r="AP14" s="227"/>
      <c r="AQ14" s="227"/>
      <c r="AR14" s="227"/>
      <c r="AS14" s="227"/>
      <c r="AT14" s="227"/>
      <c r="AU14" s="227"/>
      <c r="AV14" s="227"/>
      <c r="AW14" s="227"/>
      <c r="AX14" s="227"/>
      <c r="AY14" s="227"/>
      <c r="AZ14" s="227"/>
      <c r="BA14" s="227"/>
      <c r="BB14" s="227"/>
      <c r="BC14" s="227"/>
    </row>
    <row r="15" spans="1:72" ht="14.1" customHeight="1">
      <c r="A15" s="303"/>
      <c r="B15" s="15"/>
      <c r="D15" s="561" t="s">
        <v>35</v>
      </c>
      <c r="E15" s="2221" t="s">
        <v>689</v>
      </c>
      <c r="F15" s="2221"/>
      <c r="G15" s="2221"/>
      <c r="H15" s="2221"/>
      <c r="I15" s="2221"/>
      <c r="J15" s="2221"/>
      <c r="K15" s="2221"/>
      <c r="L15" s="2221"/>
      <c r="M15" s="2221"/>
      <c r="N15" s="2221"/>
      <c r="O15" s="2221"/>
      <c r="P15" s="2221"/>
      <c r="Q15" s="2221"/>
      <c r="R15" s="2221"/>
      <c r="S15" s="2221"/>
      <c r="T15" s="2221"/>
      <c r="U15" s="2221"/>
      <c r="V15" s="2221"/>
      <c r="W15" s="2221"/>
      <c r="X15" s="2221"/>
      <c r="Y15" s="2221"/>
      <c r="Z15" s="2"/>
      <c r="AA15" s="12"/>
      <c r="AB15" s="1871"/>
      <c r="AC15" s="1871"/>
      <c r="AD15" s="1871"/>
      <c r="AE15" s="1871"/>
      <c r="AF15" s="1871"/>
      <c r="AG15" s="1871"/>
      <c r="AH15" s="1871"/>
      <c r="AI15" s="1871"/>
      <c r="AJ15" s="1871"/>
      <c r="AK15" s="1871"/>
      <c r="AL15" s="324"/>
      <c r="AO15" s="4"/>
      <c r="AP15" s="4"/>
      <c r="AQ15" s="4"/>
      <c r="AR15" s="4"/>
      <c r="AS15" s="4"/>
      <c r="AT15" s="4"/>
      <c r="AU15" s="4"/>
      <c r="AV15" s="4"/>
      <c r="AW15" s="4"/>
      <c r="AX15" s="4"/>
      <c r="AY15" s="4"/>
      <c r="AZ15" s="4"/>
      <c r="BA15" s="4"/>
      <c r="BB15" s="4"/>
      <c r="BC15" s="4"/>
      <c r="BD15" s="4"/>
      <c r="BE15" s="4"/>
      <c r="BF15" s="4"/>
      <c r="BR15" s="4"/>
      <c r="BS15" s="4"/>
      <c r="BT15" s="4"/>
    </row>
    <row r="16" spans="1:72" ht="14.1" customHeight="1">
      <c r="A16" s="303"/>
      <c r="B16" s="284"/>
      <c r="D16" s="278" t="s">
        <v>629</v>
      </c>
      <c r="E16" s="1710" t="s">
        <v>1292</v>
      </c>
      <c r="F16" s="1710"/>
      <c r="G16" s="1710"/>
      <c r="H16" s="1710"/>
      <c r="I16" s="1710"/>
      <c r="J16" s="1710"/>
      <c r="K16" s="1710"/>
      <c r="L16" s="1710"/>
      <c r="M16" s="1710"/>
      <c r="N16" s="1710"/>
      <c r="O16" s="1710"/>
      <c r="P16" s="1710"/>
      <c r="Q16" s="1710"/>
      <c r="R16" s="1710"/>
      <c r="S16" s="1710"/>
      <c r="T16" s="1710"/>
      <c r="U16" s="1710"/>
      <c r="V16" s="1710"/>
      <c r="W16" s="1710"/>
      <c r="X16" s="1710"/>
      <c r="Y16" s="1710"/>
      <c r="Z16" s="303"/>
      <c r="AA16" s="11"/>
      <c r="AB16" s="1871"/>
      <c r="AC16" s="1871"/>
      <c r="AD16" s="1871"/>
      <c r="AE16" s="1871"/>
      <c r="AF16" s="1871"/>
      <c r="AG16" s="1871"/>
      <c r="AH16" s="1871"/>
      <c r="AI16" s="1871"/>
      <c r="AJ16" s="1871"/>
      <c r="AK16" s="1871"/>
      <c r="AL16" s="32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row>
    <row r="17" spans="1:72" ht="14.1" customHeight="1">
      <c r="A17" s="303"/>
      <c r="B17" s="15"/>
      <c r="E17" s="2938"/>
      <c r="F17" s="2938"/>
      <c r="G17" s="2938"/>
      <c r="H17" s="2938"/>
      <c r="I17" s="2938"/>
      <c r="J17" s="2938"/>
      <c r="K17" s="2938"/>
      <c r="L17" s="2938"/>
      <c r="M17" s="2938"/>
      <c r="N17" s="2938"/>
      <c r="O17" s="2938"/>
      <c r="P17" s="2938"/>
      <c r="Q17" s="2938"/>
      <c r="R17" s="2938"/>
      <c r="S17" s="2938"/>
      <c r="T17" s="2938"/>
      <c r="U17" s="2938"/>
      <c r="V17" s="2938"/>
      <c r="W17" s="2938"/>
      <c r="X17" s="2938"/>
      <c r="Y17" s="2938"/>
      <c r="Z17" s="2938"/>
      <c r="AA17" s="2938"/>
      <c r="AB17" s="2938"/>
      <c r="AC17" s="2938"/>
      <c r="AD17" s="2938"/>
      <c r="AE17" s="2938"/>
      <c r="AF17" s="2938"/>
      <c r="AG17" s="2938"/>
      <c r="AH17" s="2938"/>
      <c r="AI17" s="2938"/>
      <c r="AJ17" s="2938"/>
      <c r="AK17" s="322"/>
      <c r="AL17" s="272"/>
      <c r="AN17" s="193"/>
      <c r="AO17" s="29"/>
      <c r="AP17" s="4"/>
      <c r="AQ17" s="4"/>
      <c r="AR17" s="4"/>
      <c r="AS17" s="4"/>
      <c r="AT17" s="4"/>
      <c r="AU17" s="4"/>
      <c r="AV17" s="4"/>
      <c r="AW17" s="4"/>
      <c r="AX17" s="4"/>
      <c r="AY17" s="4"/>
      <c r="AZ17" s="4"/>
      <c r="BA17" s="4"/>
      <c r="BB17" s="4"/>
      <c r="BC17" s="4"/>
      <c r="BD17" s="4"/>
      <c r="BE17" s="4"/>
      <c r="BF17" s="4"/>
      <c r="BG17" s="4"/>
      <c r="BH17" s="4"/>
      <c r="BI17" s="4"/>
      <c r="BJ17" s="4"/>
      <c r="BK17" s="4"/>
      <c r="BL17" s="4"/>
      <c r="BM17" s="30"/>
      <c r="BN17" s="4"/>
      <c r="BO17" s="4"/>
      <c r="BP17" s="4"/>
      <c r="BQ17" s="4"/>
      <c r="BR17" s="4"/>
      <c r="BS17" s="4"/>
      <c r="BT17" s="4"/>
    </row>
    <row r="18" spans="1:72" ht="14.1" customHeight="1">
      <c r="A18" s="303"/>
      <c r="B18" s="15"/>
      <c r="C18" s="278"/>
      <c r="E18" s="2938"/>
      <c r="F18" s="2938"/>
      <c r="G18" s="2938"/>
      <c r="H18" s="2938"/>
      <c r="I18" s="2938"/>
      <c r="J18" s="2938"/>
      <c r="K18" s="2938"/>
      <c r="L18" s="2938"/>
      <c r="M18" s="2938"/>
      <c r="N18" s="2938"/>
      <c r="O18" s="2938"/>
      <c r="P18" s="2938"/>
      <c r="Q18" s="2938"/>
      <c r="R18" s="2938"/>
      <c r="S18" s="2938"/>
      <c r="T18" s="2938"/>
      <c r="U18" s="2938"/>
      <c r="V18" s="2938"/>
      <c r="W18" s="2938"/>
      <c r="X18" s="2938"/>
      <c r="Y18" s="2938"/>
      <c r="Z18" s="2938"/>
      <c r="AA18" s="2938"/>
      <c r="AB18" s="2938"/>
      <c r="AC18" s="2938"/>
      <c r="AD18" s="2938"/>
      <c r="AE18" s="2938"/>
      <c r="AF18" s="2938"/>
      <c r="AG18" s="2938"/>
      <c r="AH18" s="2938"/>
      <c r="AI18" s="2938"/>
      <c r="AJ18" s="2938"/>
      <c r="AK18" s="322"/>
      <c r="AL18" s="275"/>
      <c r="AO18" s="430"/>
      <c r="AP18" s="430"/>
      <c r="AQ18" s="430"/>
      <c r="AR18" s="430"/>
      <c r="AS18" s="430"/>
      <c r="AT18" s="430"/>
      <c r="AU18" s="430"/>
      <c r="AV18" s="430"/>
      <c r="AW18" s="430"/>
      <c r="AX18" s="430"/>
      <c r="AY18" s="430"/>
      <c r="AZ18" s="430"/>
      <c r="BA18" s="430"/>
      <c r="BB18" s="430"/>
      <c r="BC18" s="430"/>
      <c r="BD18" s="430"/>
      <c r="BE18" s="430"/>
      <c r="BF18" s="430"/>
      <c r="BG18" s="430"/>
      <c r="BH18" s="430"/>
      <c r="BI18" s="430"/>
      <c r="BJ18" s="430"/>
      <c r="BK18" s="430"/>
      <c r="BL18" s="430"/>
      <c r="BM18" s="430"/>
      <c r="BN18" s="430"/>
      <c r="BO18" s="430"/>
      <c r="BP18" s="430"/>
      <c r="BQ18" s="430"/>
      <c r="BR18" s="430"/>
      <c r="BS18" s="430"/>
      <c r="BT18" s="430"/>
    </row>
    <row r="19" spans="1:72" ht="9.9499999999999993" customHeight="1">
      <c r="A19" s="303"/>
      <c r="B19" s="876"/>
      <c r="Q19" s="303"/>
      <c r="R19" s="315"/>
      <c r="S19" s="315"/>
      <c r="T19" s="1"/>
      <c r="U19" s="321"/>
      <c r="V19" s="321"/>
      <c r="W19" s="303"/>
      <c r="X19" s="303"/>
      <c r="Y19" s="5"/>
      <c r="Z19" s="322"/>
      <c r="AA19" s="297" t="s">
        <v>131</v>
      </c>
      <c r="AB19" s="1871" t="s">
        <v>1741</v>
      </c>
      <c r="AC19" s="1871"/>
      <c r="AD19" s="1871"/>
      <c r="AE19" s="1871"/>
      <c r="AF19" s="1871"/>
      <c r="AG19" s="1871"/>
      <c r="AH19" s="1871"/>
      <c r="AI19" s="1871"/>
      <c r="AJ19" s="1871"/>
      <c r="AK19" s="1871"/>
      <c r="AL19" s="49"/>
      <c r="AO19" s="430"/>
      <c r="AP19" s="430"/>
      <c r="AQ19" s="430"/>
      <c r="AR19" s="430"/>
      <c r="AS19" s="430"/>
      <c r="AT19" s="430"/>
      <c r="AU19" s="430"/>
      <c r="AV19" s="430"/>
      <c r="AW19" s="430"/>
      <c r="AX19" s="430"/>
      <c r="AY19" s="430"/>
      <c r="AZ19" s="430"/>
      <c r="BA19" s="430"/>
      <c r="BB19" s="430"/>
      <c r="BC19" s="430"/>
      <c r="BD19" s="430"/>
      <c r="BE19" s="430"/>
      <c r="BF19" s="430"/>
      <c r="BG19" s="430"/>
      <c r="BH19" s="430"/>
      <c r="BI19" s="430"/>
      <c r="BJ19" s="430"/>
      <c r="BK19" s="430"/>
      <c r="BL19" s="430"/>
      <c r="BM19" s="430"/>
      <c r="BN19" s="430"/>
      <c r="BO19" s="430"/>
      <c r="BP19" s="430"/>
      <c r="BQ19" s="430"/>
      <c r="BR19" s="430"/>
      <c r="BS19" s="430"/>
      <c r="BT19" s="430"/>
    </row>
    <row r="20" spans="1:72" ht="14.1" customHeight="1">
      <c r="A20" s="303"/>
      <c r="B20" s="15"/>
      <c r="D20" s="278" t="s">
        <v>493</v>
      </c>
      <c r="E20" s="2221" t="s">
        <v>1293</v>
      </c>
      <c r="F20" s="2221"/>
      <c r="G20" s="2221"/>
      <c r="H20" s="2221"/>
      <c r="I20" s="2221"/>
      <c r="J20" s="2221"/>
      <c r="K20" s="2221"/>
      <c r="L20" s="2221"/>
      <c r="M20" s="2221"/>
      <c r="N20" s="2221"/>
      <c r="O20" s="2221"/>
      <c r="P20" s="2221"/>
      <c r="Q20" s="2221"/>
      <c r="R20" s="2221"/>
      <c r="S20" s="2221"/>
      <c r="T20" s="2221"/>
      <c r="U20" s="2221"/>
      <c r="V20" s="2221"/>
      <c r="W20" s="2221"/>
      <c r="X20" s="2221"/>
      <c r="Y20" s="2221"/>
      <c r="Z20" s="5"/>
      <c r="AA20" s="297"/>
      <c r="AB20" s="1871"/>
      <c r="AC20" s="1871"/>
      <c r="AD20" s="1871"/>
      <c r="AE20" s="1871"/>
      <c r="AF20" s="1871"/>
      <c r="AG20" s="1871"/>
      <c r="AH20" s="1871"/>
      <c r="AI20" s="1871"/>
      <c r="AJ20" s="1871"/>
      <c r="AK20" s="1871"/>
      <c r="AL20" s="275"/>
      <c r="AO20" s="430"/>
      <c r="AP20" s="430"/>
      <c r="AQ20" s="430"/>
      <c r="AR20" s="430"/>
      <c r="AS20" s="430"/>
      <c r="AT20" s="430"/>
      <c r="AU20" s="430"/>
      <c r="AV20" s="430"/>
      <c r="AW20" s="430"/>
      <c r="AX20" s="430"/>
      <c r="AY20" s="430"/>
      <c r="AZ20" s="430"/>
      <c r="BA20" s="430"/>
      <c r="BB20" s="430"/>
      <c r="BC20" s="430"/>
      <c r="BD20" s="430"/>
      <c r="BE20" s="430"/>
      <c r="BF20" s="430"/>
      <c r="BG20" s="430"/>
      <c r="BH20" s="430"/>
      <c r="BI20" s="430"/>
      <c r="BJ20" s="430"/>
      <c r="BK20" s="430"/>
      <c r="BL20" s="430"/>
      <c r="BM20" s="430"/>
      <c r="BN20" s="430"/>
      <c r="BO20" s="430"/>
      <c r="BP20" s="430"/>
      <c r="BQ20" s="430"/>
      <c r="BR20" s="430"/>
      <c r="BS20" s="430"/>
      <c r="BT20" s="430"/>
    </row>
    <row r="21" spans="1:72" ht="14.1" customHeight="1">
      <c r="A21" s="303"/>
      <c r="B21" s="15"/>
      <c r="D21" s="13" t="s">
        <v>629</v>
      </c>
      <c r="E21" s="1710" t="s">
        <v>1292</v>
      </c>
      <c r="F21" s="1710"/>
      <c r="G21" s="1710"/>
      <c r="H21" s="1710"/>
      <c r="I21" s="1710"/>
      <c r="J21" s="1710"/>
      <c r="K21" s="1710"/>
      <c r="L21" s="1710"/>
      <c r="M21" s="1710"/>
      <c r="N21" s="1710"/>
      <c r="O21" s="1710"/>
      <c r="P21" s="1710"/>
      <c r="Q21" s="1710"/>
      <c r="R21" s="1710"/>
      <c r="S21" s="1710"/>
      <c r="T21" s="1710"/>
      <c r="U21" s="1710"/>
      <c r="V21" s="1710"/>
      <c r="W21" s="1710"/>
      <c r="X21" s="1710"/>
      <c r="Y21" s="1710"/>
      <c r="AA21" s="11"/>
      <c r="AB21" s="1871"/>
      <c r="AC21" s="1871"/>
      <c r="AD21" s="1871"/>
      <c r="AE21" s="1871"/>
      <c r="AF21" s="1871"/>
      <c r="AG21" s="1871"/>
      <c r="AH21" s="1871"/>
      <c r="AI21" s="1871"/>
      <c r="AJ21" s="1871"/>
      <c r="AK21" s="1871"/>
      <c r="AL21" s="275"/>
      <c r="AO21" s="430"/>
      <c r="AP21" s="430"/>
      <c r="AQ21" s="430"/>
      <c r="AR21" s="430"/>
      <c r="AS21" s="430"/>
      <c r="AT21" s="430"/>
      <c r="AU21" s="430"/>
      <c r="AV21" s="430"/>
      <c r="AW21" s="430"/>
      <c r="AX21" s="430"/>
      <c r="AY21" s="430"/>
      <c r="AZ21" s="430"/>
      <c r="BA21" s="430"/>
      <c r="BB21" s="430"/>
      <c r="BC21" s="430"/>
      <c r="BD21" s="430"/>
      <c r="BE21" s="430"/>
      <c r="BF21" s="430"/>
      <c r="BG21" s="430"/>
      <c r="BH21" s="430"/>
      <c r="BI21" s="430"/>
      <c r="BJ21" s="430"/>
      <c r="BK21" s="430"/>
      <c r="BL21" s="430"/>
      <c r="BM21" s="430"/>
      <c r="BN21" s="430"/>
      <c r="BO21" s="430"/>
      <c r="BP21" s="430"/>
      <c r="BQ21" s="430"/>
      <c r="BR21" s="430"/>
      <c r="BS21" s="430"/>
      <c r="BT21" s="430"/>
    </row>
    <row r="22" spans="1:72" ht="14.1" customHeight="1">
      <c r="A22" s="303"/>
      <c r="B22" s="876"/>
      <c r="C22" s="56"/>
      <c r="E22" s="2938"/>
      <c r="F22" s="2938"/>
      <c r="G22" s="2938"/>
      <c r="H22" s="2938"/>
      <c r="I22" s="2938"/>
      <c r="J22" s="2938"/>
      <c r="K22" s="2938"/>
      <c r="L22" s="2938"/>
      <c r="M22" s="2938"/>
      <c r="N22" s="2938"/>
      <c r="O22" s="2938"/>
      <c r="P22" s="2938"/>
      <c r="Q22" s="2938"/>
      <c r="R22" s="2938"/>
      <c r="S22" s="2938"/>
      <c r="T22" s="2938"/>
      <c r="U22" s="2938"/>
      <c r="V22" s="2938"/>
      <c r="W22" s="2938"/>
      <c r="X22" s="2938"/>
      <c r="Y22" s="2938"/>
      <c r="Z22" s="2938"/>
      <c r="AA22" s="2938"/>
      <c r="AB22" s="2938"/>
      <c r="AC22" s="2938"/>
      <c r="AD22" s="2938"/>
      <c r="AE22" s="2938"/>
      <c r="AF22" s="2938"/>
      <c r="AG22" s="2938"/>
      <c r="AH22" s="2938"/>
      <c r="AI22" s="2938"/>
      <c r="AJ22" s="2938"/>
      <c r="AK22" s="311"/>
      <c r="AL22" s="275"/>
      <c r="AO22" s="430"/>
      <c r="AP22" s="430"/>
      <c r="AQ22" s="430"/>
      <c r="AR22" s="430"/>
      <c r="AS22" s="430"/>
      <c r="AT22" s="430"/>
      <c r="AU22" s="430"/>
      <c r="AV22" s="430"/>
      <c r="AW22" s="430"/>
      <c r="AX22" s="430"/>
      <c r="AY22" s="430"/>
      <c r="AZ22" s="430"/>
      <c r="BA22" s="430"/>
      <c r="BB22" s="430"/>
      <c r="BC22" s="430"/>
      <c r="BD22" s="430"/>
      <c r="BE22" s="430"/>
      <c r="BF22" s="430"/>
      <c r="BG22" s="430"/>
      <c r="BH22" s="430"/>
      <c r="BI22" s="430"/>
      <c r="BJ22" s="430"/>
      <c r="BK22" s="430"/>
      <c r="BL22" s="430"/>
      <c r="BM22" s="430"/>
      <c r="BN22" s="430"/>
      <c r="BO22" s="430"/>
      <c r="BP22" s="430"/>
      <c r="BQ22" s="430"/>
      <c r="BR22" s="430"/>
      <c r="BS22" s="430"/>
      <c r="BT22" s="430"/>
    </row>
    <row r="23" spans="1:72" ht="14.1" customHeight="1">
      <c r="A23" s="303"/>
      <c r="B23" s="405"/>
      <c r="E23" s="2938"/>
      <c r="F23" s="2938"/>
      <c r="G23" s="2938"/>
      <c r="H23" s="2938"/>
      <c r="I23" s="2938"/>
      <c r="J23" s="2938"/>
      <c r="K23" s="2938"/>
      <c r="L23" s="2938"/>
      <c r="M23" s="2938"/>
      <c r="N23" s="2938"/>
      <c r="O23" s="2938"/>
      <c r="P23" s="2938"/>
      <c r="Q23" s="2938"/>
      <c r="R23" s="2938"/>
      <c r="S23" s="2938"/>
      <c r="T23" s="2938"/>
      <c r="U23" s="2938"/>
      <c r="V23" s="2938"/>
      <c r="W23" s="2938"/>
      <c r="X23" s="2938"/>
      <c r="Y23" s="2938"/>
      <c r="Z23" s="2938"/>
      <c r="AA23" s="2938"/>
      <c r="AB23" s="2938"/>
      <c r="AC23" s="2938"/>
      <c r="AD23" s="2938"/>
      <c r="AE23" s="2938"/>
      <c r="AF23" s="2938"/>
      <c r="AG23" s="2938"/>
      <c r="AH23" s="2938"/>
      <c r="AI23" s="2938"/>
      <c r="AJ23" s="2938"/>
      <c r="AK23" s="174"/>
      <c r="AL23" s="272"/>
      <c r="AO23" s="430"/>
      <c r="AP23" s="430"/>
      <c r="AQ23" s="430"/>
      <c r="AR23" s="430"/>
      <c r="AS23" s="430"/>
      <c r="AT23" s="430"/>
      <c r="AU23" s="430"/>
      <c r="AV23" s="430"/>
      <c r="AW23" s="430"/>
      <c r="AX23" s="430"/>
      <c r="AY23" s="430"/>
      <c r="AZ23" s="430"/>
      <c r="BA23" s="430"/>
      <c r="BB23" s="430"/>
      <c r="BC23" s="430"/>
      <c r="BD23" s="430"/>
      <c r="BE23" s="430"/>
      <c r="BF23" s="430"/>
      <c r="BG23" s="430"/>
      <c r="BH23" s="430"/>
      <c r="BI23" s="430"/>
      <c r="BJ23" s="430"/>
      <c r="BK23" s="430"/>
      <c r="BL23" s="430"/>
      <c r="BM23" s="430"/>
      <c r="BN23" s="430"/>
      <c r="BO23" s="430"/>
      <c r="BP23" s="430"/>
      <c r="BQ23" s="430"/>
      <c r="BR23" s="430"/>
      <c r="BS23" s="430"/>
      <c r="BT23" s="430"/>
    </row>
    <row r="24" spans="1:72" ht="9.9499999999999993" customHeight="1">
      <c r="A24" s="303"/>
      <c r="B24" s="15"/>
      <c r="C24" s="303"/>
      <c r="F24" s="303"/>
      <c r="G24" s="303"/>
      <c r="H24" s="303"/>
      <c r="I24" s="303"/>
      <c r="J24" s="303"/>
      <c r="K24" s="303"/>
      <c r="Q24" s="303"/>
      <c r="R24" s="315"/>
      <c r="S24" s="315"/>
      <c r="T24" s="1"/>
      <c r="U24" s="321"/>
      <c r="V24" s="321"/>
      <c r="W24" s="303"/>
      <c r="X24" s="303"/>
      <c r="Y24" s="5"/>
      <c r="AA24" s="341"/>
      <c r="AB24" s="489"/>
      <c r="AC24" s="489"/>
      <c r="AD24" s="489"/>
      <c r="AE24" s="489"/>
      <c r="AF24" s="489"/>
      <c r="AG24" s="489"/>
      <c r="AH24" s="489"/>
      <c r="AI24" s="489"/>
      <c r="AJ24" s="489"/>
      <c r="AK24" s="489"/>
      <c r="AL24" s="275"/>
      <c r="AO24" s="430"/>
      <c r="AP24" s="430"/>
      <c r="AQ24" s="430"/>
      <c r="AR24" s="430"/>
      <c r="AS24" s="430"/>
      <c r="AT24" s="430"/>
      <c r="AU24" s="430"/>
      <c r="AV24" s="430"/>
      <c r="AW24" s="430"/>
      <c r="AX24" s="430"/>
      <c r="AY24" s="430"/>
      <c r="AZ24" s="430"/>
      <c r="BA24" s="430"/>
      <c r="BB24" s="430"/>
      <c r="BC24" s="430"/>
      <c r="BD24" s="430"/>
      <c r="BE24" s="430"/>
      <c r="BF24" s="430"/>
      <c r="BG24" s="430"/>
      <c r="BH24" s="430"/>
      <c r="BI24" s="430"/>
      <c r="BJ24" s="430"/>
      <c r="BK24" s="430"/>
      <c r="BL24" s="430"/>
      <c r="BM24" s="430"/>
      <c r="BN24" s="430"/>
      <c r="BO24" s="430"/>
      <c r="BP24" s="430"/>
      <c r="BQ24" s="430"/>
      <c r="BR24" s="430"/>
      <c r="BS24" s="430"/>
      <c r="BT24" s="430"/>
    </row>
    <row r="25" spans="1:72" ht="14.1" customHeight="1">
      <c r="A25" s="303"/>
      <c r="B25" s="15"/>
      <c r="C25" s="561"/>
      <c r="D25" s="278" t="s">
        <v>327</v>
      </c>
      <c r="E25" s="1872" t="s">
        <v>1479</v>
      </c>
      <c r="F25" s="1872"/>
      <c r="G25" s="1872"/>
      <c r="H25" s="1872"/>
      <c r="I25" s="1872"/>
      <c r="J25" s="1872"/>
      <c r="K25" s="1872"/>
      <c r="L25" s="1872"/>
      <c r="M25" s="1872"/>
      <c r="N25" s="1872"/>
      <c r="O25" s="1872"/>
      <c r="P25" s="1872"/>
      <c r="Q25" s="1872"/>
      <c r="R25" s="1872"/>
      <c r="S25" s="1872"/>
      <c r="T25" s="1872"/>
      <c r="U25" s="1872"/>
      <c r="V25" s="1872"/>
      <c r="W25" s="1872"/>
      <c r="X25" s="1872"/>
      <c r="Y25" s="1872"/>
      <c r="Z25" s="1872"/>
      <c r="AA25" s="444"/>
      <c r="AB25" s="391"/>
      <c r="AC25" s="4"/>
      <c r="AD25" s="4"/>
      <c r="AE25" s="4"/>
      <c r="AF25" s="4"/>
      <c r="AG25" s="4"/>
      <c r="AH25" s="4"/>
      <c r="AI25" s="4"/>
      <c r="AJ25" s="4"/>
      <c r="AK25" s="4"/>
      <c r="AL25" s="49"/>
      <c r="AM25" s="4"/>
      <c r="AO25" s="430"/>
      <c r="AP25" s="430"/>
      <c r="AQ25" s="430"/>
      <c r="AR25" s="430"/>
      <c r="AS25" s="430"/>
      <c r="AT25" s="430"/>
      <c r="AU25" s="430"/>
      <c r="AV25" s="430"/>
      <c r="AW25" s="430"/>
      <c r="AX25" s="430"/>
      <c r="AY25" s="430"/>
      <c r="AZ25" s="430"/>
      <c r="BA25" s="430"/>
      <c r="BB25" s="430"/>
      <c r="BC25" s="430"/>
      <c r="BD25" s="430"/>
      <c r="BE25" s="430"/>
      <c r="BF25" s="430"/>
      <c r="BG25" s="430"/>
      <c r="BH25" s="430"/>
      <c r="BI25" s="430"/>
      <c r="BJ25" s="430"/>
      <c r="BK25" s="430"/>
      <c r="BL25" s="430"/>
      <c r="BM25" s="430"/>
      <c r="BN25" s="430"/>
      <c r="BO25" s="430"/>
      <c r="BP25" s="430"/>
      <c r="BQ25" s="430"/>
      <c r="BR25" s="430"/>
      <c r="BS25" s="430"/>
      <c r="BT25" s="430"/>
    </row>
    <row r="26" spans="1:72" ht="14.1" customHeight="1">
      <c r="A26" s="303"/>
      <c r="B26" s="15"/>
      <c r="C26" s="303"/>
      <c r="E26" s="4351"/>
      <c r="F26" s="4351"/>
      <c r="G26" s="4351"/>
      <c r="H26" s="4351"/>
      <c r="I26" s="4351"/>
      <c r="J26" s="4351"/>
      <c r="K26" s="4351"/>
      <c r="L26" s="4351"/>
      <c r="M26" s="4351"/>
      <c r="N26" s="4351"/>
      <c r="O26" s="4351"/>
      <c r="P26" s="4351"/>
      <c r="Q26" s="4351"/>
      <c r="R26" s="4351"/>
      <c r="S26" s="4351"/>
      <c r="T26" s="4351"/>
      <c r="U26" s="4351"/>
      <c r="V26" s="4351"/>
      <c r="W26" s="4351"/>
      <c r="X26" s="4351"/>
      <c r="Y26" s="4351"/>
      <c r="Z26" s="4351"/>
      <c r="AA26" s="1123"/>
      <c r="AB26" s="322"/>
      <c r="AC26" s="322"/>
      <c r="AD26" s="4"/>
      <c r="AE26" s="322"/>
      <c r="AF26" s="322"/>
      <c r="AG26" s="322"/>
      <c r="AH26" s="322"/>
      <c r="AI26" s="322"/>
      <c r="AJ26" s="322"/>
      <c r="AK26" s="322"/>
      <c r="AL26" s="275"/>
      <c r="AM26" s="322"/>
      <c r="AO26" s="430"/>
      <c r="AP26" s="430"/>
      <c r="AQ26" s="430"/>
      <c r="AR26" s="430"/>
      <c r="AS26" s="430"/>
      <c r="AT26" s="430"/>
      <c r="AU26" s="430"/>
      <c r="AV26" s="430"/>
      <c r="AW26" s="430"/>
      <c r="AX26" s="430"/>
      <c r="AY26" s="430"/>
      <c r="AZ26" s="430"/>
      <c r="BA26" s="430"/>
      <c r="BB26" s="430"/>
      <c r="BC26" s="430"/>
      <c r="BD26" s="430"/>
      <c r="BE26" s="430"/>
      <c r="BF26" s="430"/>
      <c r="BG26" s="430"/>
      <c r="BH26" s="430"/>
      <c r="BI26" s="430"/>
      <c r="BJ26" s="430"/>
      <c r="BK26" s="430"/>
      <c r="BL26" s="430"/>
      <c r="BM26" s="430"/>
      <c r="BN26" s="430"/>
      <c r="BO26" s="430"/>
      <c r="BP26" s="430"/>
      <c r="BQ26" s="430"/>
      <c r="BR26" s="430"/>
      <c r="BS26" s="430"/>
      <c r="BT26" s="430"/>
    </row>
    <row r="27" spans="1:72" ht="14.1" customHeight="1">
      <c r="A27" s="303"/>
      <c r="B27" s="15"/>
      <c r="C27" s="303"/>
      <c r="D27" s="1761" t="s">
        <v>316</v>
      </c>
      <c r="E27" s="1896"/>
      <c r="F27" s="1896"/>
      <c r="G27" s="1762"/>
      <c r="H27" s="2142" t="s">
        <v>317</v>
      </c>
      <c r="I27" s="2143"/>
      <c r="J27" s="2143"/>
      <c r="K27" s="2144"/>
      <c r="L27" s="1761" t="s">
        <v>1707</v>
      </c>
      <c r="M27" s="1896"/>
      <c r="N27" s="1896"/>
      <c r="O27" s="1896"/>
      <c r="P27" s="1896"/>
      <c r="Q27" s="1896"/>
      <c r="R27" s="1896"/>
      <c r="S27" s="1896"/>
      <c r="T27" s="1896"/>
      <c r="U27" s="1896"/>
      <c r="V27" s="1896"/>
      <c r="W27" s="1762"/>
      <c r="X27" s="1761" t="s">
        <v>79</v>
      </c>
      <c r="Y27" s="1896"/>
      <c r="Z27" s="1896"/>
      <c r="AA27" s="1896"/>
      <c r="AB27" s="1896"/>
      <c r="AC27" s="1896"/>
      <c r="AD27" s="1896"/>
      <c r="AE27" s="1896"/>
      <c r="AF27" s="1896"/>
      <c r="AG27" s="1896"/>
      <c r="AH27" s="1896"/>
      <c r="AI27" s="1896"/>
      <c r="AJ27" s="1896"/>
      <c r="AK27" s="1762"/>
      <c r="AL27" s="17"/>
      <c r="AM27" s="430"/>
      <c r="AN27" s="430"/>
      <c r="AO27" s="430"/>
      <c r="AP27" s="430"/>
      <c r="AQ27" s="430"/>
      <c r="AR27" s="430"/>
      <c r="AS27" s="430"/>
      <c r="AT27" s="430"/>
      <c r="AU27" s="430"/>
      <c r="AV27" s="430"/>
      <c r="AW27" s="430"/>
      <c r="AX27" s="430"/>
      <c r="AY27" s="430"/>
      <c r="AZ27" s="430"/>
      <c r="BA27" s="430"/>
      <c r="BB27" s="430"/>
      <c r="BC27" s="430"/>
      <c r="BD27" s="430"/>
      <c r="BE27" s="430"/>
      <c r="BF27" s="430"/>
      <c r="BG27" s="430"/>
      <c r="BH27" s="430"/>
      <c r="BI27" s="430"/>
      <c r="BJ27" s="430"/>
      <c r="BK27" s="430"/>
      <c r="BL27" s="430"/>
      <c r="BM27" s="430"/>
      <c r="BN27" s="430"/>
      <c r="BO27" s="430"/>
      <c r="BP27" s="430"/>
      <c r="BQ27" s="430"/>
      <c r="BR27" s="430"/>
    </row>
    <row r="28" spans="1:72" ht="14.1" customHeight="1">
      <c r="A28" s="303"/>
      <c r="B28" s="15"/>
      <c r="C28" s="278"/>
      <c r="D28" s="2954"/>
      <c r="E28" s="2946"/>
      <c r="F28" s="2946"/>
      <c r="G28" s="2947"/>
      <c r="H28" s="4357"/>
      <c r="I28" s="2509"/>
      <c r="J28" s="2509"/>
      <c r="K28" s="2510"/>
      <c r="L28" s="4370"/>
      <c r="M28" s="4371"/>
      <c r="N28" s="4371"/>
      <c r="O28" s="4371"/>
      <c r="P28" s="4371"/>
      <c r="Q28" s="4371"/>
      <c r="R28" s="4371"/>
      <c r="S28" s="4371"/>
      <c r="T28" s="4371"/>
      <c r="U28" s="4371"/>
      <c r="V28" s="4371"/>
      <c r="W28" s="4372"/>
      <c r="X28" s="4370"/>
      <c r="Y28" s="4371"/>
      <c r="Z28" s="4371"/>
      <c r="AA28" s="4371"/>
      <c r="AB28" s="4371"/>
      <c r="AC28" s="4371"/>
      <c r="AD28" s="4371"/>
      <c r="AE28" s="4371"/>
      <c r="AF28" s="4371"/>
      <c r="AG28" s="4371"/>
      <c r="AH28" s="4371"/>
      <c r="AI28" s="4371"/>
      <c r="AJ28" s="4371"/>
      <c r="AK28" s="4372"/>
      <c r="AL28" s="17"/>
      <c r="AM28" s="430"/>
      <c r="AN28" s="430"/>
      <c r="AO28" s="430"/>
      <c r="AP28" s="430"/>
      <c r="AQ28" s="430"/>
      <c r="AR28" s="430"/>
      <c r="AS28" s="430"/>
      <c r="AT28" s="430"/>
      <c r="AU28" s="430"/>
      <c r="AV28" s="430"/>
      <c r="AW28" s="430"/>
      <c r="AX28" s="430"/>
      <c r="AY28" s="430"/>
      <c r="AZ28" s="430"/>
      <c r="BA28" s="430"/>
      <c r="BB28" s="430"/>
      <c r="BC28" s="430"/>
      <c r="BD28" s="430"/>
      <c r="BE28" s="430"/>
      <c r="BF28" s="430"/>
      <c r="BG28" s="430"/>
      <c r="BH28" s="430"/>
      <c r="BI28" s="430"/>
      <c r="BJ28" s="430"/>
      <c r="BK28" s="430"/>
      <c r="BL28" s="430"/>
      <c r="BM28" s="430"/>
      <c r="BN28" s="430"/>
      <c r="BO28" s="430"/>
      <c r="BP28" s="430"/>
      <c r="BQ28" s="430"/>
      <c r="BR28" s="430"/>
    </row>
    <row r="29" spans="1:72" ht="14.1" customHeight="1">
      <c r="A29" s="303"/>
      <c r="B29" s="15"/>
      <c r="D29" s="4358"/>
      <c r="E29" s="4359"/>
      <c r="F29" s="4359"/>
      <c r="G29" s="4360"/>
      <c r="H29" s="4286"/>
      <c r="I29" s="4287"/>
      <c r="J29" s="4287"/>
      <c r="K29" s="4355"/>
      <c r="L29" s="4364"/>
      <c r="M29" s="4365"/>
      <c r="N29" s="4365"/>
      <c r="O29" s="4365"/>
      <c r="P29" s="4365"/>
      <c r="Q29" s="4365"/>
      <c r="R29" s="4365"/>
      <c r="S29" s="4365"/>
      <c r="T29" s="4365"/>
      <c r="U29" s="4365"/>
      <c r="V29" s="4365"/>
      <c r="W29" s="4366"/>
      <c r="X29" s="4364"/>
      <c r="Y29" s="4365"/>
      <c r="Z29" s="4365"/>
      <c r="AA29" s="4365"/>
      <c r="AB29" s="4365"/>
      <c r="AC29" s="4365"/>
      <c r="AD29" s="4365"/>
      <c r="AE29" s="4365"/>
      <c r="AF29" s="4365"/>
      <c r="AG29" s="4365"/>
      <c r="AH29" s="4365"/>
      <c r="AI29" s="4365"/>
      <c r="AJ29" s="4365"/>
      <c r="AK29" s="4366"/>
      <c r="AL29" s="491"/>
      <c r="AM29" s="29"/>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row>
    <row r="30" spans="1:72" ht="14.1" customHeight="1">
      <c r="A30" s="303"/>
      <c r="B30" s="405"/>
      <c r="D30" s="4367"/>
      <c r="E30" s="4368"/>
      <c r="F30" s="4368"/>
      <c r="G30" s="4369"/>
      <c r="H30" s="4271"/>
      <c r="I30" s="4272"/>
      <c r="J30" s="4272"/>
      <c r="K30" s="4356"/>
      <c r="L30" s="4373"/>
      <c r="M30" s="4374"/>
      <c r="N30" s="4374"/>
      <c r="O30" s="4374"/>
      <c r="P30" s="4374"/>
      <c r="Q30" s="4374"/>
      <c r="R30" s="4374"/>
      <c r="S30" s="4374"/>
      <c r="T30" s="4374"/>
      <c r="U30" s="4374"/>
      <c r="V30" s="4374"/>
      <c r="W30" s="4375"/>
      <c r="X30" s="4373"/>
      <c r="Y30" s="4374"/>
      <c r="Z30" s="4374"/>
      <c r="AA30" s="4374"/>
      <c r="AB30" s="4374"/>
      <c r="AC30" s="4374"/>
      <c r="AD30" s="4374"/>
      <c r="AE30" s="4374"/>
      <c r="AF30" s="4374"/>
      <c r="AG30" s="4374"/>
      <c r="AH30" s="4374"/>
      <c r="AI30" s="4374"/>
      <c r="AJ30" s="4374"/>
      <c r="AK30" s="4375"/>
      <c r="AL30" s="17"/>
      <c r="AM30" s="312"/>
      <c r="AN30" s="312"/>
      <c r="AO30" s="312"/>
      <c r="AP30" s="312"/>
      <c r="AQ30" s="312"/>
      <c r="AR30" s="312"/>
      <c r="AS30" s="312"/>
      <c r="AT30" s="312"/>
      <c r="AU30" s="312"/>
      <c r="AV30" s="312"/>
      <c r="AW30" s="312"/>
      <c r="AX30" s="312"/>
      <c r="AY30" s="312"/>
      <c r="AZ30" s="312"/>
      <c r="BA30" s="312"/>
      <c r="BB30" s="312"/>
      <c r="BC30" s="312"/>
      <c r="BD30" s="312"/>
      <c r="BE30" s="312"/>
      <c r="BF30" s="312"/>
      <c r="BG30" s="312"/>
      <c r="BH30" s="312"/>
      <c r="BI30" s="312"/>
      <c r="BJ30" s="312"/>
      <c r="BK30" s="312"/>
      <c r="BL30" s="312"/>
      <c r="BM30" s="312"/>
      <c r="BN30" s="312"/>
      <c r="BO30" s="312"/>
      <c r="BP30" s="312"/>
      <c r="BQ30" s="312"/>
      <c r="BR30" s="312"/>
    </row>
    <row r="31" spans="1:72" ht="14.1" customHeight="1">
      <c r="A31" s="303"/>
      <c r="B31" s="15"/>
      <c r="C31" s="278"/>
      <c r="D31" s="2959"/>
      <c r="E31" s="2960"/>
      <c r="F31" s="2960"/>
      <c r="G31" s="2961"/>
      <c r="H31" s="4352"/>
      <c r="I31" s="4353"/>
      <c r="J31" s="4353"/>
      <c r="K31" s="4354"/>
      <c r="L31" s="4361"/>
      <c r="M31" s="4362"/>
      <c r="N31" s="4362"/>
      <c r="O31" s="4362"/>
      <c r="P31" s="4362"/>
      <c r="Q31" s="4362"/>
      <c r="R31" s="4362"/>
      <c r="S31" s="4362"/>
      <c r="T31" s="4362"/>
      <c r="U31" s="4362"/>
      <c r="V31" s="4362"/>
      <c r="W31" s="4363"/>
      <c r="X31" s="4361"/>
      <c r="Y31" s="4362"/>
      <c r="Z31" s="4362"/>
      <c r="AA31" s="4362"/>
      <c r="AB31" s="4362"/>
      <c r="AC31" s="4362"/>
      <c r="AD31" s="4362"/>
      <c r="AE31" s="4362"/>
      <c r="AF31" s="4362"/>
      <c r="AG31" s="4362"/>
      <c r="AH31" s="4362"/>
      <c r="AI31" s="4362"/>
      <c r="AJ31" s="4362"/>
      <c r="AK31" s="4363"/>
      <c r="AL31" s="17"/>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2"/>
      <c r="BI31" s="312"/>
      <c r="BJ31" s="312"/>
      <c r="BK31" s="312"/>
      <c r="BL31" s="312"/>
      <c r="BM31" s="312"/>
      <c r="BN31" s="312"/>
      <c r="BO31" s="312"/>
      <c r="BP31" s="312"/>
      <c r="BQ31" s="312"/>
      <c r="BR31" s="312"/>
    </row>
    <row r="32" spans="1:72" ht="14.1" customHeight="1">
      <c r="B32" s="15"/>
      <c r="D32" s="4358"/>
      <c r="E32" s="4359"/>
      <c r="F32" s="4359"/>
      <c r="G32" s="4360"/>
      <c r="H32" s="4286"/>
      <c r="I32" s="4287"/>
      <c r="J32" s="4287"/>
      <c r="K32" s="4355"/>
      <c r="L32" s="4364"/>
      <c r="M32" s="4365"/>
      <c r="N32" s="4365"/>
      <c r="O32" s="4365"/>
      <c r="P32" s="4365"/>
      <c r="Q32" s="4365"/>
      <c r="R32" s="4365"/>
      <c r="S32" s="4365"/>
      <c r="T32" s="4365"/>
      <c r="U32" s="4365"/>
      <c r="V32" s="4365"/>
      <c r="W32" s="4366"/>
      <c r="X32" s="4364"/>
      <c r="Y32" s="4365"/>
      <c r="Z32" s="4365"/>
      <c r="AA32" s="4365"/>
      <c r="AB32" s="4365"/>
      <c r="AC32" s="4365"/>
      <c r="AD32" s="4365"/>
      <c r="AE32" s="4365"/>
      <c r="AF32" s="4365"/>
      <c r="AG32" s="4365"/>
      <c r="AH32" s="4365"/>
      <c r="AI32" s="4365"/>
      <c r="AJ32" s="4365"/>
      <c r="AK32" s="4366"/>
      <c r="AL32" s="17"/>
      <c r="AM32" s="312"/>
      <c r="AN32" s="312"/>
      <c r="AO32" s="312"/>
      <c r="AP32" s="312"/>
      <c r="AQ32" s="312"/>
      <c r="AR32" s="312"/>
      <c r="AS32" s="312"/>
      <c r="AT32" s="312"/>
      <c r="AU32" s="312"/>
      <c r="AV32" s="312"/>
      <c r="AW32" s="312"/>
      <c r="AX32" s="312"/>
      <c r="AY32" s="312"/>
      <c r="AZ32" s="312"/>
      <c r="BA32" s="312"/>
      <c r="BB32" s="312"/>
      <c r="BC32" s="312"/>
      <c r="BD32" s="312"/>
      <c r="BE32" s="312"/>
      <c r="BF32" s="312"/>
      <c r="BG32" s="312"/>
      <c r="BH32" s="312"/>
      <c r="BI32" s="312"/>
      <c r="BJ32" s="312"/>
      <c r="BK32" s="312"/>
      <c r="BL32" s="312"/>
      <c r="BM32" s="312"/>
      <c r="BN32" s="312"/>
      <c r="BO32" s="312"/>
      <c r="BP32" s="312"/>
      <c r="BQ32" s="312"/>
      <c r="BR32" s="312"/>
    </row>
    <row r="33" spans="1:70" ht="14.1" customHeight="1">
      <c r="A33" s="303"/>
      <c r="B33" s="15"/>
      <c r="D33" s="2959"/>
      <c r="E33" s="2960"/>
      <c r="F33" s="2960"/>
      <c r="G33" s="2961"/>
      <c r="H33" s="4271"/>
      <c r="I33" s="4272"/>
      <c r="J33" s="4272"/>
      <c r="K33" s="4356"/>
      <c r="L33" s="4361"/>
      <c r="M33" s="4362"/>
      <c r="N33" s="4362"/>
      <c r="O33" s="4362"/>
      <c r="P33" s="4362"/>
      <c r="Q33" s="4362"/>
      <c r="R33" s="4362"/>
      <c r="S33" s="4362"/>
      <c r="T33" s="4362"/>
      <c r="U33" s="4362"/>
      <c r="V33" s="4362"/>
      <c r="W33" s="4363"/>
      <c r="X33" s="4361"/>
      <c r="Y33" s="4362"/>
      <c r="Z33" s="4362"/>
      <c r="AA33" s="4362"/>
      <c r="AB33" s="4362"/>
      <c r="AC33" s="4362"/>
      <c r="AD33" s="4362"/>
      <c r="AE33" s="4362"/>
      <c r="AF33" s="4362"/>
      <c r="AG33" s="4362"/>
      <c r="AH33" s="4362"/>
      <c r="AI33" s="4362"/>
      <c r="AJ33" s="4362"/>
      <c r="AK33" s="4363"/>
      <c r="AL33" s="17"/>
      <c r="AM33" s="312"/>
      <c r="AN33" s="312"/>
      <c r="AO33" s="312"/>
      <c r="AP33" s="312"/>
      <c r="AQ33" s="312"/>
      <c r="AR33" s="312"/>
      <c r="AS33" s="312"/>
      <c r="AT33" s="312"/>
      <c r="AU33" s="312"/>
      <c r="AV33" s="312"/>
      <c r="AW33" s="312"/>
      <c r="AX33" s="312"/>
      <c r="AY33" s="312"/>
      <c r="AZ33" s="312"/>
      <c r="BA33" s="312"/>
      <c r="BB33" s="312"/>
      <c r="BC33" s="312"/>
      <c r="BD33" s="312"/>
      <c r="BE33" s="312"/>
      <c r="BF33" s="312"/>
      <c r="BG33" s="312"/>
      <c r="BH33" s="312"/>
      <c r="BI33" s="312"/>
      <c r="BJ33" s="312"/>
      <c r="BK33" s="312"/>
      <c r="BL33" s="312"/>
      <c r="BM33" s="312"/>
      <c r="BN33" s="312"/>
      <c r="BO33" s="312"/>
      <c r="BP33" s="312"/>
      <c r="BQ33" s="312"/>
      <c r="BR33" s="312"/>
    </row>
    <row r="34" spans="1:70" ht="14.1" customHeight="1">
      <c r="A34" s="303"/>
      <c r="B34" s="15"/>
      <c r="C34" s="278"/>
      <c r="D34" s="2959"/>
      <c r="E34" s="2960"/>
      <c r="F34" s="2960"/>
      <c r="G34" s="2961"/>
      <c r="H34" s="4352"/>
      <c r="I34" s="4353"/>
      <c r="J34" s="4353"/>
      <c r="K34" s="4354"/>
      <c r="L34" s="4361"/>
      <c r="M34" s="4362"/>
      <c r="N34" s="4362"/>
      <c r="O34" s="4362"/>
      <c r="P34" s="4362"/>
      <c r="Q34" s="4362"/>
      <c r="R34" s="4362"/>
      <c r="S34" s="4362"/>
      <c r="T34" s="4362"/>
      <c r="U34" s="4362"/>
      <c r="V34" s="4362"/>
      <c r="W34" s="4363"/>
      <c r="X34" s="4361"/>
      <c r="Y34" s="4362"/>
      <c r="Z34" s="4362"/>
      <c r="AA34" s="4362"/>
      <c r="AB34" s="4362"/>
      <c r="AC34" s="4362"/>
      <c r="AD34" s="4362"/>
      <c r="AE34" s="4362"/>
      <c r="AF34" s="4362"/>
      <c r="AG34" s="4362"/>
      <c r="AH34" s="4362"/>
      <c r="AI34" s="4362"/>
      <c r="AJ34" s="4362"/>
      <c r="AK34" s="4363"/>
      <c r="AL34" s="17"/>
    </row>
    <row r="35" spans="1:70" ht="14.1" customHeight="1">
      <c r="A35" s="303"/>
      <c r="B35" s="15"/>
      <c r="C35" s="278"/>
      <c r="D35" s="4358"/>
      <c r="E35" s="4359"/>
      <c r="F35" s="4359"/>
      <c r="G35" s="4360"/>
      <c r="H35" s="4286"/>
      <c r="I35" s="4287"/>
      <c r="J35" s="4287"/>
      <c r="K35" s="4355"/>
      <c r="L35" s="4364"/>
      <c r="M35" s="4365"/>
      <c r="N35" s="4365"/>
      <c r="O35" s="4365"/>
      <c r="P35" s="4365"/>
      <c r="Q35" s="4365"/>
      <c r="R35" s="4365"/>
      <c r="S35" s="4365"/>
      <c r="T35" s="4365"/>
      <c r="U35" s="4365"/>
      <c r="V35" s="4365"/>
      <c r="W35" s="4366"/>
      <c r="X35" s="4364"/>
      <c r="Y35" s="4365"/>
      <c r="Z35" s="4365"/>
      <c r="AA35" s="4365"/>
      <c r="AB35" s="4365"/>
      <c r="AC35" s="4365"/>
      <c r="AD35" s="4365"/>
      <c r="AE35" s="4365"/>
      <c r="AF35" s="4365"/>
      <c r="AG35" s="4365"/>
      <c r="AH35" s="4365"/>
      <c r="AI35" s="4365"/>
      <c r="AJ35" s="4365"/>
      <c r="AK35" s="4366"/>
      <c r="AL35" s="17"/>
    </row>
    <row r="36" spans="1:70" ht="14.1" customHeight="1">
      <c r="A36" s="303"/>
      <c r="B36" s="15"/>
      <c r="D36" s="2959"/>
      <c r="E36" s="2960"/>
      <c r="F36" s="2960"/>
      <c r="G36" s="2961"/>
      <c r="H36" s="4271"/>
      <c r="I36" s="4272"/>
      <c r="J36" s="4272"/>
      <c r="K36" s="4356"/>
      <c r="L36" s="4361"/>
      <c r="M36" s="4362"/>
      <c r="N36" s="4362"/>
      <c r="O36" s="4362"/>
      <c r="P36" s="4362"/>
      <c r="Q36" s="4362"/>
      <c r="R36" s="4362"/>
      <c r="S36" s="4362"/>
      <c r="T36" s="4362"/>
      <c r="U36" s="4362"/>
      <c r="V36" s="4362"/>
      <c r="W36" s="4363"/>
      <c r="X36" s="4361"/>
      <c r="Y36" s="4362"/>
      <c r="Z36" s="4362"/>
      <c r="AA36" s="4362"/>
      <c r="AB36" s="4362"/>
      <c r="AC36" s="4362"/>
      <c r="AD36" s="4362"/>
      <c r="AE36" s="4362"/>
      <c r="AF36" s="4362"/>
      <c r="AG36" s="4362"/>
      <c r="AH36" s="4362"/>
      <c r="AI36" s="4362"/>
      <c r="AJ36" s="4362"/>
      <c r="AK36" s="4363"/>
      <c r="AL36" s="491"/>
      <c r="AM36" s="29"/>
    </row>
    <row r="37" spans="1:70" ht="14.1" customHeight="1">
      <c r="A37" s="303"/>
      <c r="B37" s="15"/>
      <c r="D37" s="2959"/>
      <c r="E37" s="2960"/>
      <c r="F37" s="2960"/>
      <c r="G37" s="2961"/>
      <c r="H37" s="4352"/>
      <c r="I37" s="4353"/>
      <c r="J37" s="4353"/>
      <c r="K37" s="4354"/>
      <c r="L37" s="4361"/>
      <c r="M37" s="4362"/>
      <c r="N37" s="4362"/>
      <c r="O37" s="4362"/>
      <c r="P37" s="4362"/>
      <c r="Q37" s="4362"/>
      <c r="R37" s="4362"/>
      <c r="S37" s="4362"/>
      <c r="T37" s="4362"/>
      <c r="U37" s="4362"/>
      <c r="V37" s="4362"/>
      <c r="W37" s="4363"/>
      <c r="X37" s="4361"/>
      <c r="Y37" s="4362"/>
      <c r="Z37" s="4362"/>
      <c r="AA37" s="4362"/>
      <c r="AB37" s="4362"/>
      <c r="AC37" s="4362"/>
      <c r="AD37" s="4362"/>
      <c r="AE37" s="4362"/>
      <c r="AF37" s="4362"/>
      <c r="AG37" s="4362"/>
      <c r="AH37" s="4362"/>
      <c r="AI37" s="4362"/>
      <c r="AJ37" s="4362"/>
      <c r="AK37" s="4363"/>
      <c r="AL37" s="17"/>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row>
    <row r="38" spans="1:70" ht="14.1" customHeight="1">
      <c r="A38" s="303"/>
      <c r="B38" s="876"/>
      <c r="C38" s="56"/>
      <c r="D38" s="4358"/>
      <c r="E38" s="4359"/>
      <c r="F38" s="4359"/>
      <c r="G38" s="4360"/>
      <c r="H38" s="4286"/>
      <c r="I38" s="4287"/>
      <c r="J38" s="4287"/>
      <c r="K38" s="4355"/>
      <c r="L38" s="4364"/>
      <c r="M38" s="4365"/>
      <c r="N38" s="4365"/>
      <c r="O38" s="4365"/>
      <c r="P38" s="4365"/>
      <c r="Q38" s="4365"/>
      <c r="R38" s="4365"/>
      <c r="S38" s="4365"/>
      <c r="T38" s="4365"/>
      <c r="U38" s="4365"/>
      <c r="V38" s="4365"/>
      <c r="W38" s="4366"/>
      <c r="X38" s="4364"/>
      <c r="Y38" s="4365"/>
      <c r="Z38" s="4365"/>
      <c r="AA38" s="4365"/>
      <c r="AB38" s="4365"/>
      <c r="AC38" s="4365"/>
      <c r="AD38" s="4365"/>
      <c r="AE38" s="4365"/>
      <c r="AF38" s="4365"/>
      <c r="AG38" s="4365"/>
      <c r="AH38" s="4365"/>
      <c r="AI38" s="4365"/>
      <c r="AJ38" s="4365"/>
      <c r="AK38" s="4366"/>
      <c r="AL38" s="17"/>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row>
    <row r="39" spans="1:70" ht="14.1" customHeight="1">
      <c r="A39" s="303"/>
      <c r="B39" s="15"/>
      <c r="D39" s="2959"/>
      <c r="E39" s="2960"/>
      <c r="F39" s="2960"/>
      <c r="G39" s="2961"/>
      <c r="H39" s="4271"/>
      <c r="I39" s="4272"/>
      <c r="J39" s="4272"/>
      <c r="K39" s="4356"/>
      <c r="L39" s="4361"/>
      <c r="M39" s="4362"/>
      <c r="N39" s="4362"/>
      <c r="O39" s="4362"/>
      <c r="P39" s="4362"/>
      <c r="Q39" s="4362"/>
      <c r="R39" s="4362"/>
      <c r="S39" s="4362"/>
      <c r="T39" s="4362"/>
      <c r="U39" s="4362"/>
      <c r="V39" s="4362"/>
      <c r="W39" s="4363"/>
      <c r="X39" s="4361"/>
      <c r="Y39" s="4362"/>
      <c r="Z39" s="4362"/>
      <c r="AA39" s="4362"/>
      <c r="AB39" s="4362"/>
      <c r="AC39" s="4362"/>
      <c r="AD39" s="4362"/>
      <c r="AE39" s="4362"/>
      <c r="AF39" s="4362"/>
      <c r="AG39" s="4362"/>
      <c r="AH39" s="4362"/>
      <c r="AI39" s="4362"/>
      <c r="AJ39" s="4362"/>
      <c r="AK39" s="4363"/>
      <c r="AL39" s="17"/>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row>
    <row r="40" spans="1:70" ht="14.1" customHeight="1">
      <c r="A40" s="303"/>
      <c r="B40" s="15"/>
      <c r="C40" s="278"/>
      <c r="D40" s="2959"/>
      <c r="E40" s="2960"/>
      <c r="F40" s="2960"/>
      <c r="G40" s="2961"/>
      <c r="H40" s="4352"/>
      <c r="I40" s="4353"/>
      <c r="J40" s="4353"/>
      <c r="K40" s="4354"/>
      <c r="L40" s="4361"/>
      <c r="M40" s="4362"/>
      <c r="N40" s="4362"/>
      <c r="O40" s="4362"/>
      <c r="P40" s="4362"/>
      <c r="Q40" s="4362"/>
      <c r="R40" s="4362"/>
      <c r="S40" s="4362"/>
      <c r="T40" s="4362"/>
      <c r="U40" s="4362"/>
      <c r="V40" s="4362"/>
      <c r="W40" s="4363"/>
      <c r="X40" s="4361"/>
      <c r="Y40" s="4362"/>
      <c r="Z40" s="4362"/>
      <c r="AA40" s="4362"/>
      <c r="AB40" s="4362"/>
      <c r="AC40" s="4362"/>
      <c r="AD40" s="4362"/>
      <c r="AE40" s="4362"/>
      <c r="AF40" s="4362"/>
      <c r="AG40" s="4362"/>
      <c r="AH40" s="4362"/>
      <c r="AI40" s="4362"/>
      <c r="AJ40" s="4362"/>
      <c r="AK40" s="4363"/>
      <c r="AL40" s="17"/>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row>
    <row r="41" spans="1:70" ht="14.1" customHeight="1">
      <c r="A41" s="303"/>
      <c r="B41" s="15"/>
      <c r="C41" s="303"/>
      <c r="D41" s="4358"/>
      <c r="E41" s="4359"/>
      <c r="F41" s="4359"/>
      <c r="G41" s="4360"/>
      <c r="H41" s="4286"/>
      <c r="I41" s="4287"/>
      <c r="J41" s="4287"/>
      <c r="K41" s="4355"/>
      <c r="L41" s="4364"/>
      <c r="M41" s="4365"/>
      <c r="N41" s="4365"/>
      <c r="O41" s="4365"/>
      <c r="P41" s="4365"/>
      <c r="Q41" s="4365"/>
      <c r="R41" s="4365"/>
      <c r="S41" s="4365"/>
      <c r="T41" s="4365"/>
      <c r="U41" s="4365"/>
      <c r="V41" s="4365"/>
      <c r="W41" s="4366"/>
      <c r="X41" s="4364"/>
      <c r="Y41" s="4365"/>
      <c r="Z41" s="4365"/>
      <c r="AA41" s="4365"/>
      <c r="AB41" s="4365"/>
      <c r="AC41" s="4365"/>
      <c r="AD41" s="4365"/>
      <c r="AE41" s="4365"/>
      <c r="AF41" s="4365"/>
      <c r="AG41" s="4365"/>
      <c r="AH41" s="4365"/>
      <c r="AI41" s="4365"/>
      <c r="AJ41" s="4365"/>
      <c r="AK41" s="4366"/>
      <c r="AL41" s="17"/>
    </row>
    <row r="42" spans="1:70" ht="14.1" customHeight="1">
      <c r="A42" s="303"/>
      <c r="B42" s="15"/>
      <c r="C42" s="303"/>
      <c r="D42" s="2964"/>
      <c r="E42" s="2952"/>
      <c r="F42" s="2952"/>
      <c r="G42" s="2953"/>
      <c r="H42" s="2511"/>
      <c r="I42" s="2512"/>
      <c r="J42" s="2512"/>
      <c r="K42" s="2513"/>
      <c r="L42" s="4376"/>
      <c r="M42" s="4377"/>
      <c r="N42" s="4377"/>
      <c r="O42" s="4377"/>
      <c r="P42" s="4377"/>
      <c r="Q42" s="4377"/>
      <c r="R42" s="4377"/>
      <c r="S42" s="4377"/>
      <c r="T42" s="4377"/>
      <c r="U42" s="4377"/>
      <c r="V42" s="4377"/>
      <c r="W42" s="4378"/>
      <c r="X42" s="4376"/>
      <c r="Y42" s="4377"/>
      <c r="Z42" s="4377"/>
      <c r="AA42" s="4377"/>
      <c r="AB42" s="4377"/>
      <c r="AC42" s="4377"/>
      <c r="AD42" s="4377"/>
      <c r="AE42" s="4377"/>
      <c r="AF42" s="4377"/>
      <c r="AG42" s="4377"/>
      <c r="AH42" s="4377"/>
      <c r="AI42" s="4377"/>
      <c r="AJ42" s="4377"/>
      <c r="AK42" s="4378"/>
      <c r="AL42" s="17"/>
    </row>
    <row r="43" spans="1:70" ht="14.1" customHeight="1">
      <c r="A43" s="303"/>
      <c r="B43" s="15"/>
      <c r="C43" s="303"/>
      <c r="D43" s="186" t="s">
        <v>154</v>
      </c>
      <c r="E43" s="4382" t="s">
        <v>688</v>
      </c>
      <c r="F43" s="4382"/>
      <c r="G43" s="4382"/>
      <c r="H43" s="4382"/>
      <c r="I43" s="4382"/>
      <c r="J43" s="4382"/>
      <c r="K43" s="4382"/>
      <c r="L43" s="4382"/>
      <c r="M43" s="4382"/>
      <c r="N43" s="4382"/>
      <c r="O43" s="4382"/>
      <c r="P43" s="4382"/>
      <c r="Q43" s="4382"/>
      <c r="R43" s="4382"/>
      <c r="S43" s="4382"/>
      <c r="T43" s="4382"/>
      <c r="U43" s="4382"/>
      <c r="V43" s="4382"/>
      <c r="W43" s="4382"/>
      <c r="X43" s="4382"/>
      <c r="Y43" s="4382"/>
      <c r="Z43" s="4"/>
      <c r="AA43" s="490" t="s">
        <v>17</v>
      </c>
      <c r="AB43" s="2972" t="s">
        <v>1141</v>
      </c>
      <c r="AC43" s="2972"/>
      <c r="AD43" s="2972"/>
      <c r="AE43" s="2972"/>
      <c r="AF43" s="2972"/>
      <c r="AG43" s="2972"/>
      <c r="AH43" s="2972"/>
      <c r="AI43" s="2972"/>
      <c r="AJ43" s="2972"/>
      <c r="AK43" s="2972"/>
      <c r="AL43" s="17"/>
    </row>
    <row r="44" spans="1:70" ht="14.1" customHeight="1">
      <c r="A44" s="303"/>
      <c r="B44" s="15"/>
      <c r="AA44" s="12"/>
      <c r="AB44" s="1871"/>
      <c r="AC44" s="1871"/>
      <c r="AD44" s="1871"/>
      <c r="AE44" s="1871"/>
      <c r="AF44" s="1871"/>
      <c r="AG44" s="1871"/>
      <c r="AH44" s="1871"/>
      <c r="AI44" s="1871"/>
      <c r="AJ44" s="1871"/>
      <c r="AK44" s="1871"/>
      <c r="AL44" s="168"/>
    </row>
    <row r="45" spans="1:70" ht="14.1" customHeight="1">
      <c r="A45" s="303"/>
      <c r="B45" s="15"/>
      <c r="D45" s="561" t="s">
        <v>328</v>
      </c>
      <c r="E45" s="1872" t="s">
        <v>1480</v>
      </c>
      <c r="F45" s="1872"/>
      <c r="G45" s="1872"/>
      <c r="H45" s="1872"/>
      <c r="I45" s="1872"/>
      <c r="J45" s="1872"/>
      <c r="K45" s="1872"/>
      <c r="L45" s="1872"/>
      <c r="M45" s="1872"/>
      <c r="N45" s="1872"/>
      <c r="O45" s="1872"/>
      <c r="P45" s="1872"/>
      <c r="Q45" s="1872"/>
      <c r="R45" s="1872"/>
      <c r="S45" s="1872"/>
      <c r="T45" s="1872"/>
      <c r="U45" s="1872"/>
      <c r="V45" s="1872"/>
      <c r="W45" s="1872"/>
      <c r="X45" s="1872"/>
      <c r="Y45" s="1872"/>
      <c r="AA45" s="12"/>
      <c r="AB45" s="1871"/>
      <c r="AC45" s="1871"/>
      <c r="AD45" s="1871"/>
      <c r="AE45" s="1871"/>
      <c r="AF45" s="1871"/>
      <c r="AG45" s="1871"/>
      <c r="AH45" s="1871"/>
      <c r="AI45" s="1871"/>
      <c r="AJ45" s="1871"/>
      <c r="AK45" s="1871"/>
      <c r="AL45" s="168"/>
    </row>
    <row r="46" spans="1:70" ht="14.1" customHeight="1">
      <c r="A46" s="303"/>
      <c r="B46" s="15"/>
      <c r="C46" s="303"/>
      <c r="D46" s="65"/>
      <c r="E46" s="1872"/>
      <c r="F46" s="1872"/>
      <c r="G46" s="1872"/>
      <c r="H46" s="1872"/>
      <c r="I46" s="1872"/>
      <c r="J46" s="1872"/>
      <c r="K46" s="1872"/>
      <c r="L46" s="1872"/>
      <c r="M46" s="1872"/>
      <c r="N46" s="1872"/>
      <c r="O46" s="1872"/>
      <c r="P46" s="1872"/>
      <c r="Q46" s="1872"/>
      <c r="R46" s="1872"/>
      <c r="S46" s="1872"/>
      <c r="T46" s="1872"/>
      <c r="U46" s="1872"/>
      <c r="V46" s="1872"/>
      <c r="W46" s="1872"/>
      <c r="X46" s="1872"/>
      <c r="Y46" s="1872"/>
      <c r="AA46" s="297" t="s">
        <v>17</v>
      </c>
      <c r="AB46" s="1871" t="s">
        <v>1708</v>
      </c>
      <c r="AC46" s="1871"/>
      <c r="AD46" s="1871"/>
      <c r="AE46" s="1871"/>
      <c r="AF46" s="1871"/>
      <c r="AG46" s="1871"/>
      <c r="AH46" s="1871"/>
      <c r="AI46" s="1871"/>
      <c r="AJ46" s="1871"/>
      <c r="AK46" s="1871"/>
      <c r="AL46" s="168"/>
    </row>
    <row r="47" spans="1:70" ht="14.1" customHeight="1">
      <c r="A47" s="303"/>
      <c r="B47" s="284"/>
      <c r="C47" s="303"/>
      <c r="D47" s="278" t="s">
        <v>489</v>
      </c>
      <c r="E47" s="1710" t="s">
        <v>690</v>
      </c>
      <c r="F47" s="1710"/>
      <c r="G47" s="1710"/>
      <c r="H47" s="1710"/>
      <c r="I47" s="1710"/>
      <c r="J47" s="1710"/>
      <c r="K47" s="1710"/>
      <c r="L47" s="1710"/>
      <c r="M47" s="1710"/>
      <c r="N47" s="1710"/>
      <c r="O47" s="1710"/>
      <c r="P47" s="1710"/>
      <c r="Q47" s="1710"/>
      <c r="R47" s="1710"/>
      <c r="S47" s="1710"/>
      <c r="T47" s="1710"/>
      <c r="U47" s="1710"/>
      <c r="V47" s="1710"/>
      <c r="W47" s="1710"/>
      <c r="X47" s="1710"/>
      <c r="Y47" s="1710"/>
      <c r="Z47" s="1710"/>
      <c r="AA47" s="12"/>
      <c r="AB47" s="1871"/>
      <c r="AC47" s="1871"/>
      <c r="AD47" s="1871"/>
      <c r="AE47" s="1871"/>
      <c r="AF47" s="1871"/>
      <c r="AG47" s="1871"/>
      <c r="AH47" s="1871"/>
      <c r="AI47" s="1871"/>
      <c r="AJ47" s="1871"/>
      <c r="AK47" s="1871"/>
      <c r="AL47" s="168"/>
    </row>
    <row r="48" spans="1:70" ht="14.1" customHeight="1">
      <c r="A48" s="303"/>
      <c r="B48" s="18"/>
      <c r="E48" s="2938"/>
      <c r="F48" s="2938"/>
      <c r="G48" s="2938"/>
      <c r="H48" s="2938"/>
      <c r="I48" s="2938"/>
      <c r="J48" s="2938"/>
      <c r="K48" s="2938"/>
      <c r="L48" s="2938"/>
      <c r="M48" s="2938"/>
      <c r="N48" s="2938"/>
      <c r="O48" s="2938"/>
      <c r="P48" s="2938"/>
      <c r="Q48" s="2938"/>
      <c r="R48" s="2938"/>
      <c r="S48" s="2938"/>
      <c r="T48" s="2938"/>
      <c r="U48" s="2938"/>
      <c r="V48" s="2938"/>
      <c r="W48" s="2938"/>
      <c r="X48" s="2938"/>
      <c r="Y48" s="2938"/>
      <c r="AA48" s="12"/>
      <c r="AB48" s="1871"/>
      <c r="AC48" s="1871"/>
      <c r="AD48" s="1871"/>
      <c r="AE48" s="1871"/>
      <c r="AF48" s="1871"/>
      <c r="AG48" s="1871"/>
      <c r="AH48" s="1871"/>
      <c r="AI48" s="1871"/>
      <c r="AJ48" s="1871"/>
      <c r="AK48" s="1871"/>
      <c r="AL48" s="168"/>
    </row>
    <row r="49" spans="1:38" ht="14.1" customHeight="1">
      <c r="A49" s="303"/>
      <c r="B49" s="18"/>
      <c r="E49" s="2938"/>
      <c r="F49" s="2938"/>
      <c r="G49" s="2938"/>
      <c r="H49" s="2938"/>
      <c r="I49" s="2938"/>
      <c r="J49" s="2938"/>
      <c r="K49" s="2938"/>
      <c r="L49" s="2938"/>
      <c r="M49" s="2938"/>
      <c r="N49" s="2938"/>
      <c r="O49" s="2938"/>
      <c r="P49" s="2938"/>
      <c r="Q49" s="2938"/>
      <c r="R49" s="2938"/>
      <c r="S49" s="2938"/>
      <c r="T49" s="2938"/>
      <c r="U49" s="2938"/>
      <c r="V49" s="2938"/>
      <c r="W49" s="2938"/>
      <c r="X49" s="2938"/>
      <c r="Y49" s="2938"/>
      <c r="AA49" s="12"/>
      <c r="AB49" s="1871"/>
      <c r="AC49" s="1871"/>
      <c r="AD49" s="1871"/>
      <c r="AE49" s="1871"/>
      <c r="AF49" s="1871"/>
      <c r="AG49" s="1871"/>
      <c r="AH49" s="1871"/>
      <c r="AI49" s="1871"/>
      <c r="AJ49" s="1871"/>
      <c r="AK49" s="1871"/>
      <c r="AL49" s="168"/>
    </row>
    <row r="50" spans="1:38" ht="14.1" customHeight="1">
      <c r="A50" s="303"/>
      <c r="B50" s="15"/>
      <c r="AA50" s="297" t="s">
        <v>17</v>
      </c>
      <c r="AB50" s="1871" t="s">
        <v>1104</v>
      </c>
      <c r="AC50" s="1871"/>
      <c r="AD50" s="1871"/>
      <c r="AE50" s="1871"/>
      <c r="AF50" s="1871"/>
      <c r="AG50" s="1871"/>
      <c r="AH50" s="1871"/>
      <c r="AI50" s="1871"/>
      <c r="AJ50" s="1871"/>
      <c r="AK50" s="1871"/>
      <c r="AL50" s="168"/>
    </row>
    <row r="51" spans="1:38" ht="14.1" customHeight="1">
      <c r="A51" s="303"/>
      <c r="B51" s="1708" t="s">
        <v>520</v>
      </c>
      <c r="C51" s="1709"/>
      <c r="D51" s="1710" t="s">
        <v>691</v>
      </c>
      <c r="E51" s="1710"/>
      <c r="F51" s="1710"/>
      <c r="G51" s="1710"/>
      <c r="H51" s="1710"/>
      <c r="I51" s="1710"/>
      <c r="J51" s="1710"/>
      <c r="K51" s="1710"/>
      <c r="L51" s="1710"/>
      <c r="M51" s="1710"/>
      <c r="N51" s="1710"/>
      <c r="O51" s="1710"/>
      <c r="P51" s="1710"/>
      <c r="Q51" s="1710"/>
      <c r="R51" s="1710"/>
      <c r="S51" s="1710"/>
      <c r="T51" s="1710"/>
      <c r="U51" s="1710"/>
      <c r="V51" s="1710"/>
      <c r="W51" s="1710"/>
      <c r="X51" s="1710"/>
      <c r="Y51" s="1710"/>
      <c r="AA51" s="12"/>
      <c r="AB51" s="1871"/>
      <c r="AC51" s="1871"/>
      <c r="AD51" s="1871"/>
      <c r="AE51" s="1871"/>
      <c r="AF51" s="1871"/>
      <c r="AG51" s="1871"/>
      <c r="AH51" s="1871"/>
      <c r="AI51" s="1871"/>
      <c r="AJ51" s="1871"/>
      <c r="AK51" s="1871"/>
      <c r="AL51" s="168"/>
    </row>
    <row r="52" spans="1:38" ht="14.1" customHeight="1">
      <c r="A52" s="303"/>
      <c r="B52" s="15"/>
      <c r="C52" s="303"/>
      <c r="D52" s="278" t="s">
        <v>494</v>
      </c>
      <c r="E52" s="1981" t="s">
        <v>973</v>
      </c>
      <c r="F52" s="1981"/>
      <c r="G52" s="1981"/>
      <c r="H52" s="1981"/>
      <c r="I52" s="1981"/>
      <c r="J52" s="2986"/>
      <c r="K52" s="2986"/>
      <c r="L52" s="2986"/>
      <c r="M52" s="2986"/>
      <c r="N52" s="2986"/>
      <c r="O52" s="2986"/>
      <c r="P52" s="2986"/>
      <c r="Q52" s="2986"/>
      <c r="R52" s="2986"/>
      <c r="S52" s="2986"/>
      <c r="T52" s="2986"/>
      <c r="U52" s="2986"/>
      <c r="V52" s="2986"/>
      <c r="W52" s="2986"/>
      <c r="X52" s="2986"/>
      <c r="Y52" s="2986"/>
      <c r="Z52" s="304" t="s">
        <v>974</v>
      </c>
      <c r="AA52" s="523"/>
      <c r="AB52" s="1871"/>
      <c r="AC52" s="1871"/>
      <c r="AD52" s="1871"/>
      <c r="AE52" s="1871"/>
      <c r="AF52" s="1871"/>
      <c r="AG52" s="1871"/>
      <c r="AH52" s="1871"/>
      <c r="AI52" s="1871"/>
      <c r="AJ52" s="1871"/>
      <c r="AK52" s="1871"/>
      <c r="AL52" s="168"/>
    </row>
    <row r="53" spans="1:38" ht="14.1" customHeight="1">
      <c r="A53" s="303"/>
      <c r="B53" s="18"/>
      <c r="D53" s="561" t="s">
        <v>35</v>
      </c>
      <c r="E53" s="4380" t="s">
        <v>975</v>
      </c>
      <c r="F53" s="4380"/>
      <c r="G53" s="4380"/>
      <c r="H53" s="4380"/>
      <c r="I53" s="4380"/>
      <c r="J53" s="4381"/>
      <c r="K53" s="4381"/>
      <c r="L53" s="4381"/>
      <c r="M53" s="4381"/>
      <c r="N53" s="4381"/>
      <c r="O53" s="4381"/>
      <c r="P53" s="4381"/>
      <c r="Q53" s="4381"/>
      <c r="R53" s="4381"/>
      <c r="S53" s="4381"/>
      <c r="T53" s="4381"/>
      <c r="U53" s="4381"/>
      <c r="V53" s="4381"/>
      <c r="W53" s="4381"/>
      <c r="X53" s="4381"/>
      <c r="Y53" s="4381"/>
      <c r="Z53" s="65" t="s">
        <v>974</v>
      </c>
      <c r="AA53" s="523"/>
      <c r="AB53" s="1871"/>
      <c r="AC53" s="1871"/>
      <c r="AD53" s="1871"/>
      <c r="AE53" s="1871"/>
      <c r="AF53" s="1871"/>
      <c r="AG53" s="1871"/>
      <c r="AH53" s="1871"/>
      <c r="AI53" s="1871"/>
      <c r="AJ53" s="1871"/>
      <c r="AK53" s="1871"/>
      <c r="AL53" s="342"/>
    </row>
    <row r="54" spans="1:38" ht="14.1" customHeight="1">
      <c r="B54" s="18"/>
      <c r="C54" s="303"/>
      <c r="D54" s="278" t="s">
        <v>493</v>
      </c>
      <c r="E54" s="4380" t="s">
        <v>976</v>
      </c>
      <c r="F54" s="4380"/>
      <c r="G54" s="4380"/>
      <c r="H54" s="4380"/>
      <c r="I54" s="4380"/>
      <c r="J54" s="2"/>
      <c r="K54" s="2649" t="s">
        <v>1295</v>
      </c>
      <c r="L54" s="2649"/>
      <c r="M54" s="2649"/>
      <c r="O54" s="2649" t="s">
        <v>1296</v>
      </c>
      <c r="P54" s="2649"/>
      <c r="Q54" s="2649"/>
      <c r="R54" s="2649"/>
      <c r="S54" s="2649"/>
      <c r="T54" s="2649"/>
      <c r="V54" s="2649" t="s">
        <v>166</v>
      </c>
      <c r="W54" s="2649"/>
      <c r="X54" s="2649"/>
      <c r="Y54" s="2649"/>
      <c r="Z54" s="65" t="s">
        <v>974</v>
      </c>
      <c r="AA54" s="460" t="s">
        <v>154</v>
      </c>
      <c r="AB54" s="4379" t="s">
        <v>1368</v>
      </c>
      <c r="AC54" s="4379"/>
      <c r="AD54" s="4379"/>
      <c r="AE54" s="4379"/>
      <c r="AF54" s="4379"/>
      <c r="AG54" s="4379"/>
      <c r="AH54" s="4379"/>
      <c r="AI54" s="4379"/>
      <c r="AJ54" s="4379"/>
      <c r="AK54" s="4379"/>
      <c r="AL54" s="342"/>
    </row>
    <row r="55" spans="1:38" ht="14.1" customHeight="1">
      <c r="B55" s="18"/>
      <c r="D55" s="278" t="s">
        <v>465</v>
      </c>
      <c r="E55" s="1872" t="s">
        <v>977</v>
      </c>
      <c r="F55" s="1872"/>
      <c r="G55" s="1872"/>
      <c r="H55" s="1872"/>
      <c r="I55" s="1872"/>
      <c r="J55" s="1872"/>
      <c r="K55" s="1872"/>
      <c r="L55" s="1872"/>
      <c r="M55" s="1872"/>
      <c r="N55" s="1872"/>
      <c r="O55" s="1872"/>
      <c r="P55" s="1872"/>
      <c r="Q55" s="1872"/>
      <c r="R55" s="1872"/>
      <c r="S55" s="1872"/>
      <c r="T55" s="1872"/>
      <c r="U55" s="1872"/>
      <c r="V55" s="1872"/>
      <c r="W55" s="1872"/>
      <c r="X55" s="1872"/>
      <c r="Y55" s="1872"/>
      <c r="AA55" s="302"/>
      <c r="AB55" s="4379"/>
      <c r="AC55" s="4379"/>
      <c r="AD55" s="4379"/>
      <c r="AE55" s="4379"/>
      <c r="AF55" s="4379"/>
      <c r="AG55" s="4379"/>
      <c r="AH55" s="4379"/>
      <c r="AI55" s="4379"/>
      <c r="AJ55" s="4379"/>
      <c r="AK55" s="4379"/>
      <c r="AL55" s="342"/>
    </row>
    <row r="56" spans="1:38" ht="14.1" customHeight="1">
      <c r="A56" s="303"/>
      <c r="B56" s="18"/>
      <c r="E56" s="1872"/>
      <c r="F56" s="1872"/>
      <c r="G56" s="1872"/>
      <c r="H56" s="1872"/>
      <c r="I56" s="1872"/>
      <c r="J56" s="1872"/>
      <c r="K56" s="1872"/>
      <c r="L56" s="1872"/>
      <c r="M56" s="1872"/>
      <c r="N56" s="1872"/>
      <c r="O56" s="1872"/>
      <c r="P56" s="1872"/>
      <c r="Q56" s="1872"/>
      <c r="R56" s="1872"/>
      <c r="S56" s="1872"/>
      <c r="T56" s="1872"/>
      <c r="U56" s="1872"/>
      <c r="V56" s="1872"/>
      <c r="W56" s="1872"/>
      <c r="X56" s="1872"/>
      <c r="Y56" s="1872"/>
      <c r="AA56" s="297"/>
      <c r="AB56" s="4379"/>
      <c r="AC56" s="4379"/>
      <c r="AD56" s="4379"/>
      <c r="AE56" s="4379"/>
      <c r="AF56" s="4379"/>
      <c r="AG56" s="4379"/>
      <c r="AH56" s="4379"/>
      <c r="AI56" s="4379"/>
      <c r="AJ56" s="4379"/>
      <c r="AK56" s="4379"/>
      <c r="AL56" s="342"/>
    </row>
    <row r="57" spans="1:38" ht="14.1" customHeight="1">
      <c r="A57" s="303"/>
      <c r="B57" s="18"/>
      <c r="AA57" s="12"/>
      <c r="AB57" s="4379"/>
      <c r="AC57" s="4379"/>
      <c r="AD57" s="4379"/>
      <c r="AE57" s="4379"/>
      <c r="AF57" s="4379"/>
      <c r="AG57" s="4379"/>
      <c r="AH57" s="4379"/>
      <c r="AI57" s="4379"/>
      <c r="AJ57" s="4379"/>
      <c r="AK57" s="4379"/>
      <c r="AL57" s="275"/>
    </row>
    <row r="58" spans="1:38" ht="14.1" customHeight="1">
      <c r="A58" s="303"/>
      <c r="B58" s="1708" t="s">
        <v>517</v>
      </c>
      <c r="C58" s="1709"/>
      <c r="D58" s="1710" t="s">
        <v>1709</v>
      </c>
      <c r="E58" s="1710"/>
      <c r="F58" s="1710"/>
      <c r="G58" s="1710"/>
      <c r="H58" s="1710"/>
      <c r="I58" s="1710"/>
      <c r="J58" s="1710"/>
      <c r="K58" s="1710"/>
      <c r="L58" s="1710"/>
      <c r="M58" s="1710"/>
      <c r="N58" s="1710"/>
      <c r="O58" s="1710"/>
      <c r="P58" s="1710"/>
      <c r="Q58" s="1710"/>
      <c r="R58" s="1710"/>
      <c r="S58" s="1710"/>
      <c r="T58" s="1710"/>
      <c r="U58" s="1710"/>
      <c r="V58" s="1710"/>
      <c r="W58" s="1710"/>
      <c r="X58" s="1710"/>
      <c r="Y58" s="1710"/>
      <c r="AA58" s="302" t="s">
        <v>17</v>
      </c>
      <c r="AB58" s="4219" t="s">
        <v>1710</v>
      </c>
      <c r="AC58" s="4219"/>
      <c r="AD58" s="4219"/>
      <c r="AE58" s="4219"/>
      <c r="AF58" s="4219"/>
      <c r="AG58" s="4219"/>
      <c r="AH58" s="4219"/>
      <c r="AI58" s="4219"/>
      <c r="AJ58" s="4219"/>
      <c r="AK58" s="4219"/>
      <c r="AL58" s="49"/>
    </row>
    <row r="59" spans="1:38" ht="14.1" customHeight="1">
      <c r="A59" s="303"/>
      <c r="B59" s="18"/>
      <c r="D59" s="561" t="s">
        <v>494</v>
      </c>
      <c r="E59" s="1872" t="s">
        <v>978</v>
      </c>
      <c r="F59" s="1872"/>
      <c r="G59" s="1872"/>
      <c r="H59" s="1872"/>
      <c r="I59" s="1872"/>
      <c r="J59" s="1872"/>
      <c r="K59" s="1872"/>
      <c r="L59" s="1872"/>
      <c r="M59" s="1872"/>
      <c r="N59" s="1872"/>
      <c r="O59" s="1872"/>
      <c r="P59" s="1872"/>
      <c r="Q59" s="1872"/>
      <c r="R59" s="1872"/>
      <c r="S59" s="1872"/>
      <c r="T59" s="1872"/>
      <c r="U59" s="1872"/>
      <c r="V59" s="1872"/>
      <c r="W59" s="1872"/>
      <c r="X59" s="1872"/>
      <c r="Y59" s="1872"/>
      <c r="Z59" s="65"/>
      <c r="AA59" s="297" t="s">
        <v>17</v>
      </c>
      <c r="AB59" s="1871" t="s">
        <v>1070</v>
      </c>
      <c r="AC59" s="1871"/>
      <c r="AD59" s="1871"/>
      <c r="AE59" s="1871"/>
      <c r="AF59" s="1871"/>
      <c r="AG59" s="1871"/>
      <c r="AH59" s="1871"/>
      <c r="AI59" s="1871"/>
      <c r="AJ59" s="1871"/>
      <c r="AK59" s="1871"/>
      <c r="AL59" s="168"/>
    </row>
    <row r="60" spans="1:38" ht="14.1" customHeight="1">
      <c r="A60" s="303"/>
      <c r="B60" s="18"/>
      <c r="C60" s="561"/>
      <c r="D60" s="511"/>
      <c r="E60" s="1872"/>
      <c r="F60" s="1872"/>
      <c r="G60" s="1872"/>
      <c r="H60" s="1872"/>
      <c r="I60" s="1872"/>
      <c r="J60" s="1872"/>
      <c r="K60" s="1872"/>
      <c r="L60" s="1872"/>
      <c r="M60" s="1872"/>
      <c r="N60" s="1872"/>
      <c r="O60" s="1872"/>
      <c r="P60" s="1872"/>
      <c r="Q60" s="1872"/>
      <c r="R60" s="1872"/>
      <c r="S60" s="1872"/>
      <c r="T60" s="1872"/>
      <c r="U60" s="1872"/>
      <c r="V60" s="1872"/>
      <c r="W60" s="1872"/>
      <c r="X60" s="1872"/>
      <c r="Y60" s="1872"/>
      <c r="Z60" s="65"/>
      <c r="AA60" s="523"/>
      <c r="AB60" s="1871"/>
      <c r="AC60" s="1871"/>
      <c r="AD60" s="1871"/>
      <c r="AE60" s="1871"/>
      <c r="AF60" s="1871"/>
      <c r="AG60" s="1871"/>
      <c r="AH60" s="1871"/>
      <c r="AI60" s="1871"/>
      <c r="AJ60" s="1871"/>
      <c r="AK60" s="1871"/>
      <c r="AL60" s="168"/>
    </row>
    <row r="61" spans="1:38" ht="14.1" customHeight="1">
      <c r="A61" s="303"/>
      <c r="B61" s="15"/>
      <c r="C61" s="303"/>
      <c r="AA61" s="302"/>
      <c r="AB61" s="1871"/>
      <c r="AC61" s="1871"/>
      <c r="AD61" s="1871"/>
      <c r="AE61" s="1871"/>
      <c r="AF61" s="1871"/>
      <c r="AG61" s="1871"/>
      <c r="AH61" s="1871"/>
      <c r="AI61" s="1871"/>
      <c r="AJ61" s="1871"/>
      <c r="AK61" s="1871"/>
      <c r="AL61" s="168"/>
    </row>
    <row r="62" spans="1:38" ht="12.75" thickBot="1">
      <c r="B62" s="170"/>
      <c r="C62" s="8"/>
      <c r="D62" s="8"/>
      <c r="E62" s="8"/>
      <c r="F62" s="8"/>
      <c r="G62" s="8"/>
      <c r="H62" s="8"/>
      <c r="I62" s="8"/>
      <c r="J62" s="8"/>
      <c r="K62" s="8"/>
      <c r="L62" s="8"/>
      <c r="M62" s="8"/>
      <c r="N62" s="8"/>
      <c r="O62" s="8"/>
      <c r="P62" s="8"/>
      <c r="Q62" s="8"/>
      <c r="R62" s="8"/>
      <c r="S62" s="8"/>
      <c r="T62" s="8"/>
      <c r="U62" s="8"/>
      <c r="V62" s="8"/>
      <c r="W62" s="8"/>
      <c r="X62" s="8"/>
      <c r="Y62" s="8"/>
      <c r="Z62" s="8"/>
      <c r="AA62" s="273"/>
      <c r="AB62" s="2744"/>
      <c r="AC62" s="2744"/>
      <c r="AD62" s="2744"/>
      <c r="AE62" s="2744"/>
      <c r="AF62" s="2744"/>
      <c r="AG62" s="2744"/>
      <c r="AH62" s="2744"/>
      <c r="AI62" s="2744"/>
      <c r="AJ62" s="2744"/>
      <c r="AK62" s="2744"/>
      <c r="AL62" s="400"/>
    </row>
  </sheetData>
  <sheetProtection algorithmName="SHA-512" hashValue="Ll5iN0y4E4NYrkH4hudLgduQcQogZcPAr37vRvd7ZaX4S0cSnJzVQzJ1vLuz7M+NCQy1zfIdhhv8rQei5OTUCw==" saltValue="8oWuZPMatG7EVzb8aAsQLQ==" spinCount="100000" sheet="1" objects="1" scenarios="1" formatCells="0" formatColumns="0" formatRows="0" selectLockedCells="1"/>
  <mergeCells count="67">
    <mergeCell ref="AB50:AK53"/>
    <mergeCell ref="AB54:AK57"/>
    <mergeCell ref="E45:Y46"/>
    <mergeCell ref="E47:Z47"/>
    <mergeCell ref="B51:C51"/>
    <mergeCell ref="D51:Y51"/>
    <mergeCell ref="E52:I52"/>
    <mergeCell ref="J52:Y52"/>
    <mergeCell ref="E53:I53"/>
    <mergeCell ref="J53:Y53"/>
    <mergeCell ref="E55:Y56"/>
    <mergeCell ref="AB43:AK45"/>
    <mergeCell ref="AB46:AK49"/>
    <mergeCell ref="E43:Y43"/>
    <mergeCell ref="E54:I54"/>
    <mergeCell ref="K54:M54"/>
    <mergeCell ref="B58:C58"/>
    <mergeCell ref="D58:Y58"/>
    <mergeCell ref="E59:Y60"/>
    <mergeCell ref="AB58:AK58"/>
    <mergeCell ref="AB59:AK62"/>
    <mergeCell ref="O54:T54"/>
    <mergeCell ref="V54:Y54"/>
    <mergeCell ref="E48:Y49"/>
    <mergeCell ref="H40:K42"/>
    <mergeCell ref="H37:K39"/>
    <mergeCell ref="H34:K36"/>
    <mergeCell ref="X37:AK39"/>
    <mergeCell ref="D40:G42"/>
    <mergeCell ref="L40:W42"/>
    <mergeCell ref="X40:AK42"/>
    <mergeCell ref="D37:G39"/>
    <mergeCell ref="L37:W39"/>
    <mergeCell ref="D34:G36"/>
    <mergeCell ref="L34:W36"/>
    <mergeCell ref="X34:AK36"/>
    <mergeCell ref="E25:Z26"/>
    <mergeCell ref="H27:K27"/>
    <mergeCell ref="H31:K33"/>
    <mergeCell ref="H28:K30"/>
    <mergeCell ref="D31:G33"/>
    <mergeCell ref="L31:W33"/>
    <mergeCell ref="X31:AK33"/>
    <mergeCell ref="D27:G27"/>
    <mergeCell ref="L27:W27"/>
    <mergeCell ref="X27:AK27"/>
    <mergeCell ref="D28:G30"/>
    <mergeCell ref="L28:W30"/>
    <mergeCell ref="X28:AK30"/>
    <mergeCell ref="A1:AL1"/>
    <mergeCell ref="B3:Z3"/>
    <mergeCell ref="AA3:AL3"/>
    <mergeCell ref="E20:Y20"/>
    <mergeCell ref="E17:AJ18"/>
    <mergeCell ref="E5:Y5"/>
    <mergeCell ref="E7:Y7"/>
    <mergeCell ref="E12:Y13"/>
    <mergeCell ref="E15:Y15"/>
    <mergeCell ref="B11:C11"/>
    <mergeCell ref="AB5:AK9"/>
    <mergeCell ref="E22:AJ23"/>
    <mergeCell ref="E16:Y16"/>
    <mergeCell ref="E21:Y21"/>
    <mergeCell ref="AB10:AK12"/>
    <mergeCell ref="AB13:AK16"/>
    <mergeCell ref="D11:Y11"/>
    <mergeCell ref="AB19:AK21"/>
  </mergeCells>
  <phoneticPr fontId="4"/>
  <conditionalFormatting sqref="E48:Y49">
    <cfRule type="containsBlanks" dxfId="24" priority="2">
      <formula>LEN(TRIM(E48))=0</formula>
    </cfRule>
  </conditionalFormatting>
  <conditionalFormatting sqref="E17:AJ18 D28:H28 L28:AK42 D29:G30 D31:H31 D32:G33 D34:H34 D35:G36 D37:H37 D38:G39 D40:H40 D41:G42">
    <cfRule type="containsBlanks" dxfId="23" priority="9">
      <formula>LEN(TRIM(D17))=0</formula>
    </cfRule>
  </conditionalFormatting>
  <conditionalFormatting sqref="E22:AJ23">
    <cfRule type="containsBlanks" dxfId="22" priority="8">
      <formula>LEN(TRIM(E22))=0</formula>
    </cfRule>
  </conditionalFormatting>
  <conditionalFormatting sqref="J52:Y53">
    <cfRule type="containsBlanks" dxfId="21" priority="1">
      <formula>LEN(TRIM(J52))=0</formula>
    </cfRule>
  </conditionalFormatting>
  <printOptions horizontalCentered="1"/>
  <pageMargins left="0.70866141732283472" right="0.31496062992125984" top="0.39370078740157483" bottom="0.39370078740157483" header="0.51181102362204722" footer="0.51181102362204722"/>
  <pageSetup paperSize="9" orientation="portrait" horizontalDpi="300" verticalDpi="300" r:id="rId1"/>
  <headerFooter alignWithMargins="0"/>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684056" r:id="rId4" name="Check Box 24">
              <controlPr defaultSize="0" autoFill="0" autoLine="0" autoPict="0">
                <anchor moveWithCells="1">
                  <from>
                    <xdr:col>18</xdr:col>
                    <xdr:colOff>161925</xdr:colOff>
                    <xdr:row>58</xdr:row>
                    <xdr:rowOff>142875</xdr:rowOff>
                  </from>
                  <to>
                    <xdr:col>21</xdr:col>
                    <xdr:colOff>180975</xdr:colOff>
                    <xdr:row>60</xdr:row>
                    <xdr:rowOff>0</xdr:rowOff>
                  </to>
                </anchor>
              </controlPr>
            </control>
          </mc:Choice>
        </mc:AlternateContent>
        <mc:AlternateContent xmlns:mc="http://schemas.openxmlformats.org/markup-compatibility/2006">
          <mc:Choice Requires="x14">
            <control shapeId="684057" r:id="rId5" name="Check Box 25">
              <controlPr defaultSize="0" autoFill="0" autoLine="0" autoPict="0">
                <anchor moveWithCells="1">
                  <from>
                    <xdr:col>22</xdr:col>
                    <xdr:colOff>47625</xdr:colOff>
                    <xdr:row>58</xdr:row>
                    <xdr:rowOff>142875</xdr:rowOff>
                  </from>
                  <to>
                    <xdr:col>25</xdr:col>
                    <xdr:colOff>57150</xdr:colOff>
                    <xdr:row>59</xdr:row>
                    <xdr:rowOff>161925</xdr:rowOff>
                  </to>
                </anchor>
              </controlPr>
            </control>
          </mc:Choice>
        </mc:AlternateContent>
        <mc:AlternateContent xmlns:mc="http://schemas.openxmlformats.org/markup-compatibility/2006">
          <mc:Choice Requires="x14">
            <control shapeId="684067" r:id="rId6" name="Check Box 7">
              <controlPr defaultSize="0" autoFill="0" autoLine="0" autoPict="0">
                <anchor moveWithCells="1">
                  <from>
                    <xdr:col>13</xdr:col>
                    <xdr:colOff>9525</xdr:colOff>
                    <xdr:row>44</xdr:row>
                    <xdr:rowOff>152400</xdr:rowOff>
                  </from>
                  <to>
                    <xdr:col>16</xdr:col>
                    <xdr:colOff>133350</xdr:colOff>
                    <xdr:row>45</xdr:row>
                    <xdr:rowOff>161925</xdr:rowOff>
                  </to>
                </anchor>
              </controlPr>
            </control>
          </mc:Choice>
        </mc:AlternateContent>
        <mc:AlternateContent xmlns:mc="http://schemas.openxmlformats.org/markup-compatibility/2006">
          <mc:Choice Requires="x14">
            <control shapeId="684068" r:id="rId7" name="Check Box 8">
              <controlPr defaultSize="0" autoFill="0" autoLine="0" autoPict="0">
                <anchor moveWithCells="1">
                  <from>
                    <xdr:col>17</xdr:col>
                    <xdr:colOff>38100</xdr:colOff>
                    <xdr:row>44</xdr:row>
                    <xdr:rowOff>152400</xdr:rowOff>
                  </from>
                  <to>
                    <xdr:col>20</xdr:col>
                    <xdr:colOff>171450</xdr:colOff>
                    <xdr:row>45</xdr:row>
                    <xdr:rowOff>161925</xdr:rowOff>
                  </to>
                </anchor>
              </controlPr>
            </control>
          </mc:Choice>
        </mc:AlternateContent>
        <mc:AlternateContent xmlns:mc="http://schemas.openxmlformats.org/markup-compatibility/2006">
          <mc:Choice Requires="x14">
            <control shapeId="684069" r:id="rId8" name="Check Box 23">
              <controlPr defaultSize="0" autoFill="0" autoLine="0" autoPict="0">
                <anchor moveWithCells="1">
                  <from>
                    <xdr:col>21</xdr:col>
                    <xdr:colOff>66675</xdr:colOff>
                    <xdr:row>44</xdr:row>
                    <xdr:rowOff>152400</xdr:rowOff>
                  </from>
                  <to>
                    <xdr:col>25</xdr:col>
                    <xdr:colOff>19050</xdr:colOff>
                    <xdr:row>45</xdr:row>
                    <xdr:rowOff>161925</xdr:rowOff>
                  </to>
                </anchor>
              </controlPr>
            </control>
          </mc:Choice>
        </mc:AlternateContent>
        <mc:AlternateContent xmlns:mc="http://schemas.openxmlformats.org/markup-compatibility/2006">
          <mc:Choice Requires="x14">
            <control shapeId="684070" r:id="rId9" name="Check Box 7">
              <controlPr defaultSize="0" autoFill="0" autoLine="0" autoPict="0">
                <anchor moveWithCells="1">
                  <from>
                    <xdr:col>13</xdr:col>
                    <xdr:colOff>9525</xdr:colOff>
                    <xdr:row>54</xdr:row>
                    <xdr:rowOff>161925</xdr:rowOff>
                  </from>
                  <to>
                    <xdr:col>16</xdr:col>
                    <xdr:colOff>133350</xdr:colOff>
                    <xdr:row>55</xdr:row>
                    <xdr:rowOff>171450</xdr:rowOff>
                  </to>
                </anchor>
              </controlPr>
            </control>
          </mc:Choice>
        </mc:AlternateContent>
        <mc:AlternateContent xmlns:mc="http://schemas.openxmlformats.org/markup-compatibility/2006">
          <mc:Choice Requires="x14">
            <control shapeId="684071" r:id="rId10" name="Check Box 8">
              <controlPr defaultSize="0" autoFill="0" autoLine="0" autoPict="0">
                <anchor moveWithCells="1">
                  <from>
                    <xdr:col>17</xdr:col>
                    <xdr:colOff>38100</xdr:colOff>
                    <xdr:row>54</xdr:row>
                    <xdr:rowOff>161925</xdr:rowOff>
                  </from>
                  <to>
                    <xdr:col>20</xdr:col>
                    <xdr:colOff>171450</xdr:colOff>
                    <xdr:row>55</xdr:row>
                    <xdr:rowOff>171450</xdr:rowOff>
                  </to>
                </anchor>
              </controlPr>
            </control>
          </mc:Choice>
        </mc:AlternateContent>
        <mc:AlternateContent xmlns:mc="http://schemas.openxmlformats.org/markup-compatibility/2006">
          <mc:Choice Requires="x14">
            <control shapeId="684072" r:id="rId11" name="Check Box 23">
              <controlPr defaultSize="0" autoFill="0" autoLine="0" autoPict="0">
                <anchor moveWithCells="1">
                  <from>
                    <xdr:col>21</xdr:col>
                    <xdr:colOff>66675</xdr:colOff>
                    <xdr:row>54</xdr:row>
                    <xdr:rowOff>161925</xdr:rowOff>
                  </from>
                  <to>
                    <xdr:col>25</xdr:col>
                    <xdr:colOff>19050</xdr:colOff>
                    <xdr:row>55</xdr:row>
                    <xdr:rowOff>171450</xdr:rowOff>
                  </to>
                </anchor>
              </controlPr>
            </control>
          </mc:Choice>
        </mc:AlternateContent>
        <mc:AlternateContent xmlns:mc="http://schemas.openxmlformats.org/markup-compatibility/2006">
          <mc:Choice Requires="x14">
            <control shapeId="684079" r:id="rId12" name="Check Box 47">
              <controlPr defaultSize="0" autoFill="0" autoLine="0" autoPict="0">
                <anchor moveWithCells="1">
                  <from>
                    <xdr:col>18</xdr:col>
                    <xdr:colOff>161925</xdr:colOff>
                    <xdr:row>49</xdr:row>
                    <xdr:rowOff>152400</xdr:rowOff>
                  </from>
                  <to>
                    <xdr:col>21</xdr:col>
                    <xdr:colOff>180975</xdr:colOff>
                    <xdr:row>51</xdr:row>
                    <xdr:rowOff>9525</xdr:rowOff>
                  </to>
                </anchor>
              </controlPr>
            </control>
          </mc:Choice>
        </mc:AlternateContent>
        <mc:AlternateContent xmlns:mc="http://schemas.openxmlformats.org/markup-compatibility/2006">
          <mc:Choice Requires="x14">
            <control shapeId="684080" r:id="rId13" name="Check Box 48">
              <controlPr defaultSize="0" autoFill="0" autoLine="0" autoPict="0">
                <anchor moveWithCells="1">
                  <from>
                    <xdr:col>22</xdr:col>
                    <xdr:colOff>38100</xdr:colOff>
                    <xdr:row>49</xdr:row>
                    <xdr:rowOff>152400</xdr:rowOff>
                  </from>
                  <to>
                    <xdr:col>25</xdr:col>
                    <xdr:colOff>57150</xdr:colOff>
                    <xdr:row>51</xdr:row>
                    <xdr:rowOff>0</xdr:rowOff>
                  </to>
                </anchor>
              </controlPr>
            </control>
          </mc:Choice>
        </mc:AlternateContent>
        <mc:AlternateContent xmlns:mc="http://schemas.openxmlformats.org/markup-compatibility/2006">
          <mc:Choice Requires="x14">
            <control shapeId="684083" r:id="rId14" name="Check Box 51">
              <controlPr defaultSize="0" autoFill="0" autoLine="0" autoPict="0">
                <anchor moveWithCells="1">
                  <from>
                    <xdr:col>18</xdr:col>
                    <xdr:colOff>161925</xdr:colOff>
                    <xdr:row>7</xdr:row>
                    <xdr:rowOff>9525</xdr:rowOff>
                  </from>
                  <to>
                    <xdr:col>21</xdr:col>
                    <xdr:colOff>180975</xdr:colOff>
                    <xdr:row>8</xdr:row>
                    <xdr:rowOff>28575</xdr:rowOff>
                  </to>
                </anchor>
              </controlPr>
            </control>
          </mc:Choice>
        </mc:AlternateContent>
        <mc:AlternateContent xmlns:mc="http://schemas.openxmlformats.org/markup-compatibility/2006">
          <mc:Choice Requires="x14">
            <control shapeId="684084" r:id="rId15" name="Check Box 52">
              <controlPr defaultSize="0" autoFill="0" autoLine="0" autoPict="0">
                <anchor moveWithCells="1">
                  <from>
                    <xdr:col>22</xdr:col>
                    <xdr:colOff>38100</xdr:colOff>
                    <xdr:row>7</xdr:row>
                    <xdr:rowOff>9525</xdr:rowOff>
                  </from>
                  <to>
                    <xdr:col>25</xdr:col>
                    <xdr:colOff>57150</xdr:colOff>
                    <xdr:row>8</xdr:row>
                    <xdr:rowOff>19050</xdr:rowOff>
                  </to>
                </anchor>
              </controlPr>
            </control>
          </mc:Choice>
        </mc:AlternateContent>
        <mc:AlternateContent xmlns:mc="http://schemas.openxmlformats.org/markup-compatibility/2006">
          <mc:Choice Requires="x14">
            <control shapeId="684092" r:id="rId16" name="Check Box 60">
              <controlPr defaultSize="0" autoFill="0" autoLine="0" autoPict="0">
                <anchor moveWithCells="1">
                  <from>
                    <xdr:col>18</xdr:col>
                    <xdr:colOff>161925</xdr:colOff>
                    <xdr:row>11</xdr:row>
                    <xdr:rowOff>142875</xdr:rowOff>
                  </from>
                  <to>
                    <xdr:col>21</xdr:col>
                    <xdr:colOff>180975</xdr:colOff>
                    <xdr:row>13</xdr:row>
                    <xdr:rowOff>9525</xdr:rowOff>
                  </to>
                </anchor>
              </controlPr>
            </control>
          </mc:Choice>
        </mc:AlternateContent>
        <mc:AlternateContent xmlns:mc="http://schemas.openxmlformats.org/markup-compatibility/2006">
          <mc:Choice Requires="x14">
            <control shapeId="684093" r:id="rId17" name="Check Box 61">
              <controlPr defaultSize="0" autoFill="0" autoLine="0" autoPict="0">
                <anchor moveWithCells="1">
                  <from>
                    <xdr:col>22</xdr:col>
                    <xdr:colOff>38100</xdr:colOff>
                    <xdr:row>11</xdr:row>
                    <xdr:rowOff>142875</xdr:rowOff>
                  </from>
                  <to>
                    <xdr:col>25</xdr:col>
                    <xdr:colOff>57150</xdr:colOff>
                    <xdr:row>12</xdr:row>
                    <xdr:rowOff>171450</xdr:rowOff>
                  </to>
                </anchor>
              </controlPr>
            </control>
          </mc:Choice>
        </mc:AlternateContent>
        <mc:AlternateContent xmlns:mc="http://schemas.openxmlformats.org/markup-compatibility/2006">
          <mc:Choice Requires="x14">
            <control shapeId="684094" r:id="rId18" name="Check Box 62">
              <controlPr defaultSize="0" autoFill="0" autoLine="0" autoPict="0">
                <anchor moveWithCells="1">
                  <from>
                    <xdr:col>18</xdr:col>
                    <xdr:colOff>161925</xdr:colOff>
                    <xdr:row>13</xdr:row>
                    <xdr:rowOff>152400</xdr:rowOff>
                  </from>
                  <to>
                    <xdr:col>21</xdr:col>
                    <xdr:colOff>180975</xdr:colOff>
                    <xdr:row>15</xdr:row>
                    <xdr:rowOff>9525</xdr:rowOff>
                  </to>
                </anchor>
              </controlPr>
            </control>
          </mc:Choice>
        </mc:AlternateContent>
        <mc:AlternateContent xmlns:mc="http://schemas.openxmlformats.org/markup-compatibility/2006">
          <mc:Choice Requires="x14">
            <control shapeId="684095" r:id="rId19" name="Check Box 63">
              <controlPr defaultSize="0" autoFill="0" autoLine="0" autoPict="0">
                <anchor moveWithCells="1">
                  <from>
                    <xdr:col>22</xdr:col>
                    <xdr:colOff>38100</xdr:colOff>
                    <xdr:row>13</xdr:row>
                    <xdr:rowOff>152400</xdr:rowOff>
                  </from>
                  <to>
                    <xdr:col>25</xdr:col>
                    <xdr:colOff>57150</xdr:colOff>
                    <xdr:row>15</xdr:row>
                    <xdr:rowOff>0</xdr:rowOff>
                  </to>
                </anchor>
              </controlPr>
            </control>
          </mc:Choice>
        </mc:AlternateContent>
        <mc:AlternateContent xmlns:mc="http://schemas.openxmlformats.org/markup-compatibility/2006">
          <mc:Choice Requires="x14">
            <control shapeId="684096" r:id="rId20" name="Check Box 64">
              <controlPr defaultSize="0" autoFill="0" autoLine="0" autoPict="0">
                <anchor moveWithCells="1">
                  <from>
                    <xdr:col>18</xdr:col>
                    <xdr:colOff>161925</xdr:colOff>
                    <xdr:row>18</xdr:row>
                    <xdr:rowOff>123825</xdr:rowOff>
                  </from>
                  <to>
                    <xdr:col>21</xdr:col>
                    <xdr:colOff>180975</xdr:colOff>
                    <xdr:row>20</xdr:row>
                    <xdr:rowOff>9525</xdr:rowOff>
                  </to>
                </anchor>
              </controlPr>
            </control>
          </mc:Choice>
        </mc:AlternateContent>
        <mc:AlternateContent xmlns:mc="http://schemas.openxmlformats.org/markup-compatibility/2006">
          <mc:Choice Requires="x14">
            <control shapeId="684097" r:id="rId21" name="Check Box 65">
              <controlPr defaultSize="0" autoFill="0" autoLine="0" autoPict="0">
                <anchor moveWithCells="1">
                  <from>
                    <xdr:col>22</xdr:col>
                    <xdr:colOff>38100</xdr:colOff>
                    <xdr:row>18</xdr:row>
                    <xdr:rowOff>123825</xdr:rowOff>
                  </from>
                  <to>
                    <xdr:col>25</xdr:col>
                    <xdr:colOff>57150</xdr:colOff>
                    <xdr:row>19</xdr:row>
                    <xdr:rowOff>171450</xdr:rowOff>
                  </to>
                </anchor>
              </controlPr>
            </control>
          </mc:Choice>
        </mc:AlternateContent>
        <mc:AlternateContent xmlns:mc="http://schemas.openxmlformats.org/markup-compatibility/2006">
          <mc:Choice Requires="x14">
            <control shapeId="684105" r:id="rId22" name="Check Box 73">
              <controlPr defaultSize="0" autoFill="0" autoLine="0" autoPict="0">
                <anchor moveWithCells="1">
                  <from>
                    <xdr:col>9</xdr:col>
                    <xdr:colOff>9525</xdr:colOff>
                    <xdr:row>52</xdr:row>
                    <xdr:rowOff>152400</xdr:rowOff>
                  </from>
                  <to>
                    <xdr:col>11</xdr:col>
                    <xdr:colOff>47625</xdr:colOff>
                    <xdr:row>54</xdr:row>
                    <xdr:rowOff>19050</xdr:rowOff>
                  </to>
                </anchor>
              </controlPr>
            </control>
          </mc:Choice>
        </mc:AlternateContent>
        <mc:AlternateContent xmlns:mc="http://schemas.openxmlformats.org/markup-compatibility/2006">
          <mc:Choice Requires="x14">
            <control shapeId="684106" r:id="rId23" name="Check Box 74">
              <controlPr defaultSize="0" autoFill="0" autoLine="0" autoPict="0">
                <anchor moveWithCells="1">
                  <from>
                    <xdr:col>12</xdr:col>
                    <xdr:colOff>161925</xdr:colOff>
                    <xdr:row>52</xdr:row>
                    <xdr:rowOff>161925</xdr:rowOff>
                  </from>
                  <to>
                    <xdr:col>15</xdr:col>
                    <xdr:colOff>19050</xdr:colOff>
                    <xdr:row>54</xdr:row>
                    <xdr:rowOff>28575</xdr:rowOff>
                  </to>
                </anchor>
              </controlPr>
            </control>
          </mc:Choice>
        </mc:AlternateContent>
        <mc:AlternateContent xmlns:mc="http://schemas.openxmlformats.org/markup-compatibility/2006">
          <mc:Choice Requires="x14">
            <control shapeId="684107" r:id="rId24" name="Check Box 75">
              <controlPr defaultSize="0" autoFill="0" autoLine="0" autoPict="0">
                <anchor moveWithCells="1">
                  <from>
                    <xdr:col>20</xdr:col>
                    <xdr:colOff>0</xdr:colOff>
                    <xdr:row>52</xdr:row>
                    <xdr:rowOff>152400</xdr:rowOff>
                  </from>
                  <to>
                    <xdr:col>22</xdr:col>
                    <xdr:colOff>38100</xdr:colOff>
                    <xdr:row>54</xdr:row>
                    <xdr:rowOff>19050</xdr:rowOff>
                  </to>
                </anchor>
              </controlPr>
            </control>
          </mc:Choice>
        </mc:AlternateContent>
        <mc:AlternateContent xmlns:mc="http://schemas.openxmlformats.org/markup-compatibility/2006">
          <mc:Choice Requires="x14">
            <control shapeId="2" r:id="rId25" name="Check Box 49">
              <controlPr defaultSize="0" autoFill="0" autoLine="0" autoPict="0">
                <anchor moveWithCells="1" sizeWithCells="1">
                  <from>
                    <xdr:col>18</xdr:col>
                    <xdr:colOff>161925</xdr:colOff>
                    <xdr:row>4</xdr:row>
                    <xdr:rowOff>0</xdr:rowOff>
                  </from>
                  <to>
                    <xdr:col>21</xdr:col>
                    <xdr:colOff>180975</xdr:colOff>
                    <xdr:row>5</xdr:row>
                    <xdr:rowOff>19050</xdr:rowOff>
                  </to>
                </anchor>
              </controlPr>
            </control>
          </mc:Choice>
        </mc:AlternateContent>
        <mc:AlternateContent xmlns:mc="http://schemas.openxmlformats.org/markup-compatibility/2006">
          <mc:Choice Requires="x14">
            <control shapeId="3" r:id="rId26" name="Check Box 50">
              <controlPr defaultSize="0" autoFill="0" autoLine="0" autoPict="0">
                <anchor moveWithCells="1" sizeWithCells="1">
                  <from>
                    <xdr:col>22</xdr:col>
                    <xdr:colOff>38100</xdr:colOff>
                    <xdr:row>4</xdr:row>
                    <xdr:rowOff>0</xdr:rowOff>
                  </from>
                  <to>
                    <xdr:col>25</xdr:col>
                    <xdr:colOff>57150</xdr:colOff>
                    <xdr:row>5</xdr:row>
                    <xdr:rowOff>9525</xdr:rowOff>
                  </to>
                </anchor>
              </controlPr>
            </control>
          </mc:Choice>
        </mc:AlternateContent>
        <mc:AlternateContent xmlns:mc="http://schemas.openxmlformats.org/markup-compatibility/2006">
          <mc:Choice Requires="x14">
            <control shapeId="684108" r:id="rId27" name="Check Box 76">
              <controlPr defaultSize="0" autoFill="0" autoLine="0" autoPict="0">
                <anchor moveWithCells="1">
                  <from>
                    <xdr:col>18</xdr:col>
                    <xdr:colOff>161925</xdr:colOff>
                    <xdr:row>11</xdr:row>
                    <xdr:rowOff>142875</xdr:rowOff>
                  </from>
                  <to>
                    <xdr:col>21</xdr:col>
                    <xdr:colOff>180975</xdr:colOff>
                    <xdr:row>13</xdr:row>
                    <xdr:rowOff>9525</xdr:rowOff>
                  </to>
                </anchor>
              </controlPr>
            </control>
          </mc:Choice>
        </mc:AlternateContent>
        <mc:AlternateContent xmlns:mc="http://schemas.openxmlformats.org/markup-compatibility/2006">
          <mc:Choice Requires="x14">
            <control shapeId="684109" r:id="rId28" name="Check Box 77">
              <controlPr defaultSize="0" autoFill="0" autoLine="0" autoPict="0">
                <anchor moveWithCells="1">
                  <from>
                    <xdr:col>22</xdr:col>
                    <xdr:colOff>38100</xdr:colOff>
                    <xdr:row>11</xdr:row>
                    <xdr:rowOff>142875</xdr:rowOff>
                  </from>
                  <to>
                    <xdr:col>25</xdr:col>
                    <xdr:colOff>57150</xdr:colOff>
                    <xdr:row>12</xdr:row>
                    <xdr:rowOff>171450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287BE-5A7B-4C36-AAA7-C385DF8D00FC}">
  <sheetPr>
    <tabColor theme="7" tint="0.59999389629810485"/>
  </sheetPr>
  <dimension ref="A1:AS60"/>
  <sheetViews>
    <sheetView showGridLines="0" view="pageBreakPreview" zoomScaleNormal="100" zoomScaleSheetLayoutView="100" workbookViewId="0">
      <selection activeCell="R15" sqref="R15:S15"/>
    </sheetView>
  </sheetViews>
  <sheetFormatPr defaultColWidth="8" defaultRowHeight="12"/>
  <cols>
    <col min="1" max="1" width="1.375" style="13" customWidth="1"/>
    <col min="2" max="2" width="1.625" style="13" customWidth="1"/>
    <col min="3" max="71" width="2.375" style="13" customWidth="1"/>
    <col min="72" max="16384" width="8" style="13"/>
  </cols>
  <sheetData>
    <row r="1" spans="1:45" ht="14.1" customHeight="1">
      <c r="A1" s="1742" t="s">
        <v>1711</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O1" s="509"/>
      <c r="AP1" s="509"/>
      <c r="AQ1" s="509"/>
      <c r="AR1" s="509"/>
      <c r="AS1" s="509"/>
    </row>
    <row r="2" spans="1:45" ht="5.0999999999999996" customHeight="1" thickBot="1"/>
    <row r="3" spans="1:45" ht="14.1" customHeight="1">
      <c r="B3" s="1741" t="s">
        <v>1478</v>
      </c>
      <c r="C3" s="1739"/>
      <c r="D3" s="1739"/>
      <c r="E3" s="1739"/>
      <c r="F3" s="1739"/>
      <c r="G3" s="1739"/>
      <c r="H3" s="1739"/>
      <c r="I3" s="1739"/>
      <c r="J3" s="1739"/>
      <c r="K3" s="1739"/>
      <c r="L3" s="1739"/>
      <c r="M3" s="1739"/>
      <c r="N3" s="1739"/>
      <c r="O3" s="1739"/>
      <c r="P3" s="1739"/>
      <c r="Q3" s="1739"/>
      <c r="R3" s="1739"/>
      <c r="S3" s="1739"/>
      <c r="T3" s="1739"/>
      <c r="U3" s="1739"/>
      <c r="V3" s="1739"/>
      <c r="W3" s="1739"/>
      <c r="X3" s="1739"/>
      <c r="Y3" s="1739"/>
      <c r="Z3" s="1739"/>
      <c r="AA3" s="1738" t="s">
        <v>5</v>
      </c>
      <c r="AB3" s="1739"/>
      <c r="AC3" s="1739"/>
      <c r="AD3" s="1739"/>
      <c r="AE3" s="1739"/>
      <c r="AF3" s="1739"/>
      <c r="AG3" s="1739"/>
      <c r="AH3" s="1739"/>
      <c r="AI3" s="1739"/>
      <c r="AJ3" s="1739"/>
      <c r="AK3" s="1739"/>
      <c r="AL3" s="1739"/>
      <c r="AM3" s="1740"/>
    </row>
    <row r="4" spans="1:45" ht="6.95" customHeight="1">
      <c r="B4" s="18"/>
      <c r="AA4" s="12"/>
      <c r="AM4" s="17"/>
    </row>
    <row r="5" spans="1:45" ht="14.1" customHeight="1">
      <c r="A5" s="303"/>
      <c r="B5" s="876"/>
      <c r="D5" s="278" t="s">
        <v>492</v>
      </c>
      <c r="E5" s="1872" t="s">
        <v>693</v>
      </c>
      <c r="F5" s="1872"/>
      <c r="G5" s="1872"/>
      <c r="H5" s="1872"/>
      <c r="I5" s="1872"/>
      <c r="J5" s="1872"/>
      <c r="K5" s="1872"/>
      <c r="L5" s="1872"/>
      <c r="M5" s="1872"/>
      <c r="N5" s="1872"/>
      <c r="O5" s="1872"/>
      <c r="P5" s="1872"/>
      <c r="Q5" s="1872"/>
      <c r="R5" s="1872"/>
      <c r="S5" s="1872"/>
      <c r="T5" s="1872"/>
      <c r="U5" s="1872"/>
      <c r="V5" s="1872"/>
      <c r="W5" s="1872"/>
      <c r="X5" s="1872"/>
      <c r="Y5" s="1872"/>
      <c r="Z5" s="65"/>
      <c r="AA5" s="302"/>
      <c r="AB5" s="4"/>
      <c r="AC5" s="4"/>
      <c r="AD5" s="4"/>
      <c r="AE5" s="4"/>
      <c r="AF5" s="4"/>
      <c r="AG5" s="4"/>
      <c r="AH5" s="4"/>
      <c r="AI5" s="4"/>
      <c r="AJ5" s="4"/>
      <c r="AK5" s="4"/>
      <c r="AL5" s="4"/>
      <c r="AM5" s="31"/>
    </row>
    <row r="6" spans="1:45" ht="14.1" customHeight="1">
      <c r="A6" s="303"/>
      <c r="B6" s="15"/>
      <c r="C6" s="278"/>
      <c r="D6" s="65"/>
      <c r="E6" s="1872"/>
      <c r="F6" s="1872"/>
      <c r="G6" s="1872"/>
      <c r="H6" s="1872"/>
      <c r="I6" s="1872"/>
      <c r="J6" s="1872"/>
      <c r="K6" s="1872"/>
      <c r="L6" s="1872"/>
      <c r="M6" s="1872"/>
      <c r="N6" s="1872"/>
      <c r="O6" s="1872"/>
      <c r="P6" s="1872"/>
      <c r="Q6" s="1872"/>
      <c r="R6" s="1872"/>
      <c r="S6" s="1872"/>
      <c r="T6" s="1872"/>
      <c r="U6" s="1872"/>
      <c r="V6" s="1872"/>
      <c r="W6" s="1872"/>
      <c r="X6" s="1872"/>
      <c r="Y6" s="1872"/>
      <c r="Z6" s="65"/>
      <c r="AA6" s="21"/>
      <c r="AB6" s="322"/>
      <c r="AC6" s="4"/>
      <c r="AD6" s="322"/>
      <c r="AE6" s="322"/>
      <c r="AF6" s="322"/>
      <c r="AG6" s="322"/>
      <c r="AH6" s="322"/>
      <c r="AI6" s="322"/>
      <c r="AJ6" s="322"/>
      <c r="AK6" s="322"/>
      <c r="AL6" s="322"/>
      <c r="AM6" s="31"/>
    </row>
    <row r="7" spans="1:45" ht="6" customHeight="1">
      <c r="A7" s="303"/>
      <c r="B7" s="15"/>
      <c r="AA7" s="12"/>
      <c r="AM7" s="31"/>
    </row>
    <row r="8" spans="1:45" ht="14.1" customHeight="1">
      <c r="A8" s="303"/>
      <c r="B8" s="15"/>
      <c r="D8" s="278" t="s">
        <v>629</v>
      </c>
      <c r="E8" s="1872" t="s">
        <v>1485</v>
      </c>
      <c r="F8" s="1872"/>
      <c r="G8" s="1872"/>
      <c r="H8" s="1872"/>
      <c r="I8" s="1872"/>
      <c r="J8" s="1872"/>
      <c r="K8" s="1872"/>
      <c r="L8" s="1872"/>
      <c r="M8" s="1872"/>
      <c r="N8" s="1872"/>
      <c r="O8" s="1872"/>
      <c r="P8" s="1872"/>
      <c r="Q8" s="1872"/>
      <c r="R8" s="1872"/>
      <c r="S8" s="1872"/>
      <c r="T8" s="1872"/>
      <c r="U8" s="1872"/>
      <c r="V8" s="1872"/>
      <c r="W8" s="1872"/>
      <c r="X8" s="1872"/>
      <c r="Y8" s="1872"/>
      <c r="AA8" s="12"/>
      <c r="AM8" s="31"/>
    </row>
    <row r="9" spans="1:45" ht="14.1" customHeight="1">
      <c r="A9" s="303"/>
      <c r="B9" s="15"/>
      <c r="E9" s="1872"/>
      <c r="F9" s="1872"/>
      <c r="G9" s="1872"/>
      <c r="H9" s="1872"/>
      <c r="I9" s="1872"/>
      <c r="J9" s="1872"/>
      <c r="K9" s="1872"/>
      <c r="L9" s="1872"/>
      <c r="M9" s="1872"/>
      <c r="N9" s="1872"/>
      <c r="O9" s="1872"/>
      <c r="P9" s="1872"/>
      <c r="Q9" s="1872"/>
      <c r="R9" s="1872"/>
      <c r="S9" s="1872"/>
      <c r="T9" s="1872"/>
      <c r="U9" s="1872"/>
      <c r="V9" s="1872"/>
      <c r="W9" s="1872"/>
      <c r="X9" s="1872"/>
      <c r="Y9" s="1872"/>
      <c r="AA9" s="12"/>
      <c r="AM9" s="31"/>
    </row>
    <row r="10" spans="1:45" ht="14.1" customHeight="1">
      <c r="A10" s="303"/>
      <c r="B10" s="15"/>
      <c r="AA10" s="12"/>
      <c r="AM10" s="172"/>
    </row>
    <row r="11" spans="1:45" ht="14.1" customHeight="1">
      <c r="A11" s="303"/>
      <c r="B11" s="15"/>
      <c r="D11" s="561" t="s">
        <v>41</v>
      </c>
      <c r="E11" s="1872" t="s">
        <v>1712</v>
      </c>
      <c r="F11" s="1872"/>
      <c r="G11" s="1872"/>
      <c r="H11" s="1872"/>
      <c r="I11" s="1872"/>
      <c r="J11" s="1872"/>
      <c r="K11" s="1872"/>
      <c r="L11" s="1872"/>
      <c r="M11" s="1872"/>
      <c r="N11" s="1872"/>
      <c r="O11" s="1872"/>
      <c r="P11" s="1872"/>
      <c r="Q11" s="1872"/>
      <c r="R11" s="1872"/>
      <c r="S11" s="1872"/>
      <c r="T11" s="1872"/>
      <c r="U11" s="1872"/>
      <c r="V11" s="1872"/>
      <c r="W11" s="1872"/>
      <c r="X11" s="1872"/>
      <c r="Y11" s="1872"/>
      <c r="AA11" s="302" t="s">
        <v>131</v>
      </c>
      <c r="AB11" s="1871" t="s">
        <v>1463</v>
      </c>
      <c r="AC11" s="1871"/>
      <c r="AD11" s="1871"/>
      <c r="AE11" s="1871"/>
      <c r="AF11" s="1871"/>
      <c r="AG11" s="1871"/>
      <c r="AH11" s="1871"/>
      <c r="AI11" s="1871"/>
      <c r="AJ11" s="1871"/>
      <c r="AK11" s="1871"/>
      <c r="AL11" s="1871"/>
      <c r="AM11" s="31"/>
    </row>
    <row r="12" spans="1:45" ht="14.1" customHeight="1">
      <c r="A12" s="303"/>
      <c r="B12" s="15"/>
      <c r="C12" s="303"/>
      <c r="D12" s="65"/>
      <c r="E12" s="1872"/>
      <c r="F12" s="1872"/>
      <c r="G12" s="1872"/>
      <c r="H12" s="1872"/>
      <c r="I12" s="1872"/>
      <c r="J12" s="1872"/>
      <c r="K12" s="1872"/>
      <c r="L12" s="1872"/>
      <c r="M12" s="1872"/>
      <c r="N12" s="1872"/>
      <c r="O12" s="1872"/>
      <c r="P12" s="1872"/>
      <c r="Q12" s="1872"/>
      <c r="R12" s="1872"/>
      <c r="S12" s="1872"/>
      <c r="T12" s="1872"/>
      <c r="U12" s="1872"/>
      <c r="V12" s="1872"/>
      <c r="W12" s="1872"/>
      <c r="X12" s="1872"/>
      <c r="Y12" s="1872"/>
      <c r="AA12" s="297"/>
      <c r="AB12" s="1871"/>
      <c r="AC12" s="1871"/>
      <c r="AD12" s="1871"/>
      <c r="AE12" s="1871"/>
      <c r="AF12" s="1871"/>
      <c r="AG12" s="1871"/>
      <c r="AH12" s="1871"/>
      <c r="AI12" s="1871"/>
      <c r="AJ12" s="1871"/>
      <c r="AK12" s="1871"/>
      <c r="AL12" s="1871"/>
      <c r="AM12" s="31"/>
    </row>
    <row r="13" spans="1:45" ht="14.1" customHeight="1">
      <c r="A13" s="303"/>
      <c r="B13" s="15"/>
      <c r="C13" s="303"/>
      <c r="D13" s="65"/>
      <c r="E13" s="511"/>
      <c r="F13" s="511"/>
      <c r="G13" s="511"/>
      <c r="H13" s="511"/>
      <c r="I13" s="511"/>
      <c r="J13" s="511"/>
      <c r="K13" s="511"/>
      <c r="L13" s="511"/>
      <c r="M13" s="511"/>
      <c r="N13" s="511"/>
      <c r="O13" s="511"/>
      <c r="P13" s="511"/>
      <c r="Q13" s="511"/>
      <c r="R13" s="511"/>
      <c r="S13" s="511"/>
      <c r="T13" s="511"/>
      <c r="U13" s="511"/>
      <c r="V13" s="511"/>
      <c r="W13" s="511"/>
      <c r="X13" s="511"/>
      <c r="Y13" s="511"/>
      <c r="AA13" s="297"/>
      <c r="AB13" s="1871"/>
      <c r="AC13" s="1871"/>
      <c r="AD13" s="1871"/>
      <c r="AE13" s="1871"/>
      <c r="AF13" s="1871"/>
      <c r="AG13" s="1871"/>
      <c r="AH13" s="1871"/>
      <c r="AI13" s="1871"/>
      <c r="AJ13" s="1871"/>
      <c r="AK13" s="1871"/>
      <c r="AL13" s="1871"/>
      <c r="AM13" s="31"/>
    </row>
    <row r="14" spans="1:45" ht="14.1" customHeight="1">
      <c r="A14" s="303"/>
      <c r="B14" s="15"/>
      <c r="C14" s="303"/>
      <c r="D14" s="278" t="s">
        <v>465</v>
      </c>
      <c r="E14" s="1872" t="s">
        <v>1743</v>
      </c>
      <c r="F14" s="1872"/>
      <c r="G14" s="1872"/>
      <c r="H14" s="1872"/>
      <c r="I14" s="1872"/>
      <c r="J14" s="1872"/>
      <c r="K14" s="1872"/>
      <c r="L14" s="1872"/>
      <c r="M14" s="1872"/>
      <c r="N14" s="1872"/>
      <c r="O14" s="1872"/>
      <c r="P14" s="1872"/>
      <c r="Q14" s="1872"/>
      <c r="R14" s="1872"/>
      <c r="S14" s="1872"/>
      <c r="T14" s="1872"/>
      <c r="U14" s="1872"/>
      <c r="V14" s="1872"/>
      <c r="W14" s="1872"/>
      <c r="X14" s="1872"/>
      <c r="Y14" s="1872"/>
      <c r="AA14" s="297"/>
      <c r="AB14" s="1871"/>
      <c r="AC14" s="1871"/>
      <c r="AD14" s="1871"/>
      <c r="AE14" s="1871"/>
      <c r="AF14" s="1871"/>
      <c r="AG14" s="1871"/>
      <c r="AH14" s="1871"/>
      <c r="AI14" s="1871"/>
      <c r="AJ14" s="1871"/>
      <c r="AK14" s="1871"/>
      <c r="AL14" s="1871"/>
      <c r="AM14" s="31"/>
    </row>
    <row r="15" spans="1:45" ht="14.1" customHeight="1">
      <c r="A15" s="303"/>
      <c r="B15" s="15"/>
      <c r="C15" s="303"/>
      <c r="E15" s="65"/>
      <c r="F15" s="65"/>
      <c r="G15" s="65"/>
      <c r="H15" s="65"/>
      <c r="I15" s="65"/>
      <c r="J15" s="65"/>
      <c r="K15" s="65"/>
      <c r="L15" s="65"/>
      <c r="M15" s="65"/>
      <c r="N15" s="65"/>
      <c r="O15" s="65"/>
      <c r="P15" s="65"/>
      <c r="Q15" s="25" t="s">
        <v>102</v>
      </c>
      <c r="R15" s="1715"/>
      <c r="S15" s="1715"/>
      <c r="T15" s="25" t="s">
        <v>85</v>
      </c>
      <c r="U15" s="65"/>
      <c r="V15" s="65"/>
      <c r="W15" s="65"/>
      <c r="X15" s="65"/>
      <c r="Y15" s="65"/>
      <c r="AA15" s="297"/>
      <c r="AB15" s="311"/>
      <c r="AC15" s="311"/>
      <c r="AD15" s="311"/>
      <c r="AE15" s="311"/>
      <c r="AF15" s="311"/>
      <c r="AG15" s="311"/>
      <c r="AH15" s="311"/>
      <c r="AI15" s="311"/>
      <c r="AJ15" s="311"/>
      <c r="AK15" s="311"/>
      <c r="AL15" s="311"/>
      <c r="AM15" s="31"/>
    </row>
    <row r="16" spans="1:45" ht="14.1" customHeight="1">
      <c r="A16" s="303"/>
      <c r="B16" s="15"/>
      <c r="C16" s="303"/>
      <c r="D16" s="278" t="s">
        <v>1381</v>
      </c>
      <c r="E16" s="1872" t="s">
        <v>1744</v>
      </c>
      <c r="F16" s="1872"/>
      <c r="G16" s="1872"/>
      <c r="H16" s="1872"/>
      <c r="I16" s="1872"/>
      <c r="J16" s="1872"/>
      <c r="K16" s="1872"/>
      <c r="L16" s="1872"/>
      <c r="M16" s="1872"/>
      <c r="N16" s="1872"/>
      <c r="O16" s="1872"/>
      <c r="P16" s="1872"/>
      <c r="Q16" s="1872"/>
      <c r="R16" s="1872"/>
      <c r="S16" s="1872"/>
      <c r="T16" s="1872"/>
      <c r="U16" s="1872"/>
      <c r="V16" s="1872"/>
      <c r="W16" s="1872"/>
      <c r="X16" s="1872"/>
      <c r="Y16" s="1872"/>
      <c r="AA16" s="406"/>
      <c r="AB16" s="1153"/>
      <c r="AC16" s="1153"/>
      <c r="AD16" s="1153"/>
      <c r="AE16" s="1153"/>
      <c r="AF16" s="1153"/>
      <c r="AG16" s="1153"/>
      <c r="AH16" s="1153"/>
      <c r="AI16" s="1153"/>
      <c r="AJ16" s="1153"/>
      <c r="AK16" s="1153"/>
      <c r="AL16" s="1153"/>
      <c r="AM16" s="31"/>
    </row>
    <row r="17" spans="1:39" ht="14.1" customHeight="1">
      <c r="A17" s="303"/>
      <c r="B17" s="15"/>
      <c r="C17" s="303"/>
      <c r="D17" s="278" t="s">
        <v>937</v>
      </c>
      <c r="E17" s="1872" t="s">
        <v>1745</v>
      </c>
      <c r="F17" s="1872"/>
      <c r="G17" s="1872"/>
      <c r="H17" s="1872"/>
      <c r="I17" s="1872"/>
      <c r="J17" s="1872"/>
      <c r="K17" s="1872"/>
      <c r="L17" s="1872"/>
      <c r="M17" s="1872"/>
      <c r="N17" s="1872"/>
      <c r="O17" s="1872"/>
      <c r="P17" s="1872"/>
      <c r="Q17" s="1872"/>
      <c r="R17" s="1872"/>
      <c r="S17" s="1872"/>
      <c r="T17" s="1872"/>
      <c r="U17" s="1872"/>
      <c r="V17" s="1872"/>
      <c r="W17" s="1872"/>
      <c r="X17" s="1872"/>
      <c r="Y17" s="1872"/>
      <c r="AA17" s="297" t="s">
        <v>527</v>
      </c>
      <c r="AB17" s="1871" t="s">
        <v>1486</v>
      </c>
      <c r="AC17" s="1871"/>
      <c r="AD17" s="1871"/>
      <c r="AE17" s="1871"/>
      <c r="AF17" s="1871"/>
      <c r="AG17" s="1871"/>
      <c r="AH17" s="1871"/>
      <c r="AI17" s="1871"/>
      <c r="AJ17" s="1871"/>
      <c r="AK17" s="1871"/>
      <c r="AL17" s="1871"/>
      <c r="AM17" s="31"/>
    </row>
    <row r="18" spans="1:39" ht="14.1" customHeight="1">
      <c r="A18" s="303"/>
      <c r="B18" s="15"/>
      <c r="C18" s="303"/>
      <c r="E18" s="65"/>
      <c r="F18" s="65"/>
      <c r="G18" s="65"/>
      <c r="H18" s="65"/>
      <c r="I18" s="65"/>
      <c r="J18" s="65"/>
      <c r="K18" s="65"/>
      <c r="L18" s="65"/>
      <c r="M18" s="65"/>
      <c r="N18" s="65"/>
      <c r="O18" s="65"/>
      <c r="P18" s="65"/>
      <c r="Q18" s="25" t="s">
        <v>102</v>
      </c>
      <c r="R18" s="1715"/>
      <c r="S18" s="1715"/>
      <c r="T18" s="25" t="s">
        <v>85</v>
      </c>
      <c r="U18" s="65"/>
      <c r="V18" s="65"/>
      <c r="W18" s="65"/>
      <c r="X18" s="65"/>
      <c r="Y18" s="65"/>
      <c r="AA18" s="302"/>
      <c r="AB18" s="1871"/>
      <c r="AC18" s="1871"/>
      <c r="AD18" s="1871"/>
      <c r="AE18" s="1871"/>
      <c r="AF18" s="1871"/>
      <c r="AG18" s="1871"/>
      <c r="AH18" s="1871"/>
      <c r="AI18" s="1871"/>
      <c r="AJ18" s="1871"/>
      <c r="AK18" s="1871"/>
      <c r="AL18" s="1871"/>
      <c r="AM18" s="31"/>
    </row>
    <row r="19" spans="1:39" ht="14.1" customHeight="1">
      <c r="A19" s="303"/>
      <c r="B19" s="15"/>
      <c r="C19" s="303"/>
      <c r="D19" s="278" t="s">
        <v>937</v>
      </c>
      <c r="E19" s="1872" t="s">
        <v>1746</v>
      </c>
      <c r="F19" s="1872"/>
      <c r="G19" s="1872"/>
      <c r="H19" s="1872"/>
      <c r="I19" s="1872"/>
      <c r="J19" s="1872"/>
      <c r="K19" s="1872"/>
      <c r="L19" s="1872"/>
      <c r="M19" s="1872"/>
      <c r="N19" s="1872"/>
      <c r="O19" s="1872"/>
      <c r="P19" s="1872"/>
      <c r="Q19" s="1872"/>
      <c r="R19" s="1872"/>
      <c r="S19" s="1872"/>
      <c r="T19" s="1872"/>
      <c r="U19" s="1872"/>
      <c r="V19" s="1872"/>
      <c r="W19" s="1872"/>
      <c r="X19" s="1872"/>
      <c r="Y19" s="1872"/>
      <c r="AA19" s="297"/>
      <c r="AB19" s="1871"/>
      <c r="AC19" s="1871"/>
      <c r="AD19" s="1871"/>
      <c r="AE19" s="1871"/>
      <c r="AF19" s="1871"/>
      <c r="AG19" s="1871"/>
      <c r="AH19" s="1871"/>
      <c r="AI19" s="1871"/>
      <c r="AJ19" s="1871"/>
      <c r="AK19" s="1871"/>
      <c r="AL19" s="1871"/>
      <c r="AM19" s="31"/>
    </row>
    <row r="20" spans="1:39" ht="14.1" customHeight="1">
      <c r="A20" s="303"/>
      <c r="B20" s="15"/>
      <c r="C20" s="303"/>
      <c r="E20" s="65"/>
      <c r="F20" s="65"/>
      <c r="G20" s="65"/>
      <c r="H20" s="65"/>
      <c r="I20" s="65"/>
      <c r="J20" s="65"/>
      <c r="K20" s="65"/>
      <c r="L20" s="65"/>
      <c r="M20" s="65"/>
      <c r="N20" s="65"/>
      <c r="O20" s="65"/>
      <c r="P20" s="65"/>
      <c r="Q20" s="25" t="s">
        <v>102</v>
      </c>
      <c r="R20" s="1715"/>
      <c r="S20" s="1715"/>
      <c r="T20" s="25" t="s">
        <v>85</v>
      </c>
      <c r="U20" s="65"/>
      <c r="V20" s="65"/>
      <c r="W20" s="65"/>
      <c r="X20" s="65"/>
      <c r="Y20" s="65"/>
      <c r="AA20" s="297"/>
      <c r="AB20" s="311"/>
      <c r="AC20" s="311"/>
      <c r="AD20" s="311"/>
      <c r="AE20" s="311"/>
      <c r="AF20" s="311"/>
      <c r="AG20" s="311"/>
      <c r="AH20" s="311"/>
      <c r="AI20" s="311"/>
      <c r="AJ20" s="311"/>
      <c r="AK20" s="311"/>
      <c r="AL20" s="311"/>
      <c r="AM20" s="31"/>
    </row>
    <row r="21" spans="1:39" ht="14.1" customHeight="1">
      <c r="A21" s="303"/>
      <c r="B21" s="15"/>
      <c r="AA21" s="302"/>
      <c r="AB21" s="311"/>
      <c r="AC21" s="311"/>
      <c r="AD21" s="311"/>
      <c r="AE21" s="311"/>
      <c r="AF21" s="311"/>
      <c r="AG21" s="311"/>
      <c r="AH21" s="311"/>
      <c r="AI21" s="311"/>
      <c r="AJ21" s="311"/>
      <c r="AK21" s="311"/>
      <c r="AL21" s="311"/>
      <c r="AM21" s="31"/>
    </row>
    <row r="22" spans="1:39" ht="14.1" customHeight="1">
      <c r="A22" s="303"/>
      <c r="B22" s="2006">
        <v>10</v>
      </c>
      <c r="C22" s="2007"/>
      <c r="D22" s="1729" t="s">
        <v>626</v>
      </c>
      <c r="E22" s="1729"/>
      <c r="F22" s="1729"/>
      <c r="G22" s="1729"/>
      <c r="H22" s="1729"/>
      <c r="I22" s="1729"/>
      <c r="J22" s="1729"/>
      <c r="K22" s="1729"/>
      <c r="L22" s="1729"/>
      <c r="M22" s="1729"/>
      <c r="N22" s="1729"/>
      <c r="O22" s="1729"/>
      <c r="P22" s="1729"/>
      <c r="Q22" s="1729"/>
      <c r="R22" s="1729"/>
      <c r="S22" s="1729"/>
      <c r="T22" s="1729"/>
      <c r="U22" s="1729"/>
      <c r="V22" s="1729"/>
      <c r="W22" s="1729"/>
      <c r="X22" s="1729"/>
      <c r="AA22" s="196"/>
      <c r="AB22" s="311"/>
      <c r="AC22" s="311"/>
      <c r="AD22" s="311"/>
      <c r="AE22" s="311"/>
      <c r="AF22" s="311"/>
      <c r="AG22" s="311"/>
      <c r="AH22" s="311"/>
      <c r="AI22" s="311"/>
      <c r="AJ22" s="311"/>
      <c r="AK22" s="311"/>
      <c r="AL22" s="311"/>
      <c r="AM22" s="31"/>
    </row>
    <row r="23" spans="1:39" ht="14.1" customHeight="1">
      <c r="A23" s="303"/>
      <c r="B23" s="1708" t="s">
        <v>476</v>
      </c>
      <c r="C23" s="1709"/>
      <c r="D23" s="1710" t="s">
        <v>627</v>
      </c>
      <c r="E23" s="1710"/>
      <c r="F23" s="1710"/>
      <c r="G23" s="1710"/>
      <c r="H23" s="1710"/>
      <c r="I23" s="1710"/>
      <c r="J23" s="1710"/>
      <c r="K23" s="1710"/>
      <c r="L23" s="1710"/>
      <c r="M23" s="1710"/>
      <c r="N23" s="1710"/>
      <c r="O23" s="1710"/>
      <c r="P23" s="1710"/>
      <c r="Q23" s="1710"/>
      <c r="R23" s="1710"/>
      <c r="S23" s="1710"/>
      <c r="T23" s="1710"/>
      <c r="U23" s="1710"/>
      <c r="V23" s="1710"/>
      <c r="W23" s="1710"/>
      <c r="X23" s="1710"/>
      <c r="AA23" s="302" t="s">
        <v>311</v>
      </c>
      <c r="AB23" s="4400" t="s">
        <v>1071</v>
      </c>
      <c r="AC23" s="4400"/>
      <c r="AD23" s="4400"/>
      <c r="AE23" s="4400"/>
      <c r="AF23" s="4400"/>
      <c r="AG23" s="4400"/>
      <c r="AH23" s="4400"/>
      <c r="AI23" s="4400"/>
      <c r="AJ23" s="4400"/>
      <c r="AK23" s="4400"/>
      <c r="AL23" s="4400"/>
      <c r="AM23" s="31"/>
    </row>
    <row r="24" spans="1:39" ht="14.1" customHeight="1">
      <c r="A24" s="303"/>
      <c r="B24" s="15"/>
      <c r="C24" s="303"/>
      <c r="F24" s="315"/>
      <c r="G24" s="4398" t="s">
        <v>319</v>
      </c>
      <c r="H24" s="4398"/>
      <c r="I24" s="4398"/>
      <c r="J24" s="4398"/>
      <c r="K24" s="4398"/>
      <c r="L24" s="2963"/>
      <c r="M24" s="2963"/>
      <c r="N24" s="2963"/>
      <c r="O24" s="495" t="s">
        <v>102</v>
      </c>
      <c r="P24" s="1157"/>
      <c r="Q24" s="495" t="s">
        <v>86</v>
      </c>
      <c r="R24" s="1157"/>
      <c r="S24" s="495" t="s">
        <v>45</v>
      </c>
      <c r="T24" s="212" t="s">
        <v>19</v>
      </c>
      <c r="U24" s="53" t="s">
        <v>131</v>
      </c>
      <c r="W24" s="315"/>
      <c r="X24" s="315"/>
      <c r="AA24" s="302" t="s">
        <v>311</v>
      </c>
      <c r="AB24" s="1871" t="s">
        <v>318</v>
      </c>
      <c r="AC24" s="1871"/>
      <c r="AD24" s="1871"/>
      <c r="AE24" s="1871"/>
      <c r="AF24" s="1871"/>
      <c r="AG24" s="1871"/>
      <c r="AH24" s="1871"/>
      <c r="AI24" s="1871"/>
      <c r="AJ24" s="1871"/>
      <c r="AK24" s="1871"/>
      <c r="AL24" s="1871"/>
      <c r="AM24" s="17"/>
    </row>
    <row r="25" spans="1:39" ht="7.5" customHeight="1">
      <c r="A25" s="303"/>
      <c r="B25" s="15"/>
      <c r="C25" s="303"/>
      <c r="F25" s="315"/>
      <c r="G25" s="494"/>
      <c r="H25" s="494"/>
      <c r="I25" s="494"/>
      <c r="J25" s="494"/>
      <c r="K25" s="494"/>
      <c r="L25" s="494"/>
      <c r="M25" s="494"/>
      <c r="N25" s="494"/>
      <c r="O25" s="494"/>
      <c r="P25" s="494"/>
      <c r="Q25" s="494"/>
      <c r="R25" s="494"/>
      <c r="S25" s="495"/>
      <c r="T25" s="212"/>
      <c r="U25" s="53"/>
      <c r="W25" s="315"/>
      <c r="X25" s="315"/>
      <c r="AA25" s="302"/>
      <c r="AB25" s="320"/>
      <c r="AC25" s="320"/>
      <c r="AD25" s="320"/>
      <c r="AE25" s="320"/>
      <c r="AF25" s="320"/>
      <c r="AG25" s="320"/>
      <c r="AH25" s="320"/>
      <c r="AI25" s="320"/>
      <c r="AJ25" s="320"/>
      <c r="AK25" s="320"/>
      <c r="AL25" s="320"/>
      <c r="AM25" s="17"/>
    </row>
    <row r="26" spans="1:39" ht="14.1" customHeight="1">
      <c r="A26" s="303"/>
      <c r="B26" s="15"/>
      <c r="D26" s="278" t="s">
        <v>629</v>
      </c>
      <c r="E26" s="1710" t="s">
        <v>628</v>
      </c>
      <c r="F26" s="1710"/>
      <c r="G26" s="1710"/>
      <c r="H26" s="1710"/>
      <c r="I26" s="1710"/>
      <c r="J26" s="1710"/>
      <c r="K26" s="1710"/>
      <c r="L26" s="1710"/>
      <c r="M26" s="1710"/>
      <c r="N26" s="1710"/>
      <c r="O26" s="1710"/>
      <c r="P26" s="1710"/>
      <c r="Q26" s="1710"/>
      <c r="R26" s="1710"/>
      <c r="S26" s="1710"/>
      <c r="T26" s="1710"/>
      <c r="U26" s="1710"/>
      <c r="V26" s="1710"/>
      <c r="W26" s="1710"/>
      <c r="X26" s="1710"/>
      <c r="AA26" s="302" t="s">
        <v>527</v>
      </c>
      <c r="AB26" s="1871" t="s">
        <v>320</v>
      </c>
      <c r="AC26" s="1871"/>
      <c r="AD26" s="1871"/>
      <c r="AE26" s="1871"/>
      <c r="AF26" s="1871"/>
      <c r="AG26" s="1871"/>
      <c r="AH26" s="1871"/>
      <c r="AI26" s="1871"/>
      <c r="AJ26" s="1871"/>
      <c r="AK26" s="1871"/>
      <c r="AL26" s="1871"/>
      <c r="AM26" s="17"/>
    </row>
    <row r="27" spans="1:39" ht="14.1" customHeight="1">
      <c r="A27" s="303"/>
      <c r="B27" s="15"/>
      <c r="E27" s="1918" t="s">
        <v>60</v>
      </c>
      <c r="F27" s="1918"/>
      <c r="G27" s="2986"/>
      <c r="H27" s="2986"/>
      <c r="I27" s="2986"/>
      <c r="J27" s="2986"/>
      <c r="K27" s="2986"/>
      <c r="L27" s="2986"/>
      <c r="M27" s="2986"/>
      <c r="N27" s="2986"/>
      <c r="O27" s="512" t="s">
        <v>131</v>
      </c>
      <c r="P27" s="1918" t="s">
        <v>91</v>
      </c>
      <c r="Q27" s="1918"/>
      <c r="R27" s="2986"/>
      <c r="S27" s="2986"/>
      <c r="T27" s="2986"/>
      <c r="U27" s="2986"/>
      <c r="V27" s="2986"/>
      <c r="W27" s="2986"/>
      <c r="X27" s="2986"/>
      <c r="Y27" s="2986"/>
      <c r="AA27" s="302"/>
      <c r="AB27" s="1871"/>
      <c r="AC27" s="1871"/>
      <c r="AD27" s="1871"/>
      <c r="AE27" s="1871"/>
      <c r="AF27" s="1871"/>
      <c r="AG27" s="1871"/>
      <c r="AH27" s="1871"/>
      <c r="AI27" s="1871"/>
      <c r="AJ27" s="1871"/>
      <c r="AK27" s="1871"/>
      <c r="AL27" s="1871"/>
      <c r="AM27" s="17"/>
    </row>
    <row r="28" spans="1:39" ht="14.1" customHeight="1">
      <c r="A28" s="303"/>
      <c r="B28" s="15"/>
      <c r="AA28" s="302"/>
      <c r="AB28" s="1871"/>
      <c r="AC28" s="1871"/>
      <c r="AD28" s="1871"/>
      <c r="AE28" s="1871"/>
      <c r="AF28" s="1871"/>
      <c r="AG28" s="1871"/>
      <c r="AH28" s="1871"/>
      <c r="AI28" s="1871"/>
      <c r="AJ28" s="1871"/>
      <c r="AK28" s="1871"/>
      <c r="AL28" s="1871"/>
      <c r="AM28" s="17"/>
    </row>
    <row r="29" spans="1:39" ht="14.1" customHeight="1">
      <c r="A29" s="303"/>
      <c r="B29" s="1708" t="s">
        <v>475</v>
      </c>
      <c r="C29" s="1709"/>
      <c r="D29" s="1710" t="s">
        <v>1106</v>
      </c>
      <c r="E29" s="1710"/>
      <c r="F29" s="1710"/>
      <c r="G29" s="1710"/>
      <c r="H29" s="1710"/>
      <c r="I29" s="1710"/>
      <c r="J29" s="1710"/>
      <c r="K29" s="1710"/>
      <c r="L29" s="1710"/>
      <c r="M29" s="1710"/>
      <c r="N29" s="1710"/>
      <c r="O29" s="1710"/>
      <c r="P29" s="1710"/>
      <c r="Q29" s="1710"/>
      <c r="R29" s="1710"/>
      <c r="S29" s="1710"/>
      <c r="T29" s="1710"/>
      <c r="U29" s="1710"/>
      <c r="V29" s="1710"/>
      <c r="W29" s="1710"/>
      <c r="X29" s="1710"/>
      <c r="AA29" s="21"/>
      <c r="AB29" s="322"/>
      <c r="AC29" s="322"/>
      <c r="AD29" s="322"/>
      <c r="AE29" s="322"/>
      <c r="AF29" s="322"/>
      <c r="AG29" s="322"/>
      <c r="AH29" s="322"/>
      <c r="AI29" s="322"/>
      <c r="AJ29" s="322"/>
      <c r="AK29" s="322"/>
      <c r="AL29" s="322"/>
      <c r="AM29" s="17"/>
    </row>
    <row r="30" spans="1:39" ht="14.1" customHeight="1">
      <c r="A30" s="303"/>
      <c r="B30" s="15"/>
      <c r="AA30" s="173"/>
      <c r="AB30" s="174"/>
      <c r="AC30" s="174"/>
      <c r="AD30" s="174"/>
      <c r="AE30" s="174"/>
      <c r="AF30" s="174"/>
      <c r="AG30" s="174"/>
      <c r="AH30" s="174"/>
      <c r="AI30" s="322"/>
      <c r="AJ30" s="322"/>
      <c r="AK30" s="322"/>
      <c r="AL30" s="322"/>
      <c r="AM30" s="17"/>
    </row>
    <row r="31" spans="1:39" ht="14.1" customHeight="1">
      <c r="A31" s="303"/>
      <c r="B31" s="1708" t="s">
        <v>470</v>
      </c>
      <c r="C31" s="1709"/>
      <c r="D31" s="1710" t="s">
        <v>1105</v>
      </c>
      <c r="E31" s="1710"/>
      <c r="F31" s="1710"/>
      <c r="G31" s="1710"/>
      <c r="H31" s="1710"/>
      <c r="I31" s="1710"/>
      <c r="J31" s="1710"/>
      <c r="K31" s="1710"/>
      <c r="L31" s="1710"/>
      <c r="M31" s="1710"/>
      <c r="N31" s="1710"/>
      <c r="O31" s="1710"/>
      <c r="P31" s="1710"/>
      <c r="Q31" s="1710"/>
      <c r="R31" s="1710"/>
      <c r="S31" s="1710"/>
      <c r="T31" s="1710"/>
      <c r="U31" s="1710"/>
      <c r="V31" s="1710"/>
      <c r="W31" s="1710"/>
      <c r="X31" s="1710"/>
      <c r="AA31" s="302" t="s">
        <v>527</v>
      </c>
      <c r="AB31" s="1871" t="s">
        <v>321</v>
      </c>
      <c r="AC31" s="1871"/>
      <c r="AD31" s="1871"/>
      <c r="AE31" s="1871"/>
      <c r="AF31" s="1871"/>
      <c r="AG31" s="1871"/>
      <c r="AH31" s="1871"/>
      <c r="AI31" s="1871"/>
      <c r="AJ31" s="1871"/>
      <c r="AK31" s="1871"/>
      <c r="AL31" s="1871"/>
      <c r="AM31" s="14"/>
    </row>
    <row r="32" spans="1:39" ht="14.1" customHeight="1">
      <c r="A32" s="303"/>
      <c r="B32" s="15"/>
      <c r="C32" s="303"/>
      <c r="F32" s="315"/>
      <c r="G32" s="4398" t="s">
        <v>319</v>
      </c>
      <c r="H32" s="4398"/>
      <c r="I32" s="4398"/>
      <c r="J32" s="4398"/>
      <c r="K32" s="4398"/>
      <c r="L32" s="4399"/>
      <c r="M32" s="2963"/>
      <c r="N32" s="2963"/>
      <c r="O32" s="495" t="s">
        <v>102</v>
      </c>
      <c r="P32" s="1157"/>
      <c r="Q32" s="495" t="s">
        <v>86</v>
      </c>
      <c r="R32" s="1157"/>
      <c r="S32" s="495" t="s">
        <v>45</v>
      </c>
      <c r="T32" s="496" t="s">
        <v>19</v>
      </c>
      <c r="U32" s="13" t="s">
        <v>131</v>
      </c>
      <c r="W32" s="315"/>
      <c r="X32" s="315"/>
      <c r="Y32" s="4"/>
      <c r="AA32" s="302"/>
      <c r="AB32" s="1871"/>
      <c r="AC32" s="1871"/>
      <c r="AD32" s="1871"/>
      <c r="AE32" s="1871"/>
      <c r="AF32" s="1871"/>
      <c r="AG32" s="1871"/>
      <c r="AH32" s="1871"/>
      <c r="AI32" s="1871"/>
      <c r="AJ32" s="1871"/>
      <c r="AK32" s="1871"/>
      <c r="AL32" s="1871"/>
      <c r="AM32" s="14"/>
    </row>
    <row r="33" spans="1:43" ht="14.1" customHeight="1">
      <c r="A33" s="303"/>
      <c r="B33" s="15"/>
      <c r="AA33" s="297"/>
      <c r="AB33" s="311"/>
      <c r="AC33" s="311"/>
      <c r="AD33" s="311"/>
      <c r="AE33" s="311"/>
      <c r="AF33" s="311"/>
      <c r="AG33" s="311"/>
      <c r="AH33" s="311"/>
      <c r="AI33" s="311"/>
      <c r="AJ33" s="311"/>
      <c r="AK33" s="311"/>
      <c r="AL33" s="311"/>
      <c r="AM33" s="187"/>
    </row>
    <row r="34" spans="1:43" ht="14.1" customHeight="1">
      <c r="A34" s="303"/>
      <c r="B34" s="1708" t="s">
        <v>487</v>
      </c>
      <c r="C34" s="1709"/>
      <c r="D34" s="1710" t="s">
        <v>1713</v>
      </c>
      <c r="E34" s="1710"/>
      <c r="F34" s="1710"/>
      <c r="G34" s="1710"/>
      <c r="H34" s="1710"/>
      <c r="I34" s="1710"/>
      <c r="J34" s="1710"/>
      <c r="K34" s="1710"/>
      <c r="L34" s="1710"/>
      <c r="M34" s="1710"/>
      <c r="N34" s="1710"/>
      <c r="O34" s="1710"/>
      <c r="P34" s="1710"/>
      <c r="Q34" s="1710"/>
      <c r="R34" s="1710"/>
      <c r="V34" s="25" t="s">
        <v>102</v>
      </c>
      <c r="W34" s="1715"/>
      <c r="X34" s="1715"/>
      <c r="Y34" s="25" t="s">
        <v>85</v>
      </c>
      <c r="AA34" s="297" t="s">
        <v>311</v>
      </c>
      <c r="AB34" s="1871" t="s">
        <v>782</v>
      </c>
      <c r="AC34" s="1871"/>
      <c r="AD34" s="1871"/>
      <c r="AE34" s="1871"/>
      <c r="AF34" s="1871"/>
      <c r="AG34" s="1871"/>
      <c r="AH34" s="1871"/>
      <c r="AI34" s="1871"/>
      <c r="AJ34" s="1871"/>
      <c r="AK34" s="1871"/>
      <c r="AL34" s="1871"/>
      <c r="AM34" s="187"/>
    </row>
    <row r="35" spans="1:43" ht="12" customHeight="1">
      <c r="A35" s="303"/>
      <c r="B35" s="15"/>
      <c r="C35" s="303"/>
      <c r="D35" s="65"/>
      <c r="E35" s="65"/>
      <c r="F35" s="65"/>
      <c r="G35" s="65"/>
      <c r="H35" s="65"/>
      <c r="I35" s="65"/>
      <c r="J35" s="65"/>
      <c r="K35" s="65"/>
      <c r="L35" s="65"/>
      <c r="M35" s="65"/>
      <c r="N35" s="65"/>
      <c r="O35" s="65"/>
      <c r="P35" s="65"/>
      <c r="Q35" s="65"/>
      <c r="R35" s="65"/>
      <c r="S35" s="65"/>
      <c r="T35" s="65"/>
      <c r="U35" s="65"/>
      <c r="V35" s="65"/>
      <c r="W35" s="65"/>
      <c r="X35" s="65"/>
      <c r="Y35" s="65"/>
      <c r="Z35" s="2"/>
      <c r="AA35" s="302"/>
      <c r="AB35" s="1871"/>
      <c r="AC35" s="1871"/>
      <c r="AD35" s="1871"/>
      <c r="AE35" s="1871"/>
      <c r="AF35" s="1871"/>
      <c r="AG35" s="1871"/>
      <c r="AH35" s="1871"/>
      <c r="AI35" s="1871"/>
      <c r="AJ35" s="1871"/>
      <c r="AK35" s="1871"/>
      <c r="AL35" s="1871"/>
      <c r="AM35" s="187"/>
    </row>
    <row r="36" spans="1:43" ht="14.1" customHeight="1">
      <c r="A36" s="303"/>
      <c r="B36" s="15"/>
      <c r="C36" s="497"/>
      <c r="D36" s="278" t="s">
        <v>38</v>
      </c>
      <c r="E36" s="1710" t="s">
        <v>630</v>
      </c>
      <c r="F36" s="1710"/>
      <c r="G36" s="1710"/>
      <c r="H36" s="1710"/>
      <c r="I36" s="1710"/>
      <c r="J36" s="1710"/>
      <c r="K36" s="1710"/>
      <c r="L36" s="1710"/>
      <c r="M36" s="1710"/>
      <c r="N36" s="1710"/>
      <c r="O36" s="1710"/>
      <c r="P36" s="1710"/>
      <c r="Q36" s="1710"/>
      <c r="R36" s="1710"/>
      <c r="S36" s="1710"/>
      <c r="T36" s="1710"/>
      <c r="U36" s="1710"/>
      <c r="V36" s="1710"/>
      <c r="W36" s="1710"/>
      <c r="X36" s="1710"/>
      <c r="Y36" s="1710"/>
      <c r="AA36" s="297" t="s">
        <v>527</v>
      </c>
      <c r="AB36" s="1871" t="s">
        <v>1072</v>
      </c>
      <c r="AC36" s="1871"/>
      <c r="AD36" s="1871"/>
      <c r="AE36" s="1871"/>
      <c r="AF36" s="1871"/>
      <c r="AG36" s="1871"/>
      <c r="AH36" s="1871"/>
      <c r="AI36" s="1871"/>
      <c r="AJ36" s="1871"/>
      <c r="AK36" s="1871"/>
      <c r="AL36" s="1871"/>
      <c r="AM36" s="17"/>
    </row>
    <row r="37" spans="1:43" ht="14.1" customHeight="1">
      <c r="A37" s="303"/>
      <c r="B37" s="15"/>
      <c r="C37" s="497"/>
      <c r="Z37" s="303"/>
      <c r="AA37" s="302"/>
      <c r="AB37" s="1871"/>
      <c r="AC37" s="1871"/>
      <c r="AD37" s="1871"/>
      <c r="AE37" s="1871"/>
      <c r="AF37" s="1871"/>
      <c r="AG37" s="1871"/>
      <c r="AH37" s="1871"/>
      <c r="AI37" s="1871"/>
      <c r="AJ37" s="1871"/>
      <c r="AK37" s="1871"/>
      <c r="AL37" s="1871"/>
      <c r="AM37" s="17"/>
    </row>
    <row r="38" spans="1:43" ht="14.1" customHeight="1">
      <c r="B38" s="15"/>
      <c r="C38" s="303"/>
      <c r="D38" s="278"/>
      <c r="Z38" s="304"/>
      <c r="AA38" s="297" t="s">
        <v>527</v>
      </c>
      <c r="AB38" s="1871" t="s">
        <v>783</v>
      </c>
      <c r="AC38" s="1871"/>
      <c r="AD38" s="1871"/>
      <c r="AE38" s="1871"/>
      <c r="AF38" s="1871"/>
      <c r="AG38" s="1871"/>
      <c r="AH38" s="1871"/>
      <c r="AI38" s="1871"/>
      <c r="AJ38" s="1871"/>
      <c r="AK38" s="1871"/>
      <c r="AL38" s="1871"/>
      <c r="AM38" s="14"/>
    </row>
    <row r="39" spans="1:43" ht="14.1" customHeight="1">
      <c r="A39" s="303"/>
      <c r="B39" s="1708" t="s">
        <v>462</v>
      </c>
      <c r="C39" s="1709"/>
      <c r="D39" s="1710" t="s">
        <v>1714</v>
      </c>
      <c r="E39" s="1710"/>
      <c r="F39" s="1710"/>
      <c r="G39" s="1710"/>
      <c r="H39" s="1710"/>
      <c r="I39" s="1710"/>
      <c r="J39" s="1710"/>
      <c r="K39" s="1710"/>
      <c r="L39" s="1710"/>
      <c r="M39" s="1710"/>
      <c r="N39" s="1710"/>
      <c r="O39" s="1710"/>
      <c r="P39" s="1710"/>
      <c r="Q39" s="1710"/>
      <c r="R39" s="1710"/>
      <c r="S39" s="1710"/>
      <c r="T39" s="1710"/>
      <c r="U39" s="1710"/>
      <c r="V39" s="1710"/>
      <c r="W39" s="1710"/>
      <c r="Z39" s="303"/>
      <c r="AA39" s="12"/>
      <c r="AB39" s="1871"/>
      <c r="AC39" s="1871"/>
      <c r="AD39" s="1871"/>
      <c r="AE39" s="1871"/>
      <c r="AF39" s="1871"/>
      <c r="AG39" s="1871"/>
      <c r="AH39" s="1871"/>
      <c r="AI39" s="1871"/>
      <c r="AJ39" s="1871"/>
      <c r="AK39" s="1871"/>
      <c r="AL39" s="1871"/>
      <c r="AM39" s="17"/>
    </row>
    <row r="40" spans="1:43" ht="14.1" customHeight="1">
      <c r="A40" s="303"/>
      <c r="B40" s="15"/>
      <c r="D40" s="2992" t="s">
        <v>1193</v>
      </c>
      <c r="E40" s="2992"/>
      <c r="F40" s="2992"/>
      <c r="G40" s="2992"/>
      <c r="H40" s="2992"/>
      <c r="I40" s="2992"/>
      <c r="J40" s="2992"/>
      <c r="K40" s="2992"/>
      <c r="L40" s="2992"/>
      <c r="M40" s="2992"/>
      <c r="N40" s="2992"/>
      <c r="O40" s="2992"/>
      <c r="P40" s="2992"/>
      <c r="Q40" s="2992"/>
      <c r="R40" s="2992"/>
      <c r="S40" s="2992"/>
      <c r="T40" s="2992"/>
      <c r="U40" s="2992"/>
      <c r="V40" s="2992"/>
      <c r="W40" s="2992"/>
      <c r="X40" s="2992"/>
      <c r="Y40" s="2992"/>
      <c r="Z40" s="2992"/>
      <c r="AA40" s="2992"/>
      <c r="AB40" s="2992"/>
      <c r="AC40" s="2992"/>
      <c r="AD40" s="2992"/>
      <c r="AE40" s="2992"/>
      <c r="AF40" s="2992"/>
      <c r="AG40" s="2992"/>
      <c r="AH40" s="2992"/>
      <c r="AI40" s="2992"/>
      <c r="AJ40" s="2992"/>
      <c r="AK40" s="2992"/>
      <c r="AL40" s="2992"/>
      <c r="AM40" s="4397"/>
      <c r="AQ40" s="2"/>
    </row>
    <row r="41" spans="1:43" ht="14.1" customHeight="1">
      <c r="A41" s="303"/>
      <c r="B41" s="15"/>
      <c r="D41" s="2142" t="s">
        <v>135</v>
      </c>
      <c r="E41" s="2143"/>
      <c r="F41" s="2143"/>
      <c r="G41" s="2143"/>
      <c r="H41" s="2144"/>
      <c r="I41" s="2142" t="s">
        <v>0</v>
      </c>
      <c r="J41" s="2143"/>
      <c r="K41" s="2143"/>
      <c r="L41" s="2143"/>
      <c r="M41" s="2143"/>
      <c r="N41" s="2143"/>
      <c r="O41" s="2143"/>
      <c r="P41" s="2143"/>
      <c r="Q41" s="2143"/>
      <c r="R41" s="2143"/>
      <c r="S41" s="2143"/>
      <c r="T41" s="2143"/>
      <c r="U41" s="2143"/>
      <c r="V41" s="2143"/>
      <c r="W41" s="2143"/>
      <c r="X41" s="2143"/>
      <c r="Y41" s="2143"/>
      <c r="Z41" s="2143"/>
      <c r="AA41" s="2143"/>
      <c r="AB41" s="2143"/>
      <c r="AC41" s="2143"/>
      <c r="AD41" s="2143"/>
      <c r="AE41" s="2143"/>
      <c r="AF41" s="2143"/>
      <c r="AG41" s="2143"/>
      <c r="AH41" s="2143"/>
      <c r="AI41" s="2143"/>
      <c r="AJ41" s="2143"/>
      <c r="AK41" s="2143"/>
      <c r="AL41" s="2144"/>
      <c r="AM41" s="14"/>
    </row>
    <row r="42" spans="1:43" ht="18" customHeight="1">
      <c r="A42" s="303"/>
      <c r="B42" s="15"/>
      <c r="D42" s="4392" t="s">
        <v>134</v>
      </c>
      <c r="E42" s="4393"/>
      <c r="F42" s="4394"/>
      <c r="G42" s="4394"/>
      <c r="H42" s="256" t="s">
        <v>45</v>
      </c>
      <c r="I42" s="1096"/>
      <c r="J42" s="1973" t="s">
        <v>599</v>
      </c>
      <c r="K42" s="1973"/>
      <c r="L42" s="555" t="s">
        <v>131</v>
      </c>
      <c r="M42" s="820"/>
      <c r="N42" s="1973" t="s">
        <v>600</v>
      </c>
      <c r="O42" s="1973"/>
      <c r="P42" s="555" t="s">
        <v>131</v>
      </c>
      <c r="Q42" s="820"/>
      <c r="R42" s="2034" t="s">
        <v>167</v>
      </c>
      <c r="S42" s="2034"/>
      <c r="T42" s="4395"/>
      <c r="U42" s="4396"/>
      <c r="V42" s="4396"/>
      <c r="W42" s="4396"/>
      <c r="X42" s="4396"/>
      <c r="Y42" s="4396"/>
      <c r="Z42" s="4396"/>
      <c r="AA42" s="4396"/>
      <c r="AB42" s="4396"/>
      <c r="AC42" s="4396"/>
      <c r="AD42" s="4396"/>
      <c r="AE42" s="4396"/>
      <c r="AF42" s="4396"/>
      <c r="AG42" s="4396"/>
      <c r="AH42" s="4396"/>
      <c r="AI42" s="4396"/>
      <c r="AJ42" s="4396"/>
      <c r="AK42" s="820" t="s">
        <v>19</v>
      </c>
      <c r="AL42" s="1140"/>
      <c r="AM42" s="14"/>
    </row>
    <row r="43" spans="1:43" ht="18" customHeight="1">
      <c r="A43" s="303"/>
      <c r="B43" s="15"/>
      <c r="D43" s="4388" t="s">
        <v>601</v>
      </c>
      <c r="E43" s="4389"/>
      <c r="F43" s="4390"/>
      <c r="G43" s="4390"/>
      <c r="H43" s="258" t="s">
        <v>45</v>
      </c>
      <c r="I43" s="259"/>
      <c r="J43" s="2244" t="s">
        <v>599</v>
      </c>
      <c r="K43" s="2244"/>
      <c r="L43" s="331" t="s">
        <v>131</v>
      </c>
      <c r="M43" s="260"/>
      <c r="N43" s="2244" t="s">
        <v>600</v>
      </c>
      <c r="O43" s="2244"/>
      <c r="P43" s="331" t="s">
        <v>131</v>
      </c>
      <c r="Q43" s="260"/>
      <c r="R43" s="2019" t="s">
        <v>167</v>
      </c>
      <c r="S43" s="2019"/>
      <c r="T43" s="4391"/>
      <c r="U43" s="3124"/>
      <c r="V43" s="3124"/>
      <c r="W43" s="3124"/>
      <c r="X43" s="3124"/>
      <c r="Y43" s="3124"/>
      <c r="Z43" s="3124"/>
      <c r="AA43" s="3124"/>
      <c r="AB43" s="3124"/>
      <c r="AC43" s="3124"/>
      <c r="AD43" s="3124"/>
      <c r="AE43" s="3124"/>
      <c r="AF43" s="3124"/>
      <c r="AG43" s="3124"/>
      <c r="AH43" s="3124"/>
      <c r="AI43" s="3124"/>
      <c r="AJ43" s="3124"/>
      <c r="AK43" s="260" t="s">
        <v>19</v>
      </c>
      <c r="AL43" s="261"/>
      <c r="AM43" s="14"/>
    </row>
    <row r="44" spans="1:43" ht="18" customHeight="1">
      <c r="A44" s="303"/>
      <c r="B44" s="15"/>
      <c r="D44" s="4388" t="s">
        <v>602</v>
      </c>
      <c r="E44" s="4389"/>
      <c r="F44" s="4390"/>
      <c r="G44" s="4390"/>
      <c r="H44" s="258" t="s">
        <v>45</v>
      </c>
      <c r="I44" s="259"/>
      <c r="J44" s="2244" t="s">
        <v>599</v>
      </c>
      <c r="K44" s="2244"/>
      <c r="L44" s="331" t="s">
        <v>131</v>
      </c>
      <c r="M44" s="260"/>
      <c r="N44" s="2244" t="s">
        <v>600</v>
      </c>
      <c r="O44" s="2244"/>
      <c r="P44" s="331" t="s">
        <v>131</v>
      </c>
      <c r="Q44" s="260"/>
      <c r="R44" s="2019" t="s">
        <v>167</v>
      </c>
      <c r="S44" s="2019"/>
      <c r="T44" s="4391"/>
      <c r="U44" s="3139"/>
      <c r="V44" s="3139"/>
      <c r="W44" s="3139"/>
      <c r="X44" s="3139"/>
      <c r="Y44" s="3139"/>
      <c r="Z44" s="3139"/>
      <c r="AA44" s="3139"/>
      <c r="AB44" s="3139"/>
      <c r="AC44" s="3139"/>
      <c r="AD44" s="3139"/>
      <c r="AE44" s="3139"/>
      <c r="AF44" s="3139"/>
      <c r="AG44" s="3139"/>
      <c r="AH44" s="3139"/>
      <c r="AI44" s="3139"/>
      <c r="AJ44" s="3139"/>
      <c r="AK44" s="260" t="s">
        <v>19</v>
      </c>
      <c r="AL44" s="261"/>
      <c r="AM44" s="14"/>
    </row>
    <row r="45" spans="1:43" ht="18" customHeight="1">
      <c r="A45" s="303"/>
      <c r="B45" s="15"/>
      <c r="D45" s="4388" t="s">
        <v>603</v>
      </c>
      <c r="E45" s="4389"/>
      <c r="F45" s="4390"/>
      <c r="G45" s="4390"/>
      <c r="H45" s="258" t="s">
        <v>45</v>
      </c>
      <c r="I45" s="259"/>
      <c r="J45" s="2244" t="s">
        <v>599</v>
      </c>
      <c r="K45" s="2244"/>
      <c r="L45" s="331" t="s">
        <v>131</v>
      </c>
      <c r="M45" s="260"/>
      <c r="N45" s="2244" t="s">
        <v>600</v>
      </c>
      <c r="O45" s="2244"/>
      <c r="P45" s="331" t="s">
        <v>131</v>
      </c>
      <c r="Q45" s="260"/>
      <c r="R45" s="2019" t="s">
        <v>167</v>
      </c>
      <c r="S45" s="2019"/>
      <c r="T45" s="4391"/>
      <c r="U45" s="3139"/>
      <c r="V45" s="3139"/>
      <c r="W45" s="3139"/>
      <c r="X45" s="3139"/>
      <c r="Y45" s="3139"/>
      <c r="Z45" s="3139"/>
      <c r="AA45" s="3139"/>
      <c r="AB45" s="3139"/>
      <c r="AC45" s="3139"/>
      <c r="AD45" s="3139"/>
      <c r="AE45" s="3139"/>
      <c r="AF45" s="3139"/>
      <c r="AG45" s="3139"/>
      <c r="AH45" s="3139"/>
      <c r="AI45" s="3139"/>
      <c r="AJ45" s="3139"/>
      <c r="AK45" s="260" t="s">
        <v>19</v>
      </c>
      <c r="AL45" s="261"/>
      <c r="AM45" s="14"/>
    </row>
    <row r="46" spans="1:43" ht="18" customHeight="1">
      <c r="A46" s="303"/>
      <c r="B46" s="15"/>
      <c r="D46" s="4388" t="s">
        <v>604</v>
      </c>
      <c r="E46" s="4389"/>
      <c r="F46" s="4390"/>
      <c r="G46" s="4390"/>
      <c r="H46" s="258" t="s">
        <v>45</v>
      </c>
      <c r="I46" s="259"/>
      <c r="J46" s="2244" t="s">
        <v>599</v>
      </c>
      <c r="K46" s="2244"/>
      <c r="L46" s="331" t="s">
        <v>131</v>
      </c>
      <c r="M46" s="260"/>
      <c r="N46" s="2244" t="s">
        <v>600</v>
      </c>
      <c r="O46" s="2244"/>
      <c r="P46" s="331" t="s">
        <v>131</v>
      </c>
      <c r="Q46" s="260"/>
      <c r="R46" s="2019" t="s">
        <v>167</v>
      </c>
      <c r="S46" s="2019"/>
      <c r="T46" s="4391"/>
      <c r="U46" s="3139"/>
      <c r="V46" s="3139"/>
      <c r="W46" s="3139"/>
      <c r="X46" s="3139"/>
      <c r="Y46" s="3139"/>
      <c r="Z46" s="3139"/>
      <c r="AA46" s="3139"/>
      <c r="AB46" s="3139"/>
      <c r="AC46" s="3139"/>
      <c r="AD46" s="3139"/>
      <c r="AE46" s="3139"/>
      <c r="AF46" s="3139"/>
      <c r="AG46" s="3139"/>
      <c r="AH46" s="3139"/>
      <c r="AI46" s="3139"/>
      <c r="AJ46" s="3139"/>
      <c r="AK46" s="260" t="s">
        <v>19</v>
      </c>
      <c r="AL46" s="261"/>
      <c r="AM46" s="14"/>
    </row>
    <row r="47" spans="1:43" ht="18" customHeight="1">
      <c r="A47" s="303"/>
      <c r="B47" s="15"/>
      <c r="D47" s="4388" t="s">
        <v>605</v>
      </c>
      <c r="E47" s="4389"/>
      <c r="F47" s="4390"/>
      <c r="G47" s="4390"/>
      <c r="H47" s="258" t="s">
        <v>45</v>
      </c>
      <c r="I47" s="259"/>
      <c r="J47" s="2244" t="s">
        <v>599</v>
      </c>
      <c r="K47" s="2244"/>
      <c r="L47" s="331" t="s">
        <v>131</v>
      </c>
      <c r="M47" s="260"/>
      <c r="N47" s="2244" t="s">
        <v>600</v>
      </c>
      <c r="O47" s="2244"/>
      <c r="P47" s="331" t="s">
        <v>131</v>
      </c>
      <c r="Q47" s="260"/>
      <c r="R47" s="2019" t="s">
        <v>167</v>
      </c>
      <c r="S47" s="2019"/>
      <c r="T47" s="4391"/>
      <c r="U47" s="3256"/>
      <c r="V47" s="3256"/>
      <c r="W47" s="3256"/>
      <c r="X47" s="3256"/>
      <c r="Y47" s="3256"/>
      <c r="Z47" s="3256"/>
      <c r="AA47" s="3256"/>
      <c r="AB47" s="3256"/>
      <c r="AC47" s="3256"/>
      <c r="AD47" s="3256"/>
      <c r="AE47" s="3256"/>
      <c r="AF47" s="3256"/>
      <c r="AG47" s="3256"/>
      <c r="AH47" s="3256"/>
      <c r="AI47" s="3256"/>
      <c r="AJ47" s="3256"/>
      <c r="AK47" s="260" t="s">
        <v>19</v>
      </c>
      <c r="AL47" s="261"/>
      <c r="AM47" s="46"/>
    </row>
    <row r="48" spans="1:43" ht="18" customHeight="1">
      <c r="A48" s="303"/>
      <c r="B48" s="18"/>
      <c r="D48" s="4388" t="s">
        <v>606</v>
      </c>
      <c r="E48" s="4389"/>
      <c r="F48" s="4390"/>
      <c r="G48" s="4390"/>
      <c r="H48" s="258" t="s">
        <v>45</v>
      </c>
      <c r="I48" s="259"/>
      <c r="J48" s="2244" t="s">
        <v>599</v>
      </c>
      <c r="K48" s="2244"/>
      <c r="L48" s="331" t="s">
        <v>131</v>
      </c>
      <c r="M48" s="260"/>
      <c r="N48" s="2244" t="s">
        <v>600</v>
      </c>
      <c r="O48" s="2244"/>
      <c r="P48" s="331" t="s">
        <v>131</v>
      </c>
      <c r="Q48" s="260"/>
      <c r="R48" s="2019" t="s">
        <v>167</v>
      </c>
      <c r="S48" s="2019"/>
      <c r="T48" s="4391"/>
      <c r="U48" s="3256"/>
      <c r="V48" s="3256"/>
      <c r="W48" s="3256"/>
      <c r="X48" s="3256"/>
      <c r="Y48" s="3256"/>
      <c r="Z48" s="3256"/>
      <c r="AA48" s="3256"/>
      <c r="AB48" s="3256"/>
      <c r="AC48" s="3256"/>
      <c r="AD48" s="3256"/>
      <c r="AE48" s="3256"/>
      <c r="AF48" s="3256"/>
      <c r="AG48" s="3256"/>
      <c r="AH48" s="3256"/>
      <c r="AI48" s="3256"/>
      <c r="AJ48" s="3256"/>
      <c r="AK48" s="260" t="s">
        <v>19</v>
      </c>
      <c r="AL48" s="261"/>
      <c r="AM48" s="14"/>
    </row>
    <row r="49" spans="1:39" ht="18" customHeight="1">
      <c r="A49" s="303"/>
      <c r="B49" s="18"/>
      <c r="D49" s="4388" t="s">
        <v>607</v>
      </c>
      <c r="E49" s="4389"/>
      <c r="F49" s="4390"/>
      <c r="G49" s="4390"/>
      <c r="H49" s="258" t="s">
        <v>45</v>
      </c>
      <c r="I49" s="259"/>
      <c r="J49" s="2244" t="s">
        <v>599</v>
      </c>
      <c r="K49" s="2244"/>
      <c r="L49" s="331" t="s">
        <v>131</v>
      </c>
      <c r="M49" s="260"/>
      <c r="N49" s="2244" t="s">
        <v>600</v>
      </c>
      <c r="O49" s="2244"/>
      <c r="P49" s="331" t="s">
        <v>131</v>
      </c>
      <c r="Q49" s="260"/>
      <c r="R49" s="2019" t="s">
        <v>167</v>
      </c>
      <c r="S49" s="2019"/>
      <c r="T49" s="4391"/>
      <c r="U49" s="3124"/>
      <c r="V49" s="3124"/>
      <c r="W49" s="3124"/>
      <c r="X49" s="3124"/>
      <c r="Y49" s="3124"/>
      <c r="Z49" s="3124"/>
      <c r="AA49" s="3124"/>
      <c r="AB49" s="3124"/>
      <c r="AC49" s="3124"/>
      <c r="AD49" s="3124"/>
      <c r="AE49" s="3124"/>
      <c r="AF49" s="3124"/>
      <c r="AG49" s="3124"/>
      <c r="AH49" s="3124"/>
      <c r="AI49" s="3124"/>
      <c r="AJ49" s="3124"/>
      <c r="AK49" s="260" t="s">
        <v>19</v>
      </c>
      <c r="AL49" s="261"/>
      <c r="AM49" s="14"/>
    </row>
    <row r="50" spans="1:39" ht="18" customHeight="1">
      <c r="A50" s="303"/>
      <c r="B50" s="18"/>
      <c r="D50" s="4388" t="s">
        <v>608</v>
      </c>
      <c r="E50" s="4389"/>
      <c r="F50" s="4390"/>
      <c r="G50" s="4390"/>
      <c r="H50" s="258" t="s">
        <v>45</v>
      </c>
      <c r="I50" s="259"/>
      <c r="J50" s="2244" t="s">
        <v>599</v>
      </c>
      <c r="K50" s="2244"/>
      <c r="L50" s="331" t="s">
        <v>131</v>
      </c>
      <c r="M50" s="260"/>
      <c r="N50" s="2244" t="s">
        <v>600</v>
      </c>
      <c r="O50" s="2244"/>
      <c r="P50" s="331" t="s">
        <v>131</v>
      </c>
      <c r="Q50" s="260"/>
      <c r="R50" s="2019" t="s">
        <v>167</v>
      </c>
      <c r="S50" s="2019"/>
      <c r="T50" s="4391"/>
      <c r="U50" s="3256"/>
      <c r="V50" s="3256"/>
      <c r="W50" s="3256"/>
      <c r="X50" s="3256"/>
      <c r="Y50" s="3256"/>
      <c r="Z50" s="3256"/>
      <c r="AA50" s="3256"/>
      <c r="AB50" s="3256"/>
      <c r="AC50" s="3256"/>
      <c r="AD50" s="3256"/>
      <c r="AE50" s="3256"/>
      <c r="AF50" s="3256"/>
      <c r="AG50" s="3256"/>
      <c r="AH50" s="3256"/>
      <c r="AI50" s="3256"/>
      <c r="AJ50" s="3256"/>
      <c r="AK50" s="260" t="s">
        <v>19</v>
      </c>
      <c r="AL50" s="261"/>
      <c r="AM50" s="14"/>
    </row>
    <row r="51" spans="1:39" ht="18" customHeight="1">
      <c r="A51" s="303"/>
      <c r="B51" s="18"/>
      <c r="D51" s="4388" t="s">
        <v>609</v>
      </c>
      <c r="E51" s="4389"/>
      <c r="F51" s="4390"/>
      <c r="G51" s="4390"/>
      <c r="H51" s="258" t="s">
        <v>45</v>
      </c>
      <c r="I51" s="259"/>
      <c r="J51" s="2244" t="s">
        <v>599</v>
      </c>
      <c r="K51" s="2244"/>
      <c r="L51" s="331" t="s">
        <v>131</v>
      </c>
      <c r="M51" s="260"/>
      <c r="N51" s="2244" t="s">
        <v>600</v>
      </c>
      <c r="O51" s="2244"/>
      <c r="P51" s="331" t="s">
        <v>131</v>
      </c>
      <c r="Q51" s="260"/>
      <c r="R51" s="2019" t="s">
        <v>167</v>
      </c>
      <c r="S51" s="2019"/>
      <c r="T51" s="4391"/>
      <c r="U51" s="3256"/>
      <c r="V51" s="3256"/>
      <c r="W51" s="3256"/>
      <c r="X51" s="3256"/>
      <c r="Y51" s="3256"/>
      <c r="Z51" s="3256"/>
      <c r="AA51" s="3256"/>
      <c r="AB51" s="3256"/>
      <c r="AC51" s="3256"/>
      <c r="AD51" s="3256"/>
      <c r="AE51" s="3256"/>
      <c r="AF51" s="3256"/>
      <c r="AG51" s="3256"/>
      <c r="AH51" s="3256"/>
      <c r="AI51" s="3256"/>
      <c r="AJ51" s="3256"/>
      <c r="AK51" s="260" t="s">
        <v>19</v>
      </c>
      <c r="AL51" s="261"/>
      <c r="AM51" s="17"/>
    </row>
    <row r="52" spans="1:39" ht="18" customHeight="1">
      <c r="A52" s="303"/>
      <c r="B52" s="18"/>
      <c r="D52" s="4388" t="s">
        <v>610</v>
      </c>
      <c r="E52" s="4389"/>
      <c r="F52" s="4390"/>
      <c r="G52" s="4390"/>
      <c r="H52" s="258" t="s">
        <v>45</v>
      </c>
      <c r="I52" s="259"/>
      <c r="J52" s="2244" t="s">
        <v>599</v>
      </c>
      <c r="K52" s="2244"/>
      <c r="L52" s="331" t="s">
        <v>131</v>
      </c>
      <c r="M52" s="260"/>
      <c r="N52" s="2244" t="s">
        <v>600</v>
      </c>
      <c r="O52" s="2244"/>
      <c r="P52" s="331" t="s">
        <v>131</v>
      </c>
      <c r="Q52" s="260"/>
      <c r="R52" s="2019" t="s">
        <v>167</v>
      </c>
      <c r="S52" s="2019"/>
      <c r="T52" s="4391"/>
      <c r="U52" s="3256"/>
      <c r="V52" s="3256"/>
      <c r="W52" s="3256"/>
      <c r="X52" s="3256"/>
      <c r="Y52" s="3256"/>
      <c r="Z52" s="3256"/>
      <c r="AA52" s="3256"/>
      <c r="AB52" s="3256"/>
      <c r="AC52" s="3256"/>
      <c r="AD52" s="3256"/>
      <c r="AE52" s="3256"/>
      <c r="AF52" s="3256"/>
      <c r="AG52" s="3256"/>
      <c r="AH52" s="3256"/>
      <c r="AI52" s="3256"/>
      <c r="AJ52" s="3256"/>
      <c r="AK52" s="260" t="s">
        <v>19</v>
      </c>
      <c r="AL52" s="261"/>
      <c r="AM52" s="14"/>
    </row>
    <row r="53" spans="1:39" ht="18" customHeight="1">
      <c r="A53" s="303"/>
      <c r="B53" s="15"/>
      <c r="D53" s="2217" t="s">
        <v>611</v>
      </c>
      <c r="E53" s="4383"/>
      <c r="F53" s="4384"/>
      <c r="G53" s="4384"/>
      <c r="H53" s="262" t="s">
        <v>45</v>
      </c>
      <c r="I53" s="263"/>
      <c r="J53" s="4117" t="s">
        <v>599</v>
      </c>
      <c r="K53" s="4117"/>
      <c r="L53" s="363" t="s">
        <v>131</v>
      </c>
      <c r="M53" s="264"/>
      <c r="N53" s="4117" t="s">
        <v>600</v>
      </c>
      <c r="O53" s="4117"/>
      <c r="P53" s="363" t="s">
        <v>131</v>
      </c>
      <c r="Q53" s="264"/>
      <c r="R53" s="4385" t="s">
        <v>167</v>
      </c>
      <c r="S53" s="4385"/>
      <c r="T53" s="4386"/>
      <c r="U53" s="4387"/>
      <c r="V53" s="4387"/>
      <c r="W53" s="4387"/>
      <c r="X53" s="4387"/>
      <c r="Y53" s="4387"/>
      <c r="Z53" s="4387"/>
      <c r="AA53" s="4387"/>
      <c r="AB53" s="4387"/>
      <c r="AC53" s="4387"/>
      <c r="AD53" s="4387"/>
      <c r="AE53" s="4387"/>
      <c r="AF53" s="4387"/>
      <c r="AG53" s="4387"/>
      <c r="AH53" s="4387"/>
      <c r="AI53" s="4387"/>
      <c r="AJ53" s="4387"/>
      <c r="AK53" s="264" t="s">
        <v>19</v>
      </c>
      <c r="AL53" s="265"/>
      <c r="AM53" s="14"/>
    </row>
    <row r="54" spans="1:39" ht="14.1" customHeight="1">
      <c r="A54" s="303"/>
      <c r="B54" s="15"/>
      <c r="E54" s="299" t="s">
        <v>154</v>
      </c>
      <c r="F54" s="1939" t="s">
        <v>1715</v>
      </c>
      <c r="G54" s="1939"/>
      <c r="H54" s="1939"/>
      <c r="I54" s="1939"/>
      <c r="J54" s="1939"/>
      <c r="K54" s="1939"/>
      <c r="L54" s="1939"/>
      <c r="M54" s="1939"/>
      <c r="N54" s="1939"/>
      <c r="O54" s="1939"/>
      <c r="P54" s="1939"/>
      <c r="Q54" s="1939"/>
      <c r="R54" s="1939"/>
      <c r="S54" s="1939"/>
      <c r="T54" s="1939"/>
      <c r="U54" s="1941"/>
      <c r="V54" s="1941"/>
      <c r="W54" s="1941"/>
      <c r="X54" s="1941"/>
      <c r="Y54" s="1941"/>
      <c r="AA54" s="12"/>
      <c r="AK54" s="43"/>
      <c r="AL54" s="43"/>
      <c r="AM54" s="17"/>
    </row>
    <row r="55" spans="1:39" ht="12" customHeight="1">
      <c r="A55" s="303"/>
      <c r="B55" s="18"/>
      <c r="AA55" s="12"/>
      <c r="AM55" s="31"/>
    </row>
    <row r="56" spans="1:39" ht="14.1" customHeight="1">
      <c r="A56" s="303"/>
      <c r="B56" s="18"/>
      <c r="D56" s="278" t="s">
        <v>38</v>
      </c>
      <c r="E56" s="1710" t="s">
        <v>1222</v>
      </c>
      <c r="F56" s="1710"/>
      <c r="G56" s="1710"/>
      <c r="H56" s="1710"/>
      <c r="I56" s="1710"/>
      <c r="J56" s="1710"/>
      <c r="K56" s="1710"/>
      <c r="L56" s="1710"/>
      <c r="M56" s="1710"/>
      <c r="N56" s="1710"/>
      <c r="O56" s="1710"/>
      <c r="P56" s="1710"/>
      <c r="Q56" s="1710"/>
      <c r="R56" s="1710"/>
      <c r="S56" s="1710"/>
      <c r="T56" s="1710"/>
      <c r="U56" s="1710"/>
      <c r="V56" s="1710"/>
      <c r="W56" s="1710"/>
      <c r="X56" s="1710"/>
      <c r="Y56" s="1710"/>
      <c r="AA56" s="12"/>
      <c r="AM56" s="31"/>
    </row>
    <row r="57" spans="1:39" ht="14.1" customHeight="1">
      <c r="A57" s="303"/>
      <c r="B57" s="18"/>
      <c r="D57" s="278"/>
      <c r="E57" s="303"/>
      <c r="F57" s="303"/>
      <c r="G57" s="303"/>
      <c r="H57" s="303"/>
      <c r="I57" s="303"/>
      <c r="J57" s="303"/>
      <c r="K57" s="303"/>
      <c r="L57" s="303"/>
      <c r="M57" s="303"/>
      <c r="N57" s="303"/>
      <c r="O57" s="303"/>
      <c r="P57" s="303"/>
      <c r="Q57" s="303"/>
      <c r="R57" s="303"/>
      <c r="S57" s="303"/>
      <c r="T57" s="303"/>
      <c r="U57" s="303"/>
      <c r="V57" s="303"/>
      <c r="W57" s="303"/>
      <c r="X57" s="303"/>
      <c r="Y57" s="303"/>
      <c r="AA57" s="12"/>
      <c r="AM57" s="31"/>
    </row>
    <row r="58" spans="1:39" ht="14.1" customHeight="1">
      <c r="A58" s="303"/>
      <c r="B58" s="18"/>
      <c r="D58" s="278" t="s">
        <v>35</v>
      </c>
      <c r="E58" s="1710" t="s">
        <v>1716</v>
      </c>
      <c r="F58" s="1710"/>
      <c r="G58" s="1710"/>
      <c r="H58" s="1710"/>
      <c r="I58" s="1710"/>
      <c r="J58" s="1710"/>
      <c r="K58" s="1710"/>
      <c r="L58" s="1710"/>
      <c r="M58" s="1710"/>
      <c r="N58" s="1710"/>
      <c r="O58" s="1710"/>
      <c r="P58" s="1710"/>
      <c r="Q58" s="1710"/>
      <c r="R58" s="1710"/>
      <c r="S58" s="1710"/>
      <c r="T58" s="1710"/>
      <c r="U58" s="1710"/>
      <c r="V58" s="1710"/>
      <c r="W58" s="1710"/>
      <c r="X58" s="1710"/>
      <c r="AA58" s="297" t="s">
        <v>527</v>
      </c>
      <c r="AB58" s="1871" t="s">
        <v>322</v>
      </c>
      <c r="AC58" s="1871"/>
      <c r="AD58" s="1871"/>
      <c r="AE58" s="1871"/>
      <c r="AF58" s="1871"/>
      <c r="AG58" s="1871"/>
      <c r="AH58" s="1871"/>
      <c r="AI58" s="1871"/>
      <c r="AJ58" s="1871"/>
      <c r="AK58" s="1871"/>
      <c r="AL58" s="1871"/>
      <c r="AM58" s="31"/>
    </row>
    <row r="59" spans="1:39" ht="14.1" customHeight="1">
      <c r="B59" s="18"/>
      <c r="C59" s="303"/>
      <c r="D59" s="511"/>
      <c r="E59" s="511"/>
      <c r="F59" s="511"/>
      <c r="G59" s="511"/>
      <c r="H59" s="511"/>
      <c r="I59" s="511"/>
      <c r="J59" s="511"/>
      <c r="K59" s="511"/>
      <c r="L59" s="511"/>
      <c r="M59" s="511"/>
      <c r="N59" s="511"/>
      <c r="O59" s="511"/>
      <c r="P59" s="511"/>
      <c r="Q59" s="511"/>
      <c r="R59" s="511"/>
      <c r="S59" s="511"/>
      <c r="T59" s="511"/>
      <c r="U59" s="511"/>
      <c r="V59" s="511"/>
      <c r="W59" s="511"/>
      <c r="X59" s="511"/>
      <c r="Y59" s="511"/>
      <c r="AA59" s="10"/>
      <c r="AB59" s="1871"/>
      <c r="AC59" s="1871"/>
      <c r="AD59" s="1871"/>
      <c r="AE59" s="1871"/>
      <c r="AF59" s="1871"/>
      <c r="AG59" s="1871"/>
      <c r="AH59" s="1871"/>
      <c r="AI59" s="1871"/>
      <c r="AJ59" s="1871"/>
      <c r="AK59" s="1871"/>
      <c r="AL59" s="1871"/>
      <c r="AM59" s="17"/>
    </row>
    <row r="60" spans="1:39" ht="5.25" customHeight="1" thickBot="1">
      <c r="B60" s="170"/>
      <c r="C60" s="23"/>
      <c r="D60" s="8"/>
      <c r="E60" s="8"/>
      <c r="F60" s="9"/>
      <c r="G60" s="9"/>
      <c r="H60" s="9"/>
      <c r="I60" s="9"/>
      <c r="J60" s="9"/>
      <c r="K60" s="9"/>
      <c r="L60" s="9"/>
      <c r="M60" s="9"/>
      <c r="N60" s="9"/>
      <c r="O60" s="9"/>
      <c r="P60" s="8"/>
      <c r="Q60" s="8"/>
      <c r="R60" s="8"/>
      <c r="S60" s="492"/>
      <c r="T60" s="8"/>
      <c r="U60" s="8"/>
      <c r="V60" s="493"/>
      <c r="W60" s="8"/>
      <c r="X60" s="8"/>
      <c r="Y60" s="8"/>
      <c r="Z60" s="8"/>
      <c r="AA60" s="171"/>
      <c r="AB60" s="8"/>
      <c r="AC60" s="8"/>
      <c r="AD60" s="8"/>
      <c r="AE60" s="8"/>
      <c r="AF60" s="8"/>
      <c r="AG60" s="8"/>
      <c r="AH60" s="8"/>
      <c r="AI60" s="8"/>
      <c r="AJ60" s="8"/>
      <c r="AK60" s="8"/>
      <c r="AL60" s="8"/>
      <c r="AM60" s="158"/>
    </row>
  </sheetData>
  <sheetProtection algorithmName="SHA-512" hashValue="UXg75CnYpN+zuhx9vrFJ+8xSQaxRPv7APYc+8qjUHt9W8zJGxNvF8CTr5LPtvFnt+oh43aIzZ33juZcHC00Nwg==" saltValue="4V+1aMaLRhb1OKqeruq/KA==" spinCount="100000" sheet="1" formatCells="0" formatColumns="0" formatRows="0" insertColumns="0" selectLockedCells="1"/>
  <mergeCells count="124">
    <mergeCell ref="A1:AM1"/>
    <mergeCell ref="B3:Z3"/>
    <mergeCell ref="AA3:AM3"/>
    <mergeCell ref="E5:Y6"/>
    <mergeCell ref="E8:Y9"/>
    <mergeCell ref="E11:Y12"/>
    <mergeCell ref="AB11:AL14"/>
    <mergeCell ref="E14:Y14"/>
    <mergeCell ref="R20:S20"/>
    <mergeCell ref="B22:C22"/>
    <mergeCell ref="D22:X22"/>
    <mergeCell ref="B23:C23"/>
    <mergeCell ref="D23:X23"/>
    <mergeCell ref="AB23:AL23"/>
    <mergeCell ref="R15:S15"/>
    <mergeCell ref="E16:Y16"/>
    <mergeCell ref="E17:Y17"/>
    <mergeCell ref="AB17:AL19"/>
    <mergeCell ref="R18:S18"/>
    <mergeCell ref="E19:Y19"/>
    <mergeCell ref="G24:K24"/>
    <mergeCell ref="L24:N24"/>
    <mergeCell ref="AB24:AL24"/>
    <mergeCell ref="E26:X26"/>
    <mergeCell ref="AB26:AL28"/>
    <mergeCell ref="E27:F27"/>
    <mergeCell ref="G27:N27"/>
    <mergeCell ref="P27:Q27"/>
    <mergeCell ref="R27:Y27"/>
    <mergeCell ref="B34:C34"/>
    <mergeCell ref="D34:R34"/>
    <mergeCell ref="W34:X34"/>
    <mergeCell ref="AB34:AL35"/>
    <mergeCell ref="E36:Y36"/>
    <mergeCell ref="AB36:AL37"/>
    <mergeCell ref="B29:C29"/>
    <mergeCell ref="D29:X29"/>
    <mergeCell ref="B31:C31"/>
    <mergeCell ref="D31:X31"/>
    <mergeCell ref="AB31:AL32"/>
    <mergeCell ref="G32:K32"/>
    <mergeCell ref="L32:N32"/>
    <mergeCell ref="D42:E42"/>
    <mergeCell ref="F42:G42"/>
    <mergeCell ref="J42:K42"/>
    <mergeCell ref="N42:O42"/>
    <mergeCell ref="R42:T42"/>
    <mergeCell ref="U42:AJ42"/>
    <mergeCell ref="AB38:AL39"/>
    <mergeCell ref="B39:C39"/>
    <mergeCell ref="D39:W39"/>
    <mergeCell ref="D40:AM40"/>
    <mergeCell ref="D41:H41"/>
    <mergeCell ref="I41:AL41"/>
    <mergeCell ref="D44:E44"/>
    <mergeCell ref="F44:G44"/>
    <mergeCell ref="J44:K44"/>
    <mergeCell ref="N44:O44"/>
    <mergeCell ref="R44:T44"/>
    <mergeCell ref="U44:AJ44"/>
    <mergeCell ref="D43:E43"/>
    <mergeCell ref="F43:G43"/>
    <mergeCell ref="J43:K43"/>
    <mergeCell ref="N43:O43"/>
    <mergeCell ref="R43:T43"/>
    <mergeCell ref="U43:AJ43"/>
    <mergeCell ref="D46:E46"/>
    <mergeCell ref="F46:G46"/>
    <mergeCell ref="J46:K46"/>
    <mergeCell ref="N46:O46"/>
    <mergeCell ref="R46:T46"/>
    <mergeCell ref="U46:AJ46"/>
    <mergeCell ref="D45:E45"/>
    <mergeCell ref="F45:G45"/>
    <mergeCell ref="J45:K45"/>
    <mergeCell ref="N45:O45"/>
    <mergeCell ref="R45:T45"/>
    <mergeCell ref="U45:AJ45"/>
    <mergeCell ref="D48:E48"/>
    <mergeCell ref="F48:G48"/>
    <mergeCell ref="J48:K48"/>
    <mergeCell ref="N48:O48"/>
    <mergeCell ref="R48:T48"/>
    <mergeCell ref="U48:AJ48"/>
    <mergeCell ref="D47:E47"/>
    <mergeCell ref="F47:G47"/>
    <mergeCell ref="J47:K47"/>
    <mergeCell ref="N47:O47"/>
    <mergeCell ref="R47:T47"/>
    <mergeCell ref="U47:AJ47"/>
    <mergeCell ref="D50:E50"/>
    <mergeCell ref="F50:G50"/>
    <mergeCell ref="J50:K50"/>
    <mergeCell ref="N50:O50"/>
    <mergeCell ref="R50:T50"/>
    <mergeCell ref="U50:AJ50"/>
    <mergeCell ref="D49:E49"/>
    <mergeCell ref="F49:G49"/>
    <mergeCell ref="J49:K49"/>
    <mergeCell ref="N49:O49"/>
    <mergeCell ref="R49:T49"/>
    <mergeCell ref="U49:AJ49"/>
    <mergeCell ref="D52:E52"/>
    <mergeCell ref="F52:G52"/>
    <mergeCell ref="J52:K52"/>
    <mergeCell ref="N52:O52"/>
    <mergeCell ref="R52:T52"/>
    <mergeCell ref="U52:AJ52"/>
    <mergeCell ref="D51:E51"/>
    <mergeCell ref="F51:G51"/>
    <mergeCell ref="J51:K51"/>
    <mergeCell ref="N51:O51"/>
    <mergeCell ref="R51:T51"/>
    <mergeCell ref="U51:AJ51"/>
    <mergeCell ref="F54:Y54"/>
    <mergeCell ref="E56:Y56"/>
    <mergeCell ref="E58:X58"/>
    <mergeCell ref="AB58:AL59"/>
    <mergeCell ref="D53:E53"/>
    <mergeCell ref="F53:G53"/>
    <mergeCell ref="J53:K53"/>
    <mergeCell ref="N53:O53"/>
    <mergeCell ref="R53:T53"/>
    <mergeCell ref="U53:AJ53"/>
  </mergeCells>
  <phoneticPr fontId="4"/>
  <conditionalFormatting sqref="F42:G53">
    <cfRule type="containsBlanks" dxfId="20" priority="5">
      <formula>LEN(TRIM(F42))=0</formula>
    </cfRule>
  </conditionalFormatting>
  <conditionalFormatting sqref="G27">
    <cfRule type="containsBlanks" dxfId="19" priority="7">
      <formula>LEN(TRIM(G27))=0</formula>
    </cfRule>
  </conditionalFormatting>
  <conditionalFormatting sqref="L24:N24 P24 R24 R27">
    <cfRule type="containsBlanks" dxfId="18" priority="9">
      <formula>LEN(TRIM(L24))=0</formula>
    </cfRule>
  </conditionalFormatting>
  <conditionalFormatting sqref="L32:N32 P32 R32">
    <cfRule type="containsBlanks" dxfId="17" priority="8">
      <formula>LEN(TRIM(L32))=0</formula>
    </cfRule>
  </conditionalFormatting>
  <conditionalFormatting sqref="R15:S15">
    <cfRule type="containsBlanks" dxfId="16" priority="4">
      <formula>LEN(TRIM(R15))=0</formula>
    </cfRule>
  </conditionalFormatting>
  <conditionalFormatting sqref="R18:S18">
    <cfRule type="containsBlanks" dxfId="15" priority="3">
      <formula>LEN(TRIM(R18))=0</formula>
    </cfRule>
  </conditionalFormatting>
  <conditionalFormatting sqref="R20:S20">
    <cfRule type="containsBlanks" dxfId="14" priority="2">
      <formula>LEN(TRIM(R20))=0</formula>
    </cfRule>
  </conditionalFormatting>
  <conditionalFormatting sqref="U42:U53">
    <cfRule type="containsBlanks" dxfId="13" priority="1">
      <formula>LEN(TRIM(U42))=0</formula>
    </cfRule>
  </conditionalFormatting>
  <conditionalFormatting sqref="W34:X34">
    <cfRule type="containsBlanks" dxfId="12" priority="6">
      <formula>LEN(TRIM(W34))=0</formula>
    </cfRule>
  </conditionalFormatting>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09697" r:id="rId4" name="Check Box 1">
              <controlPr defaultSize="0" autoFill="0" autoLine="0" autoPict="0">
                <anchor moveWithCells="1">
                  <from>
                    <xdr:col>18</xdr:col>
                    <xdr:colOff>0</xdr:colOff>
                    <xdr:row>57</xdr:row>
                    <xdr:rowOff>133350</xdr:rowOff>
                  </from>
                  <to>
                    <xdr:col>21</xdr:col>
                    <xdr:colOff>133350</xdr:colOff>
                    <xdr:row>59</xdr:row>
                    <xdr:rowOff>0</xdr:rowOff>
                  </to>
                </anchor>
              </controlPr>
            </control>
          </mc:Choice>
        </mc:AlternateContent>
        <mc:AlternateContent xmlns:mc="http://schemas.openxmlformats.org/markup-compatibility/2006">
          <mc:Choice Requires="x14">
            <control shapeId="1309698" r:id="rId5" name="Check Box 2">
              <controlPr defaultSize="0" autoFill="0" autoLine="0" autoPict="0">
                <anchor moveWithCells="1">
                  <from>
                    <xdr:col>21</xdr:col>
                    <xdr:colOff>9525</xdr:colOff>
                    <xdr:row>57</xdr:row>
                    <xdr:rowOff>133350</xdr:rowOff>
                  </from>
                  <to>
                    <xdr:col>24</xdr:col>
                    <xdr:colOff>152400</xdr:colOff>
                    <xdr:row>59</xdr:row>
                    <xdr:rowOff>0</xdr:rowOff>
                  </to>
                </anchor>
              </controlPr>
            </control>
          </mc:Choice>
        </mc:AlternateContent>
        <mc:AlternateContent xmlns:mc="http://schemas.openxmlformats.org/markup-compatibility/2006">
          <mc:Choice Requires="x14">
            <control shapeId="1309699" r:id="rId6" name="Check Box 3">
              <controlPr defaultSize="0" autoFill="0" autoLine="0" autoPict="0">
                <anchor moveWithCells="1">
                  <from>
                    <xdr:col>18</xdr:col>
                    <xdr:colOff>0</xdr:colOff>
                    <xdr:row>34</xdr:row>
                    <xdr:rowOff>142875</xdr:rowOff>
                  </from>
                  <to>
                    <xdr:col>21</xdr:col>
                    <xdr:colOff>133350</xdr:colOff>
                    <xdr:row>36</xdr:row>
                    <xdr:rowOff>9525</xdr:rowOff>
                  </to>
                </anchor>
              </controlPr>
            </control>
          </mc:Choice>
        </mc:AlternateContent>
        <mc:AlternateContent xmlns:mc="http://schemas.openxmlformats.org/markup-compatibility/2006">
          <mc:Choice Requires="x14">
            <control shapeId="1309700" r:id="rId7" name="Check Box 4">
              <controlPr defaultSize="0" autoFill="0" autoLine="0" autoPict="0">
                <anchor moveWithCells="1">
                  <from>
                    <xdr:col>21</xdr:col>
                    <xdr:colOff>9525</xdr:colOff>
                    <xdr:row>34</xdr:row>
                    <xdr:rowOff>142875</xdr:rowOff>
                  </from>
                  <to>
                    <xdr:col>24</xdr:col>
                    <xdr:colOff>152400</xdr:colOff>
                    <xdr:row>36</xdr:row>
                    <xdr:rowOff>9525</xdr:rowOff>
                  </to>
                </anchor>
              </controlPr>
            </control>
          </mc:Choice>
        </mc:AlternateContent>
        <mc:AlternateContent xmlns:mc="http://schemas.openxmlformats.org/markup-compatibility/2006">
          <mc:Choice Requires="x14">
            <control shapeId="1309701" r:id="rId8" name="Check Box 5">
              <controlPr defaultSize="0" autoFill="0" autoLine="0" autoPict="0">
                <anchor moveWithCells="1">
                  <from>
                    <xdr:col>19</xdr:col>
                    <xdr:colOff>0</xdr:colOff>
                    <xdr:row>4</xdr:row>
                    <xdr:rowOff>133350</xdr:rowOff>
                  </from>
                  <to>
                    <xdr:col>22</xdr:col>
                    <xdr:colOff>133350</xdr:colOff>
                    <xdr:row>5</xdr:row>
                    <xdr:rowOff>171450</xdr:rowOff>
                  </to>
                </anchor>
              </controlPr>
            </control>
          </mc:Choice>
        </mc:AlternateContent>
        <mc:AlternateContent xmlns:mc="http://schemas.openxmlformats.org/markup-compatibility/2006">
          <mc:Choice Requires="x14">
            <control shapeId="1309702" r:id="rId9" name="Check Box 6">
              <controlPr defaultSize="0" autoFill="0" autoLine="0" autoPict="0">
                <anchor moveWithCells="1">
                  <from>
                    <xdr:col>22</xdr:col>
                    <xdr:colOff>9525</xdr:colOff>
                    <xdr:row>4</xdr:row>
                    <xdr:rowOff>133350</xdr:rowOff>
                  </from>
                  <to>
                    <xdr:col>25</xdr:col>
                    <xdr:colOff>152400</xdr:colOff>
                    <xdr:row>5</xdr:row>
                    <xdr:rowOff>171450</xdr:rowOff>
                  </to>
                </anchor>
              </controlPr>
            </control>
          </mc:Choice>
        </mc:AlternateContent>
        <mc:AlternateContent xmlns:mc="http://schemas.openxmlformats.org/markup-compatibility/2006">
          <mc:Choice Requires="x14">
            <control shapeId="1309703" r:id="rId10" name="Check Box 7">
              <controlPr defaultSize="0" autoFill="0" autoLine="0" autoPict="0">
                <anchor moveWithCells="1">
                  <from>
                    <xdr:col>19</xdr:col>
                    <xdr:colOff>0</xdr:colOff>
                    <xdr:row>7</xdr:row>
                    <xdr:rowOff>152400</xdr:rowOff>
                  </from>
                  <to>
                    <xdr:col>22</xdr:col>
                    <xdr:colOff>133350</xdr:colOff>
                    <xdr:row>9</xdr:row>
                    <xdr:rowOff>19050</xdr:rowOff>
                  </to>
                </anchor>
              </controlPr>
            </control>
          </mc:Choice>
        </mc:AlternateContent>
        <mc:AlternateContent xmlns:mc="http://schemas.openxmlformats.org/markup-compatibility/2006">
          <mc:Choice Requires="x14">
            <control shapeId="1309704" r:id="rId11" name="Check Box 8">
              <controlPr defaultSize="0" autoFill="0" autoLine="0" autoPict="0">
                <anchor moveWithCells="1">
                  <from>
                    <xdr:col>22</xdr:col>
                    <xdr:colOff>9525</xdr:colOff>
                    <xdr:row>7</xdr:row>
                    <xdr:rowOff>152400</xdr:rowOff>
                  </from>
                  <to>
                    <xdr:col>25</xdr:col>
                    <xdr:colOff>152400</xdr:colOff>
                    <xdr:row>9</xdr:row>
                    <xdr:rowOff>19050</xdr:rowOff>
                  </to>
                </anchor>
              </controlPr>
            </control>
          </mc:Choice>
        </mc:AlternateContent>
        <mc:AlternateContent xmlns:mc="http://schemas.openxmlformats.org/markup-compatibility/2006">
          <mc:Choice Requires="x14">
            <control shapeId="1309705" r:id="rId12" name="Check Box 9">
              <controlPr defaultSize="0" autoFill="0" autoLine="0" autoPict="0">
                <anchor moveWithCells="1">
                  <from>
                    <xdr:col>19</xdr:col>
                    <xdr:colOff>0</xdr:colOff>
                    <xdr:row>11</xdr:row>
                    <xdr:rowOff>9525</xdr:rowOff>
                  </from>
                  <to>
                    <xdr:col>22</xdr:col>
                    <xdr:colOff>133350</xdr:colOff>
                    <xdr:row>12</xdr:row>
                    <xdr:rowOff>38100</xdr:rowOff>
                  </to>
                </anchor>
              </controlPr>
            </control>
          </mc:Choice>
        </mc:AlternateContent>
        <mc:AlternateContent xmlns:mc="http://schemas.openxmlformats.org/markup-compatibility/2006">
          <mc:Choice Requires="x14">
            <control shapeId="1309706" r:id="rId13" name="Check Box 10">
              <controlPr defaultSize="0" autoFill="0" autoLine="0" autoPict="0">
                <anchor moveWithCells="1">
                  <from>
                    <xdr:col>22</xdr:col>
                    <xdr:colOff>9525</xdr:colOff>
                    <xdr:row>11</xdr:row>
                    <xdr:rowOff>9525</xdr:rowOff>
                  </from>
                  <to>
                    <xdr:col>25</xdr:col>
                    <xdr:colOff>152400</xdr:colOff>
                    <xdr:row>12</xdr:row>
                    <xdr:rowOff>38100</xdr:rowOff>
                  </to>
                </anchor>
              </controlPr>
            </control>
          </mc:Choice>
        </mc:AlternateContent>
        <mc:AlternateContent xmlns:mc="http://schemas.openxmlformats.org/markup-compatibility/2006">
          <mc:Choice Requires="x14">
            <control shapeId="1309707" r:id="rId14" name="Check Box 5">
              <controlPr defaultSize="0" autoFill="0" autoLine="0" autoPict="0">
                <anchor moveWithCells="1">
                  <from>
                    <xdr:col>3</xdr:col>
                    <xdr:colOff>28575</xdr:colOff>
                    <xdr:row>23</xdr:row>
                    <xdr:rowOff>0</xdr:rowOff>
                  </from>
                  <to>
                    <xdr:col>5</xdr:col>
                    <xdr:colOff>152400</xdr:colOff>
                    <xdr:row>24</xdr:row>
                    <xdr:rowOff>38100</xdr:rowOff>
                  </to>
                </anchor>
              </controlPr>
            </control>
          </mc:Choice>
        </mc:AlternateContent>
        <mc:AlternateContent xmlns:mc="http://schemas.openxmlformats.org/markup-compatibility/2006">
          <mc:Choice Requires="x14">
            <control shapeId="1309708" r:id="rId15" name="Check Box 6">
              <controlPr defaultSize="0" autoFill="0" autoLine="0" autoPict="0">
                <anchor moveWithCells="1">
                  <from>
                    <xdr:col>21</xdr:col>
                    <xdr:colOff>47625</xdr:colOff>
                    <xdr:row>23</xdr:row>
                    <xdr:rowOff>0</xdr:rowOff>
                  </from>
                  <to>
                    <xdr:col>25</xdr:col>
                    <xdr:colOff>0</xdr:colOff>
                    <xdr:row>24</xdr:row>
                    <xdr:rowOff>0</xdr:rowOff>
                  </to>
                </anchor>
              </controlPr>
            </control>
          </mc:Choice>
        </mc:AlternateContent>
        <mc:AlternateContent xmlns:mc="http://schemas.openxmlformats.org/markup-compatibility/2006">
          <mc:Choice Requires="x14">
            <control shapeId="1309709" r:id="rId16" name="Check Box 13">
              <controlPr defaultSize="0" autoFill="0" autoLine="0" autoPict="0">
                <anchor moveWithCells="1">
                  <from>
                    <xdr:col>3</xdr:col>
                    <xdr:colOff>28575</xdr:colOff>
                    <xdr:row>31</xdr:row>
                    <xdr:rowOff>0</xdr:rowOff>
                  </from>
                  <to>
                    <xdr:col>5</xdr:col>
                    <xdr:colOff>152400</xdr:colOff>
                    <xdr:row>32</xdr:row>
                    <xdr:rowOff>38100</xdr:rowOff>
                  </to>
                </anchor>
              </controlPr>
            </control>
          </mc:Choice>
        </mc:AlternateContent>
        <mc:AlternateContent xmlns:mc="http://schemas.openxmlformats.org/markup-compatibility/2006">
          <mc:Choice Requires="x14">
            <control shapeId="1309710" r:id="rId17" name="Check Box 14">
              <controlPr defaultSize="0" autoFill="0" autoLine="0" autoPict="0">
                <anchor moveWithCells="1">
                  <from>
                    <xdr:col>21</xdr:col>
                    <xdr:colOff>47625</xdr:colOff>
                    <xdr:row>31</xdr:row>
                    <xdr:rowOff>0</xdr:rowOff>
                  </from>
                  <to>
                    <xdr:col>25</xdr:col>
                    <xdr:colOff>0</xdr:colOff>
                    <xdr:row>32</xdr:row>
                    <xdr:rowOff>0</xdr:rowOff>
                  </to>
                </anchor>
              </controlPr>
            </control>
          </mc:Choice>
        </mc:AlternateContent>
        <mc:AlternateContent xmlns:mc="http://schemas.openxmlformats.org/markup-compatibility/2006">
          <mc:Choice Requires="x14">
            <control shapeId="1309711" r:id="rId18" name="Check Box 15">
              <controlPr defaultSize="0" autoFill="0" autoLine="0" autoPict="0">
                <anchor moveWithCells="1">
                  <from>
                    <xdr:col>18</xdr:col>
                    <xdr:colOff>0</xdr:colOff>
                    <xdr:row>27</xdr:row>
                    <xdr:rowOff>161925</xdr:rowOff>
                  </from>
                  <to>
                    <xdr:col>21</xdr:col>
                    <xdr:colOff>133350</xdr:colOff>
                    <xdr:row>29</xdr:row>
                    <xdr:rowOff>28575</xdr:rowOff>
                  </to>
                </anchor>
              </controlPr>
            </control>
          </mc:Choice>
        </mc:AlternateContent>
        <mc:AlternateContent xmlns:mc="http://schemas.openxmlformats.org/markup-compatibility/2006">
          <mc:Choice Requires="x14">
            <control shapeId="1309712" r:id="rId19" name="Check Box 16">
              <controlPr defaultSize="0" autoFill="0" autoLine="0" autoPict="0">
                <anchor moveWithCells="1">
                  <from>
                    <xdr:col>21</xdr:col>
                    <xdr:colOff>9525</xdr:colOff>
                    <xdr:row>27</xdr:row>
                    <xdr:rowOff>161925</xdr:rowOff>
                  </from>
                  <to>
                    <xdr:col>24</xdr:col>
                    <xdr:colOff>152400</xdr:colOff>
                    <xdr:row>29</xdr:row>
                    <xdr:rowOff>28575</xdr:rowOff>
                  </to>
                </anchor>
              </controlPr>
            </control>
          </mc:Choice>
        </mc:AlternateContent>
        <mc:AlternateContent xmlns:mc="http://schemas.openxmlformats.org/markup-compatibility/2006">
          <mc:Choice Requires="x14">
            <control shapeId="1309713" r:id="rId20" name="Check Box 17">
              <controlPr defaultSize="0" autoFill="0" autoLine="0" autoPict="0">
                <anchor moveWithCells="1">
                  <from>
                    <xdr:col>18</xdr:col>
                    <xdr:colOff>0</xdr:colOff>
                    <xdr:row>55</xdr:row>
                    <xdr:rowOff>9525</xdr:rowOff>
                  </from>
                  <to>
                    <xdr:col>21</xdr:col>
                    <xdr:colOff>133350</xdr:colOff>
                    <xdr:row>56</xdr:row>
                    <xdr:rowOff>38100</xdr:rowOff>
                  </to>
                </anchor>
              </controlPr>
            </control>
          </mc:Choice>
        </mc:AlternateContent>
        <mc:AlternateContent xmlns:mc="http://schemas.openxmlformats.org/markup-compatibility/2006">
          <mc:Choice Requires="x14">
            <control shapeId="1309714" r:id="rId21" name="Check Box 18">
              <controlPr defaultSize="0" autoFill="0" autoLine="0" autoPict="0">
                <anchor moveWithCells="1">
                  <from>
                    <xdr:col>21</xdr:col>
                    <xdr:colOff>9525</xdr:colOff>
                    <xdr:row>55</xdr:row>
                    <xdr:rowOff>9525</xdr:rowOff>
                  </from>
                  <to>
                    <xdr:col>24</xdr:col>
                    <xdr:colOff>152400</xdr:colOff>
                    <xdr:row>56</xdr:row>
                    <xdr:rowOff>38100</xdr:rowOff>
                  </to>
                </anchor>
              </controlPr>
            </control>
          </mc:Choice>
        </mc:AlternateContent>
        <mc:AlternateContent xmlns:mc="http://schemas.openxmlformats.org/markup-compatibility/2006">
          <mc:Choice Requires="x14">
            <control shapeId="1309715" r:id="rId22" name="Check Box 10">
              <controlPr defaultSize="0" autoFill="0" autoLine="0" autoPict="0">
                <anchor moveWithCells="1">
                  <from>
                    <xdr:col>7</xdr:col>
                    <xdr:colOff>171450</xdr:colOff>
                    <xdr:row>41</xdr:row>
                    <xdr:rowOff>9525</xdr:rowOff>
                  </from>
                  <to>
                    <xdr:col>9</xdr:col>
                    <xdr:colOff>9525</xdr:colOff>
                    <xdr:row>41</xdr:row>
                    <xdr:rowOff>200025</xdr:rowOff>
                  </to>
                </anchor>
              </controlPr>
            </control>
          </mc:Choice>
        </mc:AlternateContent>
        <mc:AlternateContent xmlns:mc="http://schemas.openxmlformats.org/markup-compatibility/2006">
          <mc:Choice Requires="x14">
            <control shapeId="1309716" r:id="rId23" name="Check Box 64">
              <controlPr defaultSize="0" autoFill="0" autoLine="0" autoPict="0">
                <anchor moveWithCells="1">
                  <from>
                    <xdr:col>12</xdr:col>
                    <xdr:colOff>0</xdr:colOff>
                    <xdr:row>41</xdr:row>
                    <xdr:rowOff>19050</xdr:rowOff>
                  </from>
                  <to>
                    <xdr:col>13</xdr:col>
                    <xdr:colOff>19050</xdr:colOff>
                    <xdr:row>42</xdr:row>
                    <xdr:rowOff>0</xdr:rowOff>
                  </to>
                </anchor>
              </controlPr>
            </control>
          </mc:Choice>
        </mc:AlternateContent>
        <mc:AlternateContent xmlns:mc="http://schemas.openxmlformats.org/markup-compatibility/2006">
          <mc:Choice Requires="x14">
            <control shapeId="1309717" r:id="rId24" name="Check Box 65">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1309718" r:id="rId25" name="Check Box 66">
              <controlPr defaultSize="0" autoFill="0" autoLine="0" autoPict="0">
                <anchor moveWithCells="1">
                  <from>
                    <xdr:col>7</xdr:col>
                    <xdr:colOff>171450</xdr:colOff>
                    <xdr:row>42</xdr:row>
                    <xdr:rowOff>9525</xdr:rowOff>
                  </from>
                  <to>
                    <xdr:col>9</xdr:col>
                    <xdr:colOff>9525</xdr:colOff>
                    <xdr:row>42</xdr:row>
                    <xdr:rowOff>200025</xdr:rowOff>
                  </to>
                </anchor>
              </controlPr>
            </control>
          </mc:Choice>
        </mc:AlternateContent>
        <mc:AlternateContent xmlns:mc="http://schemas.openxmlformats.org/markup-compatibility/2006">
          <mc:Choice Requires="x14">
            <control shapeId="1309719" r:id="rId26" name="Check Box 67">
              <controlPr defaultSize="0" autoFill="0" autoLine="0" autoPict="0">
                <anchor moveWithCells="1">
                  <from>
                    <xdr:col>12</xdr:col>
                    <xdr:colOff>0</xdr:colOff>
                    <xdr:row>42</xdr:row>
                    <xdr:rowOff>19050</xdr:rowOff>
                  </from>
                  <to>
                    <xdr:col>13</xdr:col>
                    <xdr:colOff>19050</xdr:colOff>
                    <xdr:row>43</xdr:row>
                    <xdr:rowOff>0</xdr:rowOff>
                  </to>
                </anchor>
              </controlPr>
            </control>
          </mc:Choice>
        </mc:AlternateContent>
        <mc:AlternateContent xmlns:mc="http://schemas.openxmlformats.org/markup-compatibility/2006">
          <mc:Choice Requires="x14">
            <control shapeId="1309720" r:id="rId27" name="Check Box 68">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1309721" r:id="rId28" name="Check Box 69">
              <controlPr defaultSize="0" autoFill="0" autoLine="0" autoPict="0">
                <anchor moveWithCells="1">
                  <from>
                    <xdr:col>7</xdr:col>
                    <xdr:colOff>171450</xdr:colOff>
                    <xdr:row>43</xdr:row>
                    <xdr:rowOff>9525</xdr:rowOff>
                  </from>
                  <to>
                    <xdr:col>9</xdr:col>
                    <xdr:colOff>9525</xdr:colOff>
                    <xdr:row>43</xdr:row>
                    <xdr:rowOff>200025</xdr:rowOff>
                  </to>
                </anchor>
              </controlPr>
            </control>
          </mc:Choice>
        </mc:AlternateContent>
        <mc:AlternateContent xmlns:mc="http://schemas.openxmlformats.org/markup-compatibility/2006">
          <mc:Choice Requires="x14">
            <control shapeId="1309722" r:id="rId29" name="Check Box 70">
              <controlPr defaultSize="0" autoFill="0" autoLine="0" autoPict="0">
                <anchor moveWithCells="1">
                  <from>
                    <xdr:col>12</xdr:col>
                    <xdr:colOff>0</xdr:colOff>
                    <xdr:row>43</xdr:row>
                    <xdr:rowOff>19050</xdr:rowOff>
                  </from>
                  <to>
                    <xdr:col>13</xdr:col>
                    <xdr:colOff>19050</xdr:colOff>
                    <xdr:row>44</xdr:row>
                    <xdr:rowOff>0</xdr:rowOff>
                  </to>
                </anchor>
              </controlPr>
            </control>
          </mc:Choice>
        </mc:AlternateContent>
        <mc:AlternateContent xmlns:mc="http://schemas.openxmlformats.org/markup-compatibility/2006">
          <mc:Choice Requires="x14">
            <control shapeId="1309723" r:id="rId30" name="Check Box 71">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1309724" r:id="rId31" name="Check Box 72">
              <controlPr defaultSize="0" autoFill="0" autoLine="0" autoPict="0">
                <anchor moveWithCells="1">
                  <from>
                    <xdr:col>7</xdr:col>
                    <xdr:colOff>171450</xdr:colOff>
                    <xdr:row>44</xdr:row>
                    <xdr:rowOff>9525</xdr:rowOff>
                  </from>
                  <to>
                    <xdr:col>9</xdr:col>
                    <xdr:colOff>9525</xdr:colOff>
                    <xdr:row>44</xdr:row>
                    <xdr:rowOff>200025</xdr:rowOff>
                  </to>
                </anchor>
              </controlPr>
            </control>
          </mc:Choice>
        </mc:AlternateContent>
        <mc:AlternateContent xmlns:mc="http://schemas.openxmlformats.org/markup-compatibility/2006">
          <mc:Choice Requires="x14">
            <control shapeId="1309725" r:id="rId32" name="Check Box 73">
              <controlPr defaultSize="0" autoFill="0" autoLine="0" autoPict="0">
                <anchor moveWithCells="1">
                  <from>
                    <xdr:col>12</xdr:col>
                    <xdr:colOff>0</xdr:colOff>
                    <xdr:row>44</xdr:row>
                    <xdr:rowOff>19050</xdr:rowOff>
                  </from>
                  <to>
                    <xdr:col>13</xdr:col>
                    <xdr:colOff>19050</xdr:colOff>
                    <xdr:row>45</xdr:row>
                    <xdr:rowOff>0</xdr:rowOff>
                  </to>
                </anchor>
              </controlPr>
            </control>
          </mc:Choice>
        </mc:AlternateContent>
        <mc:AlternateContent xmlns:mc="http://schemas.openxmlformats.org/markup-compatibility/2006">
          <mc:Choice Requires="x14">
            <control shapeId="1309726" r:id="rId33" name="Check Box 74">
              <controlPr defaultSize="0" autoFill="0" autoLine="0" autoPict="0">
                <anchor moveWithCells="1">
                  <from>
                    <xdr:col>16</xdr:col>
                    <xdr:colOff>0</xdr:colOff>
                    <xdr:row>44</xdr:row>
                    <xdr:rowOff>19050</xdr:rowOff>
                  </from>
                  <to>
                    <xdr:col>17</xdr:col>
                    <xdr:colOff>19050</xdr:colOff>
                    <xdr:row>45</xdr:row>
                    <xdr:rowOff>0</xdr:rowOff>
                  </to>
                </anchor>
              </controlPr>
            </control>
          </mc:Choice>
        </mc:AlternateContent>
        <mc:AlternateContent xmlns:mc="http://schemas.openxmlformats.org/markup-compatibility/2006">
          <mc:Choice Requires="x14">
            <control shapeId="1309727" r:id="rId34" name="Check Box 75">
              <controlPr defaultSize="0" autoFill="0" autoLine="0" autoPict="0">
                <anchor moveWithCells="1">
                  <from>
                    <xdr:col>7</xdr:col>
                    <xdr:colOff>171450</xdr:colOff>
                    <xdr:row>45</xdr:row>
                    <xdr:rowOff>9525</xdr:rowOff>
                  </from>
                  <to>
                    <xdr:col>9</xdr:col>
                    <xdr:colOff>9525</xdr:colOff>
                    <xdr:row>45</xdr:row>
                    <xdr:rowOff>200025</xdr:rowOff>
                  </to>
                </anchor>
              </controlPr>
            </control>
          </mc:Choice>
        </mc:AlternateContent>
        <mc:AlternateContent xmlns:mc="http://schemas.openxmlformats.org/markup-compatibility/2006">
          <mc:Choice Requires="x14">
            <control shapeId="1309728" r:id="rId35" name="Check Box 76">
              <controlPr defaultSize="0" autoFill="0" autoLine="0" autoPict="0">
                <anchor moveWithCells="1">
                  <from>
                    <xdr:col>12</xdr:col>
                    <xdr:colOff>0</xdr:colOff>
                    <xdr:row>45</xdr:row>
                    <xdr:rowOff>19050</xdr:rowOff>
                  </from>
                  <to>
                    <xdr:col>13</xdr:col>
                    <xdr:colOff>19050</xdr:colOff>
                    <xdr:row>46</xdr:row>
                    <xdr:rowOff>0</xdr:rowOff>
                  </to>
                </anchor>
              </controlPr>
            </control>
          </mc:Choice>
        </mc:AlternateContent>
        <mc:AlternateContent xmlns:mc="http://schemas.openxmlformats.org/markup-compatibility/2006">
          <mc:Choice Requires="x14">
            <control shapeId="1309729" r:id="rId36" name="Check Box 77">
              <controlPr defaultSize="0" autoFill="0" autoLine="0" autoPict="0">
                <anchor moveWithCells="1">
                  <from>
                    <xdr:col>16</xdr:col>
                    <xdr:colOff>0</xdr:colOff>
                    <xdr:row>45</xdr:row>
                    <xdr:rowOff>19050</xdr:rowOff>
                  </from>
                  <to>
                    <xdr:col>17</xdr:col>
                    <xdr:colOff>19050</xdr:colOff>
                    <xdr:row>46</xdr:row>
                    <xdr:rowOff>0</xdr:rowOff>
                  </to>
                </anchor>
              </controlPr>
            </control>
          </mc:Choice>
        </mc:AlternateContent>
        <mc:AlternateContent xmlns:mc="http://schemas.openxmlformats.org/markup-compatibility/2006">
          <mc:Choice Requires="x14">
            <control shapeId="1309730" r:id="rId37" name="Check Box 78">
              <controlPr defaultSize="0" autoFill="0" autoLine="0" autoPict="0">
                <anchor moveWithCells="1">
                  <from>
                    <xdr:col>7</xdr:col>
                    <xdr:colOff>171450</xdr:colOff>
                    <xdr:row>46</xdr:row>
                    <xdr:rowOff>9525</xdr:rowOff>
                  </from>
                  <to>
                    <xdr:col>9</xdr:col>
                    <xdr:colOff>9525</xdr:colOff>
                    <xdr:row>46</xdr:row>
                    <xdr:rowOff>200025</xdr:rowOff>
                  </to>
                </anchor>
              </controlPr>
            </control>
          </mc:Choice>
        </mc:AlternateContent>
        <mc:AlternateContent xmlns:mc="http://schemas.openxmlformats.org/markup-compatibility/2006">
          <mc:Choice Requires="x14">
            <control shapeId="1309731" r:id="rId38" name="Check Box 79">
              <controlPr defaultSize="0" autoFill="0" autoLine="0" autoPict="0">
                <anchor moveWithCells="1">
                  <from>
                    <xdr:col>12</xdr:col>
                    <xdr:colOff>0</xdr:colOff>
                    <xdr:row>46</xdr:row>
                    <xdr:rowOff>19050</xdr:rowOff>
                  </from>
                  <to>
                    <xdr:col>13</xdr:col>
                    <xdr:colOff>19050</xdr:colOff>
                    <xdr:row>47</xdr:row>
                    <xdr:rowOff>0</xdr:rowOff>
                  </to>
                </anchor>
              </controlPr>
            </control>
          </mc:Choice>
        </mc:AlternateContent>
        <mc:AlternateContent xmlns:mc="http://schemas.openxmlformats.org/markup-compatibility/2006">
          <mc:Choice Requires="x14">
            <control shapeId="1309732" r:id="rId39" name="Check Box 80">
              <controlPr defaultSize="0" autoFill="0" autoLine="0" autoPict="0">
                <anchor moveWithCells="1">
                  <from>
                    <xdr:col>16</xdr:col>
                    <xdr:colOff>0</xdr:colOff>
                    <xdr:row>46</xdr:row>
                    <xdr:rowOff>19050</xdr:rowOff>
                  </from>
                  <to>
                    <xdr:col>17</xdr:col>
                    <xdr:colOff>19050</xdr:colOff>
                    <xdr:row>47</xdr:row>
                    <xdr:rowOff>0</xdr:rowOff>
                  </to>
                </anchor>
              </controlPr>
            </control>
          </mc:Choice>
        </mc:AlternateContent>
        <mc:AlternateContent xmlns:mc="http://schemas.openxmlformats.org/markup-compatibility/2006">
          <mc:Choice Requires="x14">
            <control shapeId="1309733" r:id="rId40" name="Check Box 81">
              <controlPr defaultSize="0" autoFill="0" autoLine="0" autoPict="0">
                <anchor moveWithCells="1">
                  <from>
                    <xdr:col>7</xdr:col>
                    <xdr:colOff>171450</xdr:colOff>
                    <xdr:row>47</xdr:row>
                    <xdr:rowOff>9525</xdr:rowOff>
                  </from>
                  <to>
                    <xdr:col>9</xdr:col>
                    <xdr:colOff>9525</xdr:colOff>
                    <xdr:row>47</xdr:row>
                    <xdr:rowOff>200025</xdr:rowOff>
                  </to>
                </anchor>
              </controlPr>
            </control>
          </mc:Choice>
        </mc:AlternateContent>
        <mc:AlternateContent xmlns:mc="http://schemas.openxmlformats.org/markup-compatibility/2006">
          <mc:Choice Requires="x14">
            <control shapeId="1309734" r:id="rId41" name="Check Box 82">
              <controlPr defaultSize="0" autoFill="0" autoLine="0" autoPict="0">
                <anchor moveWithCells="1">
                  <from>
                    <xdr:col>12</xdr:col>
                    <xdr:colOff>0</xdr:colOff>
                    <xdr:row>47</xdr:row>
                    <xdr:rowOff>19050</xdr:rowOff>
                  </from>
                  <to>
                    <xdr:col>13</xdr:col>
                    <xdr:colOff>19050</xdr:colOff>
                    <xdr:row>48</xdr:row>
                    <xdr:rowOff>0</xdr:rowOff>
                  </to>
                </anchor>
              </controlPr>
            </control>
          </mc:Choice>
        </mc:AlternateContent>
        <mc:AlternateContent xmlns:mc="http://schemas.openxmlformats.org/markup-compatibility/2006">
          <mc:Choice Requires="x14">
            <control shapeId="1309735" r:id="rId42" name="Check Box 83">
              <controlPr defaultSize="0" autoFill="0" autoLine="0" autoPict="0">
                <anchor moveWithCells="1">
                  <from>
                    <xdr:col>16</xdr:col>
                    <xdr:colOff>0</xdr:colOff>
                    <xdr:row>47</xdr:row>
                    <xdr:rowOff>19050</xdr:rowOff>
                  </from>
                  <to>
                    <xdr:col>17</xdr:col>
                    <xdr:colOff>19050</xdr:colOff>
                    <xdr:row>48</xdr:row>
                    <xdr:rowOff>0</xdr:rowOff>
                  </to>
                </anchor>
              </controlPr>
            </control>
          </mc:Choice>
        </mc:AlternateContent>
        <mc:AlternateContent xmlns:mc="http://schemas.openxmlformats.org/markup-compatibility/2006">
          <mc:Choice Requires="x14">
            <control shapeId="1309736" r:id="rId43" name="Check Box 84">
              <controlPr defaultSize="0" autoFill="0" autoLine="0" autoPict="0">
                <anchor moveWithCells="1">
                  <from>
                    <xdr:col>7</xdr:col>
                    <xdr:colOff>171450</xdr:colOff>
                    <xdr:row>48</xdr:row>
                    <xdr:rowOff>9525</xdr:rowOff>
                  </from>
                  <to>
                    <xdr:col>9</xdr:col>
                    <xdr:colOff>9525</xdr:colOff>
                    <xdr:row>48</xdr:row>
                    <xdr:rowOff>200025</xdr:rowOff>
                  </to>
                </anchor>
              </controlPr>
            </control>
          </mc:Choice>
        </mc:AlternateContent>
        <mc:AlternateContent xmlns:mc="http://schemas.openxmlformats.org/markup-compatibility/2006">
          <mc:Choice Requires="x14">
            <control shapeId="1309737" r:id="rId44" name="Check Box 85">
              <controlPr defaultSize="0" autoFill="0" autoLine="0" autoPict="0">
                <anchor moveWithCells="1">
                  <from>
                    <xdr:col>12</xdr:col>
                    <xdr:colOff>0</xdr:colOff>
                    <xdr:row>48</xdr:row>
                    <xdr:rowOff>19050</xdr:rowOff>
                  </from>
                  <to>
                    <xdr:col>13</xdr:col>
                    <xdr:colOff>19050</xdr:colOff>
                    <xdr:row>49</xdr:row>
                    <xdr:rowOff>0</xdr:rowOff>
                  </to>
                </anchor>
              </controlPr>
            </control>
          </mc:Choice>
        </mc:AlternateContent>
        <mc:AlternateContent xmlns:mc="http://schemas.openxmlformats.org/markup-compatibility/2006">
          <mc:Choice Requires="x14">
            <control shapeId="1309738" r:id="rId45" name="Check Box 86">
              <controlPr defaultSize="0" autoFill="0" autoLine="0" autoPict="0">
                <anchor moveWithCells="1">
                  <from>
                    <xdr:col>16</xdr:col>
                    <xdr:colOff>0</xdr:colOff>
                    <xdr:row>48</xdr:row>
                    <xdr:rowOff>19050</xdr:rowOff>
                  </from>
                  <to>
                    <xdr:col>17</xdr:col>
                    <xdr:colOff>19050</xdr:colOff>
                    <xdr:row>49</xdr:row>
                    <xdr:rowOff>0</xdr:rowOff>
                  </to>
                </anchor>
              </controlPr>
            </control>
          </mc:Choice>
        </mc:AlternateContent>
        <mc:AlternateContent xmlns:mc="http://schemas.openxmlformats.org/markup-compatibility/2006">
          <mc:Choice Requires="x14">
            <control shapeId="1309739" r:id="rId46" name="Check Box 87">
              <controlPr defaultSize="0" autoFill="0" autoLine="0" autoPict="0">
                <anchor moveWithCells="1">
                  <from>
                    <xdr:col>7</xdr:col>
                    <xdr:colOff>171450</xdr:colOff>
                    <xdr:row>49</xdr:row>
                    <xdr:rowOff>9525</xdr:rowOff>
                  </from>
                  <to>
                    <xdr:col>9</xdr:col>
                    <xdr:colOff>9525</xdr:colOff>
                    <xdr:row>49</xdr:row>
                    <xdr:rowOff>200025</xdr:rowOff>
                  </to>
                </anchor>
              </controlPr>
            </control>
          </mc:Choice>
        </mc:AlternateContent>
        <mc:AlternateContent xmlns:mc="http://schemas.openxmlformats.org/markup-compatibility/2006">
          <mc:Choice Requires="x14">
            <control shapeId="1309740" r:id="rId47" name="Check Box 88">
              <controlPr defaultSize="0" autoFill="0" autoLine="0" autoPict="0">
                <anchor moveWithCells="1">
                  <from>
                    <xdr:col>12</xdr:col>
                    <xdr:colOff>0</xdr:colOff>
                    <xdr:row>49</xdr:row>
                    <xdr:rowOff>19050</xdr:rowOff>
                  </from>
                  <to>
                    <xdr:col>13</xdr:col>
                    <xdr:colOff>19050</xdr:colOff>
                    <xdr:row>50</xdr:row>
                    <xdr:rowOff>0</xdr:rowOff>
                  </to>
                </anchor>
              </controlPr>
            </control>
          </mc:Choice>
        </mc:AlternateContent>
        <mc:AlternateContent xmlns:mc="http://schemas.openxmlformats.org/markup-compatibility/2006">
          <mc:Choice Requires="x14">
            <control shapeId="1309741" r:id="rId48" name="Check Box 89">
              <controlPr defaultSize="0" autoFill="0" autoLine="0" autoPict="0">
                <anchor moveWithCells="1">
                  <from>
                    <xdr:col>16</xdr:col>
                    <xdr:colOff>0</xdr:colOff>
                    <xdr:row>49</xdr:row>
                    <xdr:rowOff>19050</xdr:rowOff>
                  </from>
                  <to>
                    <xdr:col>17</xdr:col>
                    <xdr:colOff>19050</xdr:colOff>
                    <xdr:row>50</xdr:row>
                    <xdr:rowOff>0</xdr:rowOff>
                  </to>
                </anchor>
              </controlPr>
            </control>
          </mc:Choice>
        </mc:AlternateContent>
        <mc:AlternateContent xmlns:mc="http://schemas.openxmlformats.org/markup-compatibility/2006">
          <mc:Choice Requires="x14">
            <control shapeId="1309742" r:id="rId49" name="Check Box 90">
              <controlPr defaultSize="0" autoFill="0" autoLine="0" autoPict="0">
                <anchor moveWithCells="1">
                  <from>
                    <xdr:col>7</xdr:col>
                    <xdr:colOff>171450</xdr:colOff>
                    <xdr:row>50</xdr:row>
                    <xdr:rowOff>9525</xdr:rowOff>
                  </from>
                  <to>
                    <xdr:col>9</xdr:col>
                    <xdr:colOff>9525</xdr:colOff>
                    <xdr:row>50</xdr:row>
                    <xdr:rowOff>200025</xdr:rowOff>
                  </to>
                </anchor>
              </controlPr>
            </control>
          </mc:Choice>
        </mc:AlternateContent>
        <mc:AlternateContent xmlns:mc="http://schemas.openxmlformats.org/markup-compatibility/2006">
          <mc:Choice Requires="x14">
            <control shapeId="1309743" r:id="rId50" name="Check Box 91">
              <controlPr defaultSize="0" autoFill="0" autoLine="0" autoPict="0">
                <anchor moveWithCells="1">
                  <from>
                    <xdr:col>12</xdr:col>
                    <xdr:colOff>0</xdr:colOff>
                    <xdr:row>50</xdr:row>
                    <xdr:rowOff>19050</xdr:rowOff>
                  </from>
                  <to>
                    <xdr:col>13</xdr:col>
                    <xdr:colOff>19050</xdr:colOff>
                    <xdr:row>51</xdr:row>
                    <xdr:rowOff>0</xdr:rowOff>
                  </to>
                </anchor>
              </controlPr>
            </control>
          </mc:Choice>
        </mc:AlternateContent>
        <mc:AlternateContent xmlns:mc="http://schemas.openxmlformats.org/markup-compatibility/2006">
          <mc:Choice Requires="x14">
            <control shapeId="1309744" r:id="rId51" name="Check Box 92">
              <controlPr defaultSize="0" autoFill="0" autoLine="0" autoPict="0">
                <anchor moveWithCells="1">
                  <from>
                    <xdr:col>16</xdr:col>
                    <xdr:colOff>0</xdr:colOff>
                    <xdr:row>50</xdr:row>
                    <xdr:rowOff>19050</xdr:rowOff>
                  </from>
                  <to>
                    <xdr:col>17</xdr:col>
                    <xdr:colOff>19050</xdr:colOff>
                    <xdr:row>51</xdr:row>
                    <xdr:rowOff>0</xdr:rowOff>
                  </to>
                </anchor>
              </controlPr>
            </control>
          </mc:Choice>
        </mc:AlternateContent>
        <mc:AlternateContent xmlns:mc="http://schemas.openxmlformats.org/markup-compatibility/2006">
          <mc:Choice Requires="x14">
            <control shapeId="1309745" r:id="rId52" name="Check Box 93">
              <controlPr defaultSize="0" autoFill="0" autoLine="0" autoPict="0">
                <anchor moveWithCells="1">
                  <from>
                    <xdr:col>7</xdr:col>
                    <xdr:colOff>171450</xdr:colOff>
                    <xdr:row>51</xdr:row>
                    <xdr:rowOff>9525</xdr:rowOff>
                  </from>
                  <to>
                    <xdr:col>9</xdr:col>
                    <xdr:colOff>9525</xdr:colOff>
                    <xdr:row>51</xdr:row>
                    <xdr:rowOff>200025</xdr:rowOff>
                  </to>
                </anchor>
              </controlPr>
            </control>
          </mc:Choice>
        </mc:AlternateContent>
        <mc:AlternateContent xmlns:mc="http://schemas.openxmlformats.org/markup-compatibility/2006">
          <mc:Choice Requires="x14">
            <control shapeId="1309746" r:id="rId53" name="Check Box 94">
              <controlPr defaultSize="0" autoFill="0" autoLine="0" autoPict="0">
                <anchor moveWithCells="1">
                  <from>
                    <xdr:col>12</xdr:col>
                    <xdr:colOff>0</xdr:colOff>
                    <xdr:row>51</xdr:row>
                    <xdr:rowOff>19050</xdr:rowOff>
                  </from>
                  <to>
                    <xdr:col>13</xdr:col>
                    <xdr:colOff>19050</xdr:colOff>
                    <xdr:row>52</xdr:row>
                    <xdr:rowOff>0</xdr:rowOff>
                  </to>
                </anchor>
              </controlPr>
            </control>
          </mc:Choice>
        </mc:AlternateContent>
        <mc:AlternateContent xmlns:mc="http://schemas.openxmlformats.org/markup-compatibility/2006">
          <mc:Choice Requires="x14">
            <control shapeId="1309747" r:id="rId54" name="Check Box 95">
              <controlPr defaultSize="0" autoFill="0" autoLine="0" autoPict="0">
                <anchor moveWithCells="1">
                  <from>
                    <xdr:col>16</xdr:col>
                    <xdr:colOff>0</xdr:colOff>
                    <xdr:row>51</xdr:row>
                    <xdr:rowOff>19050</xdr:rowOff>
                  </from>
                  <to>
                    <xdr:col>17</xdr:col>
                    <xdr:colOff>19050</xdr:colOff>
                    <xdr:row>52</xdr:row>
                    <xdr:rowOff>0</xdr:rowOff>
                  </to>
                </anchor>
              </controlPr>
            </control>
          </mc:Choice>
        </mc:AlternateContent>
        <mc:AlternateContent xmlns:mc="http://schemas.openxmlformats.org/markup-compatibility/2006">
          <mc:Choice Requires="x14">
            <control shapeId="1309748" r:id="rId55" name="Check Box 96">
              <controlPr defaultSize="0" autoFill="0" autoLine="0" autoPict="0">
                <anchor moveWithCells="1">
                  <from>
                    <xdr:col>7</xdr:col>
                    <xdr:colOff>171450</xdr:colOff>
                    <xdr:row>52</xdr:row>
                    <xdr:rowOff>9525</xdr:rowOff>
                  </from>
                  <to>
                    <xdr:col>9</xdr:col>
                    <xdr:colOff>9525</xdr:colOff>
                    <xdr:row>52</xdr:row>
                    <xdr:rowOff>200025</xdr:rowOff>
                  </to>
                </anchor>
              </controlPr>
            </control>
          </mc:Choice>
        </mc:AlternateContent>
        <mc:AlternateContent xmlns:mc="http://schemas.openxmlformats.org/markup-compatibility/2006">
          <mc:Choice Requires="x14">
            <control shapeId="1309749" r:id="rId56" name="Check Box 97">
              <controlPr defaultSize="0" autoFill="0" autoLine="0" autoPict="0">
                <anchor moveWithCells="1">
                  <from>
                    <xdr:col>12</xdr:col>
                    <xdr:colOff>0</xdr:colOff>
                    <xdr:row>52</xdr:row>
                    <xdr:rowOff>19050</xdr:rowOff>
                  </from>
                  <to>
                    <xdr:col>13</xdr:col>
                    <xdr:colOff>19050</xdr:colOff>
                    <xdr:row>53</xdr:row>
                    <xdr:rowOff>0</xdr:rowOff>
                  </to>
                </anchor>
              </controlPr>
            </control>
          </mc:Choice>
        </mc:AlternateContent>
        <mc:AlternateContent xmlns:mc="http://schemas.openxmlformats.org/markup-compatibility/2006">
          <mc:Choice Requires="x14">
            <control shapeId="1309750" r:id="rId57" name="Check Box 98">
              <controlPr defaultSize="0" autoFill="0" autoLine="0" autoPict="0">
                <anchor moveWithCells="1">
                  <from>
                    <xdr:col>16</xdr:col>
                    <xdr:colOff>0</xdr:colOff>
                    <xdr:row>52</xdr:row>
                    <xdr:rowOff>19050</xdr:rowOff>
                  </from>
                  <to>
                    <xdr:col>17</xdr:col>
                    <xdr:colOff>19050</xdr:colOff>
                    <xdr:row>53</xdr:row>
                    <xdr:rowOff>0</xdr:rowOff>
                  </to>
                </anchor>
              </controlPr>
            </control>
          </mc:Choice>
        </mc:AlternateContent>
        <mc:AlternateContent xmlns:mc="http://schemas.openxmlformats.org/markup-compatibility/2006">
          <mc:Choice Requires="x14">
            <control shapeId="1309751" r:id="rId58" name="Check Box 55">
              <controlPr defaultSize="0" autoFill="0" autoLine="0" autoPict="0">
                <anchor moveWithCells="1">
                  <from>
                    <xdr:col>22</xdr:col>
                    <xdr:colOff>9525</xdr:colOff>
                    <xdr:row>13</xdr:row>
                    <xdr:rowOff>152400</xdr:rowOff>
                  </from>
                  <to>
                    <xdr:col>25</xdr:col>
                    <xdr:colOff>152400</xdr:colOff>
                    <xdr:row>15</xdr:row>
                    <xdr:rowOff>19050</xdr:rowOff>
                  </to>
                </anchor>
              </controlPr>
            </control>
          </mc:Choice>
        </mc:AlternateContent>
        <mc:AlternateContent xmlns:mc="http://schemas.openxmlformats.org/markup-compatibility/2006">
          <mc:Choice Requires="x14">
            <control shapeId="1309752" r:id="rId59" name="Check Box 56">
              <controlPr defaultSize="0" autoFill="0" autoLine="0" autoPict="0">
                <anchor moveWithCells="1">
                  <from>
                    <xdr:col>13</xdr:col>
                    <xdr:colOff>19050</xdr:colOff>
                    <xdr:row>13</xdr:row>
                    <xdr:rowOff>152400</xdr:rowOff>
                  </from>
                  <to>
                    <xdr:col>15</xdr:col>
                    <xdr:colOff>161925</xdr:colOff>
                    <xdr:row>15</xdr:row>
                    <xdr:rowOff>38100</xdr:rowOff>
                  </to>
                </anchor>
              </controlPr>
            </control>
          </mc:Choice>
        </mc:AlternateContent>
        <mc:AlternateContent xmlns:mc="http://schemas.openxmlformats.org/markup-compatibility/2006">
          <mc:Choice Requires="x14">
            <control shapeId="1309753" r:id="rId60" name="Check Box 57">
              <controlPr defaultSize="0" autoFill="0" autoLine="0" autoPict="0">
                <anchor moveWithCells="1">
                  <from>
                    <xdr:col>22</xdr:col>
                    <xdr:colOff>9525</xdr:colOff>
                    <xdr:row>16</xdr:row>
                    <xdr:rowOff>152400</xdr:rowOff>
                  </from>
                  <to>
                    <xdr:col>25</xdr:col>
                    <xdr:colOff>152400</xdr:colOff>
                    <xdr:row>18</xdr:row>
                    <xdr:rowOff>19050</xdr:rowOff>
                  </to>
                </anchor>
              </controlPr>
            </control>
          </mc:Choice>
        </mc:AlternateContent>
        <mc:AlternateContent xmlns:mc="http://schemas.openxmlformats.org/markup-compatibility/2006">
          <mc:Choice Requires="x14">
            <control shapeId="1309754" r:id="rId61" name="Check Box 58">
              <controlPr defaultSize="0" autoFill="0" autoLine="0" autoPict="0">
                <anchor moveWithCells="1">
                  <from>
                    <xdr:col>13</xdr:col>
                    <xdr:colOff>19050</xdr:colOff>
                    <xdr:row>16</xdr:row>
                    <xdr:rowOff>152400</xdr:rowOff>
                  </from>
                  <to>
                    <xdr:col>15</xdr:col>
                    <xdr:colOff>161925</xdr:colOff>
                    <xdr:row>18</xdr:row>
                    <xdr:rowOff>38100</xdr:rowOff>
                  </to>
                </anchor>
              </controlPr>
            </control>
          </mc:Choice>
        </mc:AlternateContent>
        <mc:AlternateContent xmlns:mc="http://schemas.openxmlformats.org/markup-compatibility/2006">
          <mc:Choice Requires="x14">
            <control shapeId="1309755" r:id="rId62" name="Check Box 59">
              <controlPr defaultSize="0" autoFill="0" autoLine="0" autoPict="0">
                <anchor moveWithCells="1">
                  <from>
                    <xdr:col>22</xdr:col>
                    <xdr:colOff>9525</xdr:colOff>
                    <xdr:row>18</xdr:row>
                    <xdr:rowOff>152400</xdr:rowOff>
                  </from>
                  <to>
                    <xdr:col>25</xdr:col>
                    <xdr:colOff>152400</xdr:colOff>
                    <xdr:row>20</xdr:row>
                    <xdr:rowOff>19050</xdr:rowOff>
                  </to>
                </anchor>
              </controlPr>
            </control>
          </mc:Choice>
        </mc:AlternateContent>
        <mc:AlternateContent xmlns:mc="http://schemas.openxmlformats.org/markup-compatibility/2006">
          <mc:Choice Requires="x14">
            <control shapeId="1309756" r:id="rId63" name="Check Box 60">
              <controlPr defaultSize="0" autoFill="0" autoLine="0" autoPict="0">
                <anchor moveWithCells="1">
                  <from>
                    <xdr:col>13</xdr:col>
                    <xdr:colOff>19050</xdr:colOff>
                    <xdr:row>18</xdr:row>
                    <xdr:rowOff>152400</xdr:rowOff>
                  </from>
                  <to>
                    <xdr:col>15</xdr:col>
                    <xdr:colOff>161925</xdr:colOff>
                    <xdr:row>20</xdr:row>
                    <xdr:rowOff>38100</xdr:rowOff>
                  </to>
                </anchor>
              </controlPr>
            </control>
          </mc:Choice>
        </mc:AlternateContent>
        <mc:AlternateContent xmlns:mc="http://schemas.openxmlformats.org/markup-compatibility/2006">
          <mc:Choice Requires="x14">
            <control shapeId="1309757" r:id="rId64" name="Check Box 61">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1309758" r:id="rId65" name="Check Box 62">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1309759" r:id="rId66" name="Check Box 63">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1309760" r:id="rId67" name="Check Box 64">
              <controlPr defaultSize="0" autoFill="0" autoLine="0" autoPict="0">
                <anchor moveWithCells="1">
                  <from>
                    <xdr:col>16</xdr:col>
                    <xdr:colOff>0</xdr:colOff>
                    <xdr:row>44</xdr:row>
                    <xdr:rowOff>19050</xdr:rowOff>
                  </from>
                  <to>
                    <xdr:col>17</xdr:col>
                    <xdr:colOff>19050</xdr:colOff>
                    <xdr:row>45</xdr:row>
                    <xdr:rowOff>0</xdr:rowOff>
                  </to>
                </anchor>
              </controlPr>
            </control>
          </mc:Choice>
        </mc:AlternateContent>
        <mc:AlternateContent xmlns:mc="http://schemas.openxmlformats.org/markup-compatibility/2006">
          <mc:Choice Requires="x14">
            <control shapeId="1309761" r:id="rId68" name="Check Box 65">
              <controlPr defaultSize="0" autoFill="0" autoLine="0" autoPict="0">
                <anchor moveWithCells="1">
                  <from>
                    <xdr:col>16</xdr:col>
                    <xdr:colOff>0</xdr:colOff>
                    <xdr:row>45</xdr:row>
                    <xdr:rowOff>19050</xdr:rowOff>
                  </from>
                  <to>
                    <xdr:col>17</xdr:col>
                    <xdr:colOff>19050</xdr:colOff>
                    <xdr:row>46</xdr:row>
                    <xdr:rowOff>0</xdr:rowOff>
                  </to>
                </anchor>
              </controlPr>
            </control>
          </mc:Choice>
        </mc:AlternateContent>
        <mc:AlternateContent xmlns:mc="http://schemas.openxmlformats.org/markup-compatibility/2006">
          <mc:Choice Requires="x14">
            <control shapeId="1309762" r:id="rId69" name="Check Box 66">
              <controlPr defaultSize="0" autoFill="0" autoLine="0" autoPict="0">
                <anchor moveWithCells="1">
                  <from>
                    <xdr:col>16</xdr:col>
                    <xdr:colOff>0</xdr:colOff>
                    <xdr:row>46</xdr:row>
                    <xdr:rowOff>19050</xdr:rowOff>
                  </from>
                  <to>
                    <xdr:col>17</xdr:col>
                    <xdr:colOff>19050</xdr:colOff>
                    <xdr:row>47</xdr:row>
                    <xdr:rowOff>0</xdr:rowOff>
                  </to>
                </anchor>
              </controlPr>
            </control>
          </mc:Choice>
        </mc:AlternateContent>
        <mc:AlternateContent xmlns:mc="http://schemas.openxmlformats.org/markup-compatibility/2006">
          <mc:Choice Requires="x14">
            <control shapeId="1309763" r:id="rId70" name="Check Box 67">
              <controlPr defaultSize="0" autoFill="0" autoLine="0" autoPict="0">
                <anchor moveWithCells="1">
                  <from>
                    <xdr:col>16</xdr:col>
                    <xdr:colOff>0</xdr:colOff>
                    <xdr:row>47</xdr:row>
                    <xdr:rowOff>19050</xdr:rowOff>
                  </from>
                  <to>
                    <xdr:col>17</xdr:col>
                    <xdr:colOff>19050</xdr:colOff>
                    <xdr:row>48</xdr:row>
                    <xdr:rowOff>0</xdr:rowOff>
                  </to>
                </anchor>
              </controlPr>
            </control>
          </mc:Choice>
        </mc:AlternateContent>
        <mc:AlternateContent xmlns:mc="http://schemas.openxmlformats.org/markup-compatibility/2006">
          <mc:Choice Requires="x14">
            <control shapeId="1309764" r:id="rId71" name="Check Box 68">
              <controlPr defaultSize="0" autoFill="0" autoLine="0" autoPict="0">
                <anchor moveWithCells="1">
                  <from>
                    <xdr:col>16</xdr:col>
                    <xdr:colOff>0</xdr:colOff>
                    <xdr:row>48</xdr:row>
                    <xdr:rowOff>19050</xdr:rowOff>
                  </from>
                  <to>
                    <xdr:col>17</xdr:col>
                    <xdr:colOff>19050</xdr:colOff>
                    <xdr:row>49</xdr:row>
                    <xdr:rowOff>0</xdr:rowOff>
                  </to>
                </anchor>
              </controlPr>
            </control>
          </mc:Choice>
        </mc:AlternateContent>
        <mc:AlternateContent xmlns:mc="http://schemas.openxmlformats.org/markup-compatibility/2006">
          <mc:Choice Requires="x14">
            <control shapeId="1309765" r:id="rId72" name="Check Box 69">
              <controlPr defaultSize="0" autoFill="0" autoLine="0" autoPict="0">
                <anchor moveWithCells="1">
                  <from>
                    <xdr:col>16</xdr:col>
                    <xdr:colOff>0</xdr:colOff>
                    <xdr:row>49</xdr:row>
                    <xdr:rowOff>19050</xdr:rowOff>
                  </from>
                  <to>
                    <xdr:col>17</xdr:col>
                    <xdr:colOff>19050</xdr:colOff>
                    <xdr:row>50</xdr:row>
                    <xdr:rowOff>0</xdr:rowOff>
                  </to>
                </anchor>
              </controlPr>
            </control>
          </mc:Choice>
        </mc:AlternateContent>
        <mc:AlternateContent xmlns:mc="http://schemas.openxmlformats.org/markup-compatibility/2006">
          <mc:Choice Requires="x14">
            <control shapeId="1309766" r:id="rId73" name="Check Box 70">
              <controlPr defaultSize="0" autoFill="0" autoLine="0" autoPict="0">
                <anchor moveWithCells="1">
                  <from>
                    <xdr:col>16</xdr:col>
                    <xdr:colOff>0</xdr:colOff>
                    <xdr:row>50</xdr:row>
                    <xdr:rowOff>19050</xdr:rowOff>
                  </from>
                  <to>
                    <xdr:col>17</xdr:col>
                    <xdr:colOff>19050</xdr:colOff>
                    <xdr:row>51</xdr:row>
                    <xdr:rowOff>0</xdr:rowOff>
                  </to>
                </anchor>
              </controlPr>
            </control>
          </mc:Choice>
        </mc:AlternateContent>
        <mc:AlternateContent xmlns:mc="http://schemas.openxmlformats.org/markup-compatibility/2006">
          <mc:Choice Requires="x14">
            <control shapeId="1309767" r:id="rId74" name="Check Box 71">
              <controlPr defaultSize="0" autoFill="0" autoLine="0" autoPict="0">
                <anchor moveWithCells="1">
                  <from>
                    <xdr:col>16</xdr:col>
                    <xdr:colOff>0</xdr:colOff>
                    <xdr:row>51</xdr:row>
                    <xdr:rowOff>19050</xdr:rowOff>
                  </from>
                  <to>
                    <xdr:col>17</xdr:col>
                    <xdr:colOff>19050</xdr:colOff>
                    <xdr:row>52</xdr:row>
                    <xdr:rowOff>0</xdr:rowOff>
                  </to>
                </anchor>
              </controlPr>
            </control>
          </mc:Choice>
        </mc:AlternateContent>
        <mc:AlternateContent xmlns:mc="http://schemas.openxmlformats.org/markup-compatibility/2006">
          <mc:Choice Requires="x14">
            <control shapeId="1309768" r:id="rId75" name="Check Box 72">
              <controlPr defaultSize="0" autoFill="0" autoLine="0" autoPict="0">
                <anchor moveWithCells="1">
                  <from>
                    <xdr:col>16</xdr:col>
                    <xdr:colOff>0</xdr:colOff>
                    <xdr:row>52</xdr:row>
                    <xdr:rowOff>19050</xdr:rowOff>
                  </from>
                  <to>
                    <xdr:col>17</xdr:col>
                    <xdr:colOff>19050</xdr:colOff>
                    <xdr:row>53</xdr:row>
                    <xdr:rowOff>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4DBA8-B6A8-4C24-815A-9A46FEB366E9}">
  <sheetPr>
    <tabColor theme="7" tint="0.59999389629810485"/>
  </sheetPr>
  <dimension ref="A1:AU63"/>
  <sheetViews>
    <sheetView showGridLines="0" view="pageBreakPreview" zoomScaleNormal="100" zoomScaleSheetLayoutView="100" workbookViewId="0">
      <selection activeCell="F13" sqref="F13:H13"/>
    </sheetView>
  </sheetViews>
  <sheetFormatPr defaultColWidth="8" defaultRowHeight="12"/>
  <cols>
    <col min="1" max="1" width="1.375" style="13" customWidth="1"/>
    <col min="2" max="2" width="1.625" style="13" customWidth="1"/>
    <col min="3" max="74" width="2.375" style="13" customWidth="1"/>
    <col min="75" max="16384" width="8" style="13"/>
  </cols>
  <sheetData>
    <row r="1" spans="1:47" ht="14.1" customHeight="1">
      <c r="A1" s="1742" t="s">
        <v>1717</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N1" s="525"/>
      <c r="AO1" s="525"/>
      <c r="AP1" s="525"/>
      <c r="AQ1" s="525"/>
      <c r="AR1" s="525"/>
    </row>
    <row r="2" spans="1:47" ht="5.0999999999999996" customHeight="1" thickBot="1"/>
    <row r="3" spans="1:47" ht="14.1" customHeight="1">
      <c r="B3" s="1741" t="s">
        <v>1718</v>
      </c>
      <c r="C3" s="1739"/>
      <c r="D3" s="1739"/>
      <c r="E3" s="1739"/>
      <c r="F3" s="1739"/>
      <c r="G3" s="1739"/>
      <c r="H3" s="1739"/>
      <c r="I3" s="1739"/>
      <c r="J3" s="1739"/>
      <c r="K3" s="1739"/>
      <c r="L3" s="1739"/>
      <c r="M3" s="1739"/>
      <c r="N3" s="1739"/>
      <c r="O3" s="1739"/>
      <c r="P3" s="1739"/>
      <c r="Q3" s="1739"/>
      <c r="R3" s="1739"/>
      <c r="S3" s="1739"/>
      <c r="T3" s="1739"/>
      <c r="U3" s="1739"/>
      <c r="V3" s="1739"/>
      <c r="W3" s="1739"/>
      <c r="X3" s="1739"/>
      <c r="Y3" s="1739"/>
      <c r="Z3" s="1738" t="s">
        <v>5</v>
      </c>
      <c r="AA3" s="1739"/>
      <c r="AB3" s="1739"/>
      <c r="AC3" s="1739"/>
      <c r="AD3" s="1739"/>
      <c r="AE3" s="1739"/>
      <c r="AF3" s="1739"/>
      <c r="AG3" s="1739"/>
      <c r="AH3" s="1739"/>
      <c r="AI3" s="1739"/>
      <c r="AJ3" s="1739"/>
      <c r="AK3" s="1739"/>
      <c r="AL3" s="1740"/>
    </row>
    <row r="4" spans="1:47" ht="8.25" customHeight="1">
      <c r="A4" s="303"/>
      <c r="B4" s="41"/>
      <c r="D4" s="42"/>
      <c r="E4" s="42"/>
      <c r="F4" s="42"/>
      <c r="G4" s="42"/>
      <c r="H4" s="42"/>
      <c r="I4" s="42"/>
      <c r="J4" s="42"/>
      <c r="K4" s="42"/>
      <c r="L4" s="42"/>
      <c r="M4" s="42"/>
      <c r="N4" s="42"/>
      <c r="O4" s="42"/>
      <c r="P4" s="42"/>
      <c r="Q4" s="42"/>
      <c r="R4" s="42"/>
      <c r="S4" s="42"/>
      <c r="T4" s="42"/>
      <c r="U4" s="42"/>
      <c r="V4" s="42"/>
      <c r="W4" s="42"/>
      <c r="X4" s="42"/>
      <c r="Y4" s="303"/>
      <c r="Z4" s="21"/>
      <c r="AA4" s="322"/>
      <c r="AB4" s="322"/>
      <c r="AC4" s="322"/>
      <c r="AD4" s="322"/>
      <c r="AE4" s="322"/>
      <c r="AF4" s="322"/>
      <c r="AG4" s="322"/>
      <c r="AH4" s="322"/>
      <c r="AI4" s="322"/>
      <c r="AJ4" s="322"/>
      <c r="AK4" s="322"/>
      <c r="AL4" s="31"/>
    </row>
    <row r="5" spans="1:47" ht="14.1" customHeight="1">
      <c r="A5" s="303"/>
      <c r="B5" s="1708" t="s">
        <v>632</v>
      </c>
      <c r="C5" s="1709"/>
      <c r="D5" s="2269" t="s">
        <v>886</v>
      </c>
      <c r="E5" s="2269"/>
      <c r="F5" s="2269"/>
      <c r="G5" s="2269"/>
      <c r="H5" s="2269"/>
      <c r="I5" s="2269"/>
      <c r="J5" s="2269"/>
      <c r="K5" s="2269"/>
      <c r="L5" s="2269"/>
      <c r="M5" s="2269"/>
      <c r="N5" s="2269"/>
      <c r="O5" s="2269"/>
      <c r="P5" s="2269"/>
      <c r="Q5" s="2269"/>
      <c r="R5" s="2269"/>
      <c r="S5" s="2269"/>
      <c r="T5" s="2269"/>
      <c r="U5" s="2269"/>
      <c r="V5" s="2269"/>
      <c r="W5" s="2269"/>
      <c r="X5" s="2269"/>
      <c r="Z5" s="297" t="s">
        <v>17</v>
      </c>
      <c r="AA5" s="1771" t="s">
        <v>613</v>
      </c>
      <c r="AB5" s="1771"/>
      <c r="AC5" s="1771"/>
      <c r="AD5" s="1771"/>
      <c r="AE5" s="1771"/>
      <c r="AF5" s="1771"/>
      <c r="AG5" s="1771"/>
      <c r="AH5" s="1771"/>
      <c r="AI5" s="1771"/>
      <c r="AJ5" s="1771"/>
      <c r="AK5" s="1771"/>
      <c r="AL5" s="31"/>
    </row>
    <row r="6" spans="1:47" ht="14.1" customHeight="1">
      <c r="A6" s="303"/>
      <c r="B6" s="15"/>
      <c r="C6" s="303"/>
      <c r="D6" s="2269"/>
      <c r="E6" s="2269"/>
      <c r="F6" s="2269"/>
      <c r="G6" s="2269"/>
      <c r="H6" s="2269"/>
      <c r="I6" s="2269"/>
      <c r="J6" s="2269"/>
      <c r="K6" s="2269"/>
      <c r="L6" s="2269"/>
      <c r="M6" s="2269"/>
      <c r="N6" s="2269"/>
      <c r="O6" s="2269"/>
      <c r="P6" s="2269"/>
      <c r="Q6" s="2269"/>
      <c r="R6" s="2269"/>
      <c r="S6" s="2269"/>
      <c r="T6" s="2269"/>
      <c r="U6" s="2269"/>
      <c r="V6" s="2269"/>
      <c r="W6" s="2269"/>
      <c r="X6" s="2269"/>
      <c r="Y6" s="7"/>
      <c r="Z6" s="302"/>
      <c r="AA6" s="1771"/>
      <c r="AB6" s="1771"/>
      <c r="AC6" s="1771"/>
      <c r="AD6" s="1771"/>
      <c r="AE6" s="1771"/>
      <c r="AF6" s="1771"/>
      <c r="AG6" s="1771"/>
      <c r="AH6" s="1771"/>
      <c r="AI6" s="1771"/>
      <c r="AJ6" s="1771"/>
      <c r="AK6" s="1771"/>
      <c r="AL6" s="162"/>
    </row>
    <row r="7" spans="1:47" ht="14.1" customHeight="1">
      <c r="A7" s="303"/>
      <c r="B7" s="18"/>
      <c r="Y7" s="5"/>
      <c r="Z7" s="297"/>
      <c r="AA7" s="311"/>
      <c r="AB7" s="311"/>
      <c r="AC7" s="311"/>
      <c r="AD7" s="311"/>
      <c r="AE7" s="311"/>
      <c r="AF7" s="311"/>
      <c r="AG7" s="311"/>
      <c r="AH7" s="311"/>
      <c r="AI7" s="311"/>
      <c r="AJ7" s="311"/>
      <c r="AK7" s="311"/>
      <c r="AL7" s="324"/>
    </row>
    <row r="8" spans="1:47" ht="14.1" customHeight="1">
      <c r="A8" s="303"/>
      <c r="B8" s="1708" t="s">
        <v>744</v>
      </c>
      <c r="C8" s="1709"/>
      <c r="D8" s="1710" t="s">
        <v>631</v>
      </c>
      <c r="E8" s="1710"/>
      <c r="F8" s="1710"/>
      <c r="G8" s="1710"/>
      <c r="H8" s="1710"/>
      <c r="I8" s="1710"/>
      <c r="J8" s="1710"/>
      <c r="K8" s="1710"/>
      <c r="L8" s="1710"/>
      <c r="M8" s="1710"/>
      <c r="N8" s="1710"/>
      <c r="O8" s="1710"/>
      <c r="P8" s="1710"/>
      <c r="Q8" s="1710"/>
      <c r="R8" s="1710"/>
      <c r="S8" s="1710"/>
      <c r="T8" s="1710"/>
      <c r="U8" s="1710"/>
      <c r="V8" s="1710"/>
      <c r="W8" s="1710"/>
      <c r="X8" s="1710"/>
      <c r="Z8" s="302"/>
      <c r="AA8" s="311"/>
      <c r="AB8" s="311"/>
      <c r="AC8" s="311"/>
      <c r="AD8" s="311"/>
      <c r="AE8" s="311"/>
      <c r="AF8" s="311"/>
      <c r="AG8" s="311"/>
      <c r="AH8" s="311"/>
      <c r="AI8" s="311"/>
      <c r="AJ8" s="311"/>
      <c r="AK8" s="311"/>
      <c r="AL8" s="324"/>
    </row>
    <row r="9" spans="1:47" ht="6.95" customHeight="1">
      <c r="A9" s="303"/>
      <c r="B9" s="18"/>
      <c r="Z9" s="297"/>
      <c r="AA9" s="311"/>
      <c r="AB9" s="311"/>
      <c r="AC9" s="311"/>
      <c r="AD9" s="311"/>
      <c r="AE9" s="311"/>
      <c r="AF9" s="311"/>
      <c r="AG9" s="311"/>
      <c r="AH9" s="311"/>
      <c r="AI9" s="311"/>
      <c r="AJ9" s="311"/>
      <c r="AK9" s="311"/>
      <c r="AL9" s="324"/>
    </row>
    <row r="10" spans="1:47" ht="14.1" customHeight="1">
      <c r="A10" s="303"/>
      <c r="B10" s="18"/>
      <c r="D10" s="278" t="s">
        <v>38</v>
      </c>
      <c r="E10" s="1710" t="s">
        <v>633</v>
      </c>
      <c r="F10" s="1710"/>
      <c r="G10" s="1710"/>
      <c r="H10" s="1710"/>
      <c r="I10" s="1710"/>
      <c r="J10" s="1710"/>
      <c r="K10" s="1710"/>
      <c r="L10" s="1710"/>
      <c r="M10" s="1710"/>
      <c r="N10" s="1710"/>
      <c r="O10" s="1710"/>
      <c r="P10" s="1710"/>
      <c r="Q10" s="1710"/>
      <c r="R10" s="1710"/>
      <c r="S10" s="1710"/>
      <c r="T10" s="1710"/>
      <c r="U10" s="1710"/>
      <c r="V10" s="1710"/>
      <c r="W10" s="1710"/>
      <c r="X10" s="1710"/>
      <c r="Z10" s="302" t="s">
        <v>17</v>
      </c>
      <c r="AA10" s="1941" t="s">
        <v>323</v>
      </c>
      <c r="AB10" s="1941"/>
      <c r="AC10" s="1941"/>
      <c r="AD10" s="1941"/>
      <c r="AE10" s="1941"/>
      <c r="AF10" s="1941"/>
      <c r="AG10" s="1941"/>
      <c r="AH10" s="1941"/>
      <c r="AI10" s="1941"/>
      <c r="AJ10" s="1941"/>
      <c r="AK10" s="1941"/>
      <c r="AL10" s="31"/>
    </row>
    <row r="11" spans="1:47" ht="14.1" customHeight="1">
      <c r="A11" s="303"/>
      <c r="B11" s="15"/>
      <c r="D11" s="1710" t="s">
        <v>337</v>
      </c>
      <c r="E11" s="1710"/>
      <c r="F11" s="1710"/>
      <c r="G11" s="1710"/>
      <c r="H11" s="1710"/>
      <c r="I11" s="1710"/>
      <c r="J11" s="1710"/>
      <c r="K11" s="1710"/>
      <c r="L11" s="1710"/>
      <c r="M11" s="1710"/>
      <c r="N11" s="1710"/>
      <c r="O11" s="1710"/>
      <c r="P11" s="1710"/>
      <c r="Q11" s="1710"/>
      <c r="R11" s="1710"/>
      <c r="S11" s="1710"/>
      <c r="T11" s="1710"/>
      <c r="U11" s="1710"/>
      <c r="V11" s="1710"/>
      <c r="W11" s="1710"/>
      <c r="X11" s="1710"/>
      <c r="Z11" s="302" t="s">
        <v>17</v>
      </c>
      <c r="AA11" s="1941" t="s">
        <v>324</v>
      </c>
      <c r="AB11" s="1941"/>
      <c r="AC11" s="1941"/>
      <c r="AD11" s="1941"/>
      <c r="AE11" s="1941"/>
      <c r="AF11" s="1941"/>
      <c r="AG11" s="1941"/>
      <c r="AH11" s="1941"/>
      <c r="AI11" s="1941"/>
      <c r="AJ11" s="1941"/>
      <c r="AK11" s="1941"/>
      <c r="AL11" s="172"/>
    </row>
    <row r="12" spans="1:47" ht="14.1" customHeight="1">
      <c r="A12" s="303"/>
      <c r="B12" s="405"/>
      <c r="D12" s="278" t="s">
        <v>629</v>
      </c>
      <c r="E12" s="1710" t="s">
        <v>325</v>
      </c>
      <c r="F12" s="1710"/>
      <c r="G12" s="1710"/>
      <c r="H12" s="1710"/>
      <c r="I12" s="1710"/>
      <c r="J12" s="1710"/>
      <c r="K12" s="1710"/>
      <c r="L12" s="1710"/>
      <c r="M12" s="1710"/>
      <c r="N12" s="1710"/>
      <c r="O12" s="1710"/>
      <c r="P12" s="1710"/>
      <c r="Q12" s="1710"/>
      <c r="R12" s="1710"/>
      <c r="S12" s="1710"/>
      <c r="T12" s="1710"/>
      <c r="U12" s="1710"/>
      <c r="V12" s="1710"/>
      <c r="W12" s="1710"/>
      <c r="X12" s="1710"/>
      <c r="Z12" s="302"/>
      <c r="AA12" s="311"/>
      <c r="AB12" s="311"/>
      <c r="AC12" s="311"/>
      <c r="AD12" s="311"/>
      <c r="AE12" s="311"/>
      <c r="AF12" s="311"/>
      <c r="AG12" s="311"/>
      <c r="AH12" s="311"/>
      <c r="AI12" s="311"/>
      <c r="AJ12" s="311"/>
      <c r="AK12" s="311"/>
      <c r="AL12" s="49"/>
    </row>
    <row r="13" spans="1:47" ht="14.1" customHeight="1">
      <c r="A13" s="303"/>
      <c r="B13" s="15"/>
      <c r="C13" s="1083"/>
      <c r="E13" s="53">
        <v>1</v>
      </c>
      <c r="F13" s="4414"/>
      <c r="G13" s="4414"/>
      <c r="H13" s="4414"/>
      <c r="I13" s="1124" t="s">
        <v>102</v>
      </c>
      <c r="J13" s="4414"/>
      <c r="K13" s="4414"/>
      <c r="L13" s="1124" t="s">
        <v>86</v>
      </c>
      <c r="M13" s="1715"/>
      <c r="N13" s="1715"/>
      <c r="O13" s="25" t="s">
        <v>326</v>
      </c>
      <c r="S13" s="303"/>
      <c r="T13" s="13" t="s">
        <v>840</v>
      </c>
      <c r="U13" s="53" t="s">
        <v>131</v>
      </c>
      <c r="V13" s="53"/>
      <c r="W13" s="303" t="s">
        <v>841</v>
      </c>
      <c r="X13" s="308"/>
      <c r="Z13" s="12"/>
      <c r="AL13" s="324"/>
    </row>
    <row r="14" spans="1:47" ht="14.1" customHeight="1">
      <c r="A14" s="303"/>
      <c r="B14" s="405"/>
      <c r="C14" s="499"/>
      <c r="E14" s="53">
        <v>2</v>
      </c>
      <c r="F14" s="4415"/>
      <c r="G14" s="4415"/>
      <c r="H14" s="4415"/>
      <c r="I14" s="1125" t="s">
        <v>102</v>
      </c>
      <c r="J14" s="4415"/>
      <c r="K14" s="4415"/>
      <c r="L14" s="1125" t="s">
        <v>86</v>
      </c>
      <c r="M14" s="3110"/>
      <c r="N14" s="3110"/>
      <c r="O14" s="536" t="s">
        <v>326</v>
      </c>
      <c r="P14" s="53"/>
      <c r="Q14" s="53"/>
      <c r="R14" s="53"/>
      <c r="S14" s="303"/>
      <c r="T14" s="13" t="s">
        <v>840</v>
      </c>
      <c r="U14" s="53" t="s">
        <v>131</v>
      </c>
      <c r="V14" s="53"/>
      <c r="W14" s="303" t="s">
        <v>841</v>
      </c>
      <c r="X14" s="308"/>
      <c r="Y14" s="499"/>
      <c r="Z14" s="500"/>
      <c r="AA14" s="499"/>
      <c r="AB14" s="499"/>
      <c r="AC14" s="499"/>
      <c r="AD14" s="499"/>
      <c r="AE14" s="499"/>
      <c r="AF14" s="499"/>
      <c r="AG14" s="499"/>
      <c r="AH14" s="499"/>
      <c r="AI14" s="499"/>
      <c r="AJ14" s="499"/>
      <c r="AK14" s="499"/>
      <c r="AL14" s="498"/>
    </row>
    <row r="15" spans="1:47" ht="14.1" customHeight="1">
      <c r="A15" s="303"/>
      <c r="B15" s="15"/>
      <c r="D15" s="278" t="s">
        <v>629</v>
      </c>
      <c r="E15" s="1710" t="s">
        <v>634</v>
      </c>
      <c r="F15" s="1710"/>
      <c r="G15" s="1710"/>
      <c r="H15" s="1710"/>
      <c r="I15" s="1710"/>
      <c r="J15" s="1710"/>
      <c r="K15" s="1710"/>
      <c r="L15" s="1710"/>
      <c r="M15" s="1710"/>
      <c r="N15" s="1710"/>
      <c r="O15" s="1710"/>
      <c r="P15" s="1710"/>
      <c r="Q15" s="1710"/>
      <c r="R15" s="1710"/>
      <c r="S15" s="1710"/>
      <c r="T15" s="1710"/>
      <c r="U15" s="1710"/>
      <c r="V15" s="1710"/>
      <c r="W15" s="1710"/>
      <c r="X15" s="1710"/>
      <c r="Z15" s="12"/>
      <c r="AE15" s="311"/>
      <c r="AL15" s="14"/>
    </row>
    <row r="16" spans="1:47" ht="14.1" customHeight="1">
      <c r="A16" s="303"/>
      <c r="B16" s="15"/>
      <c r="D16" s="278" t="s">
        <v>35</v>
      </c>
      <c r="E16" s="1710" t="s">
        <v>635</v>
      </c>
      <c r="F16" s="1710"/>
      <c r="G16" s="1710"/>
      <c r="H16" s="1710"/>
      <c r="I16" s="1710"/>
      <c r="J16" s="1710"/>
      <c r="K16" s="1710"/>
      <c r="L16" s="1710"/>
      <c r="M16" s="1710"/>
      <c r="N16" s="1710"/>
      <c r="O16" s="1710"/>
      <c r="P16" s="1710"/>
      <c r="Q16" s="1710"/>
      <c r="R16" s="1710"/>
      <c r="S16" s="1710"/>
      <c r="T16" s="1710"/>
      <c r="U16" s="1710"/>
      <c r="V16" s="1710"/>
      <c r="W16" s="1710"/>
      <c r="X16" s="1710"/>
      <c r="Y16" s="7"/>
      <c r="Z16" s="1126"/>
      <c r="AB16" s="564"/>
      <c r="AC16" s="564"/>
      <c r="AD16" s="448"/>
      <c r="AE16" s="311"/>
      <c r="AF16" s="436"/>
      <c r="AG16" s="436"/>
      <c r="AH16" s="436"/>
      <c r="AI16" s="436"/>
      <c r="AJ16" s="436"/>
      <c r="AL16" s="14"/>
      <c r="AS16" s="564"/>
      <c r="AT16" s="564"/>
      <c r="AU16" s="448"/>
    </row>
    <row r="17" spans="1:47" ht="14.1" customHeight="1">
      <c r="A17" s="303"/>
      <c r="B17" s="18"/>
      <c r="D17" s="1710" t="s">
        <v>337</v>
      </c>
      <c r="E17" s="1710"/>
      <c r="F17" s="1710"/>
      <c r="G17" s="1710"/>
      <c r="H17" s="1710"/>
      <c r="I17" s="1710"/>
      <c r="J17" s="1710"/>
      <c r="K17" s="1710"/>
      <c r="L17" s="1710"/>
      <c r="M17" s="1710"/>
      <c r="N17" s="1710"/>
      <c r="O17" s="1710"/>
      <c r="P17" s="1710"/>
      <c r="Q17" s="1710"/>
      <c r="R17" s="1710"/>
      <c r="S17" s="1710"/>
      <c r="T17" s="1710"/>
      <c r="U17" s="1710"/>
      <c r="V17" s="1710"/>
      <c r="W17" s="1710"/>
      <c r="X17" s="1710"/>
      <c r="Y17" s="7"/>
      <c r="Z17" s="1126"/>
      <c r="AB17" s="564"/>
      <c r="AC17" s="564"/>
      <c r="AD17" s="448"/>
      <c r="AE17" s="311"/>
      <c r="AF17" s="436"/>
      <c r="AG17" s="436"/>
      <c r="AH17" s="436"/>
      <c r="AI17" s="436"/>
      <c r="AJ17" s="436"/>
      <c r="AL17" s="14"/>
      <c r="AS17" s="564"/>
      <c r="AT17" s="564"/>
      <c r="AU17" s="448"/>
    </row>
    <row r="18" spans="1:47" ht="14.1" customHeight="1">
      <c r="A18" s="303"/>
      <c r="B18" s="18"/>
      <c r="D18" s="278" t="s">
        <v>629</v>
      </c>
      <c r="E18" s="1710" t="s">
        <v>979</v>
      </c>
      <c r="F18" s="1710"/>
      <c r="G18" s="1710"/>
      <c r="H18" s="1710"/>
      <c r="I18" s="1710"/>
      <c r="J18" s="1710"/>
      <c r="K18" s="1710"/>
      <c r="L18" s="1710"/>
      <c r="M18" s="1710"/>
      <c r="N18" s="1710"/>
      <c r="O18" s="1710"/>
      <c r="P18" s="1710"/>
      <c r="Q18" s="1710"/>
      <c r="R18" s="1710"/>
      <c r="S18" s="1710"/>
      <c r="T18" s="1710"/>
      <c r="U18" s="1710"/>
      <c r="V18" s="1710"/>
      <c r="W18" s="1710"/>
      <c r="X18" s="1710"/>
      <c r="Y18" s="7"/>
      <c r="Z18" s="1126"/>
      <c r="AB18" s="564"/>
      <c r="AC18" s="564"/>
      <c r="AD18" s="448"/>
      <c r="AE18" s="311"/>
      <c r="AF18" s="436"/>
      <c r="AG18" s="436"/>
      <c r="AH18" s="436"/>
      <c r="AI18" s="436"/>
      <c r="AJ18" s="436"/>
      <c r="AL18" s="14"/>
      <c r="AN18" s="163"/>
      <c r="AS18" s="564"/>
      <c r="AT18" s="564"/>
      <c r="AU18" s="448"/>
    </row>
    <row r="19" spans="1:47" ht="14.1" customHeight="1">
      <c r="A19" s="303"/>
      <c r="B19" s="18"/>
      <c r="V19" s="7"/>
      <c r="W19" s="7"/>
      <c r="X19" s="7"/>
      <c r="Y19" s="7"/>
      <c r="Z19" s="1126"/>
      <c r="AA19" s="4"/>
      <c r="AB19" s="564"/>
      <c r="AC19" s="564"/>
      <c r="AD19" s="448"/>
      <c r="AE19" s="311"/>
      <c r="AF19" s="436"/>
      <c r="AG19" s="436"/>
      <c r="AH19" s="436"/>
      <c r="AI19" s="436"/>
      <c r="AJ19" s="436"/>
      <c r="AL19" s="14"/>
      <c r="AN19" s="164"/>
      <c r="AO19" s="29"/>
      <c r="AP19" s="4"/>
      <c r="AQ19" s="4"/>
      <c r="AR19" s="4"/>
      <c r="AS19" s="564"/>
      <c r="AT19" s="564"/>
      <c r="AU19" s="448"/>
    </row>
    <row r="20" spans="1:47" ht="14.1" customHeight="1">
      <c r="A20" s="303"/>
      <c r="B20" s="4244" t="s">
        <v>652</v>
      </c>
      <c r="C20" s="4245"/>
      <c r="D20" s="2087" t="s">
        <v>636</v>
      </c>
      <c r="E20" s="2087"/>
      <c r="F20" s="2087"/>
      <c r="G20" s="2087"/>
      <c r="H20" s="2087"/>
      <c r="I20" s="2087"/>
      <c r="J20" s="2087"/>
      <c r="K20" s="2087"/>
      <c r="L20" s="2087"/>
      <c r="M20" s="2087"/>
      <c r="N20" s="2087"/>
      <c r="O20" s="2087"/>
      <c r="P20" s="2087"/>
      <c r="Q20" s="2087"/>
      <c r="R20" s="2087"/>
      <c r="S20" s="2087"/>
      <c r="T20" s="2087"/>
      <c r="U20" s="2087"/>
      <c r="V20" s="2087"/>
      <c r="W20" s="2087"/>
      <c r="X20" s="2087"/>
      <c r="Y20" s="7"/>
      <c r="Z20" s="1126"/>
      <c r="AA20" s="311"/>
      <c r="AB20" s="564"/>
      <c r="AC20" s="564"/>
      <c r="AD20" s="448"/>
      <c r="AE20" s="311"/>
      <c r="AF20" s="436"/>
      <c r="AG20" s="436"/>
      <c r="AH20" s="436"/>
      <c r="AI20" s="436"/>
      <c r="AJ20" s="436"/>
      <c r="AL20" s="14"/>
      <c r="AN20" s="4"/>
      <c r="AO20" s="311"/>
      <c r="AP20" s="311"/>
      <c r="AQ20" s="311"/>
      <c r="AR20" s="311"/>
      <c r="AS20" s="564"/>
      <c r="AT20" s="564"/>
      <c r="AU20" s="448"/>
    </row>
    <row r="21" spans="1:47" ht="14.1" customHeight="1">
      <c r="A21" s="303"/>
      <c r="B21" s="15"/>
      <c r="Q21" s="303"/>
      <c r="R21" s="315"/>
      <c r="S21" s="315"/>
      <c r="T21" s="1"/>
      <c r="U21" s="321"/>
      <c r="V21" s="321"/>
      <c r="W21" s="303"/>
      <c r="X21" s="303"/>
      <c r="Y21" s="7"/>
      <c r="Z21" s="1126"/>
      <c r="AA21" s="311"/>
      <c r="AB21" s="564"/>
      <c r="AC21" s="564"/>
      <c r="AD21" s="448"/>
      <c r="AE21" s="311"/>
      <c r="AF21" s="436"/>
      <c r="AG21" s="436"/>
      <c r="AH21" s="436"/>
      <c r="AI21" s="436"/>
      <c r="AJ21" s="436"/>
      <c r="AL21" s="46"/>
      <c r="AN21" s="4"/>
      <c r="AO21" s="311"/>
      <c r="AP21" s="311"/>
      <c r="AQ21" s="311"/>
      <c r="AR21" s="311"/>
      <c r="AS21" s="564"/>
      <c r="AT21" s="564"/>
      <c r="AU21" s="448"/>
    </row>
    <row r="22" spans="1:47" ht="14.1" customHeight="1">
      <c r="A22" s="303"/>
      <c r="B22" s="15"/>
      <c r="C22" s="303"/>
      <c r="H22" s="1728"/>
      <c r="I22" s="1728"/>
      <c r="L22" s="303"/>
      <c r="M22" s="303"/>
      <c r="N22" s="303"/>
      <c r="Q22" s="303"/>
      <c r="R22" s="303"/>
      <c r="X22" s="303"/>
      <c r="Y22" s="7"/>
      <c r="Z22" s="1126"/>
      <c r="AA22" s="311"/>
      <c r="AB22" s="564"/>
      <c r="AC22" s="564"/>
      <c r="AD22" s="448"/>
      <c r="AE22" s="311"/>
      <c r="AF22" s="436"/>
      <c r="AG22" s="436"/>
      <c r="AH22" s="436"/>
      <c r="AI22" s="436"/>
      <c r="AJ22" s="436"/>
      <c r="AL22" s="14"/>
      <c r="AN22" s="4"/>
      <c r="AO22" s="311"/>
      <c r="AP22" s="311"/>
      <c r="AQ22" s="311"/>
      <c r="AR22" s="311"/>
      <c r="AS22" s="564"/>
      <c r="AT22" s="564"/>
      <c r="AU22" s="448"/>
    </row>
    <row r="23" spans="1:47" ht="14.1" customHeight="1">
      <c r="A23" s="303"/>
      <c r="B23" s="4244" t="s">
        <v>640</v>
      </c>
      <c r="C23" s="4245"/>
      <c r="D23" s="2087" t="s">
        <v>639</v>
      </c>
      <c r="E23" s="2087"/>
      <c r="F23" s="2087"/>
      <c r="G23" s="2087"/>
      <c r="H23" s="2087"/>
      <c r="I23" s="2087"/>
      <c r="J23" s="2087"/>
      <c r="K23" s="2087"/>
      <c r="L23" s="2087"/>
      <c r="M23" s="2087"/>
      <c r="N23" s="2087"/>
      <c r="O23" s="2087"/>
      <c r="P23" s="2087"/>
      <c r="Q23" s="2087"/>
      <c r="R23" s="2087"/>
      <c r="S23" s="2087"/>
      <c r="T23" s="2087"/>
      <c r="U23" s="2087"/>
      <c r="V23" s="2087"/>
      <c r="W23" s="2087"/>
      <c r="X23" s="2087"/>
      <c r="Y23" s="7"/>
      <c r="Z23" s="1126"/>
      <c r="AA23" s="311"/>
      <c r="AB23" s="564"/>
      <c r="AC23" s="564"/>
      <c r="AD23" s="448"/>
      <c r="AE23" s="311"/>
      <c r="AF23" s="436"/>
      <c r="AG23" s="436"/>
      <c r="AH23" s="436"/>
      <c r="AI23" s="436"/>
      <c r="AJ23" s="436"/>
      <c r="AL23" s="14"/>
      <c r="AN23" s="4"/>
      <c r="AO23" s="311"/>
      <c r="AP23" s="311"/>
      <c r="AQ23" s="311"/>
      <c r="AR23" s="311"/>
      <c r="AS23" s="564"/>
      <c r="AT23" s="564"/>
      <c r="AU23" s="448"/>
    </row>
    <row r="24" spans="1:47" ht="14.1" customHeight="1">
      <c r="A24" s="303"/>
      <c r="B24" s="45"/>
      <c r="F24" s="303"/>
      <c r="H24" s="303"/>
      <c r="I24" s="303"/>
      <c r="K24" s="303"/>
      <c r="Q24" s="303"/>
      <c r="R24" s="315"/>
      <c r="S24" s="315"/>
      <c r="T24" s="1"/>
      <c r="U24" s="321"/>
      <c r="V24" s="321"/>
      <c r="W24" s="303"/>
      <c r="X24" s="303"/>
      <c r="Y24" s="7"/>
      <c r="Z24" s="1126"/>
      <c r="AA24" s="311"/>
      <c r="AB24" s="564"/>
      <c r="AC24" s="564"/>
      <c r="AD24" s="448"/>
      <c r="AE24" s="311"/>
      <c r="AF24" s="436"/>
      <c r="AG24" s="436"/>
      <c r="AH24" s="436"/>
      <c r="AI24" s="436"/>
      <c r="AJ24" s="436"/>
      <c r="AL24" s="14"/>
      <c r="AO24" s="311"/>
      <c r="AP24" s="311"/>
      <c r="AQ24" s="311"/>
      <c r="AR24" s="311"/>
      <c r="AS24" s="564"/>
      <c r="AT24" s="564"/>
      <c r="AU24" s="448"/>
    </row>
    <row r="25" spans="1:47" ht="14.1" customHeight="1">
      <c r="A25" s="303"/>
      <c r="B25" s="45"/>
      <c r="F25" s="303"/>
      <c r="H25" s="303"/>
      <c r="I25" s="303"/>
      <c r="K25" s="303"/>
      <c r="Q25" s="303"/>
      <c r="R25" s="315"/>
      <c r="S25" s="315"/>
      <c r="T25" s="1"/>
      <c r="U25" s="321"/>
      <c r="V25" s="321"/>
      <c r="W25" s="303"/>
      <c r="X25" s="303"/>
      <c r="Y25" s="7"/>
      <c r="Z25" s="1126"/>
      <c r="AB25" s="564"/>
      <c r="AC25" s="564"/>
      <c r="AD25" s="448"/>
      <c r="AE25" s="311"/>
      <c r="AF25" s="436"/>
      <c r="AG25" s="436"/>
      <c r="AH25" s="436"/>
      <c r="AI25" s="436"/>
      <c r="AJ25" s="436"/>
      <c r="AL25" s="17"/>
      <c r="AS25" s="564"/>
      <c r="AT25" s="564"/>
      <c r="AU25" s="448"/>
    </row>
    <row r="26" spans="1:47" ht="14.1" customHeight="1">
      <c r="A26" s="303"/>
      <c r="B26" s="4244" t="s">
        <v>623</v>
      </c>
      <c r="C26" s="4413"/>
      <c r="D26" s="1872" t="s">
        <v>641</v>
      </c>
      <c r="E26" s="1872"/>
      <c r="F26" s="1872"/>
      <c r="G26" s="1872"/>
      <c r="H26" s="1872"/>
      <c r="I26" s="1872"/>
      <c r="J26" s="1872"/>
      <c r="K26" s="1872"/>
      <c r="L26" s="1872"/>
      <c r="M26" s="1872"/>
      <c r="N26" s="1872"/>
      <c r="O26" s="1872"/>
      <c r="P26" s="1872"/>
      <c r="Q26" s="1872"/>
      <c r="R26" s="1872"/>
      <c r="S26" s="1872"/>
      <c r="T26" s="1872"/>
      <c r="U26" s="1872"/>
      <c r="V26" s="1872"/>
      <c r="W26" s="1872"/>
      <c r="X26" s="1872"/>
      <c r="Y26" s="7"/>
      <c r="Z26" s="1126"/>
      <c r="AB26" s="564"/>
      <c r="AC26" s="564"/>
      <c r="AD26" s="448"/>
      <c r="AE26" s="311"/>
      <c r="AF26" s="436"/>
      <c r="AG26" s="436"/>
      <c r="AH26" s="436"/>
      <c r="AI26" s="436"/>
      <c r="AJ26" s="436"/>
      <c r="AL26" s="14"/>
      <c r="AS26" s="564"/>
      <c r="AT26" s="564"/>
      <c r="AU26" s="448"/>
    </row>
    <row r="27" spans="1:47" ht="14.1" customHeight="1">
      <c r="A27" s="303"/>
      <c r="B27" s="15"/>
      <c r="C27" s="303" t="s">
        <v>18</v>
      </c>
      <c r="D27" s="1872"/>
      <c r="E27" s="1872"/>
      <c r="F27" s="1872"/>
      <c r="G27" s="1872"/>
      <c r="H27" s="1872"/>
      <c r="I27" s="1872"/>
      <c r="J27" s="1872"/>
      <c r="K27" s="1872"/>
      <c r="L27" s="1872"/>
      <c r="M27" s="1872"/>
      <c r="N27" s="1872"/>
      <c r="O27" s="1872"/>
      <c r="P27" s="1872"/>
      <c r="Q27" s="1872"/>
      <c r="R27" s="1872"/>
      <c r="S27" s="1872"/>
      <c r="T27" s="1872"/>
      <c r="U27" s="1872"/>
      <c r="V27" s="1872"/>
      <c r="W27" s="1872"/>
      <c r="X27" s="1872"/>
      <c r="Y27" s="7"/>
      <c r="Z27" s="1126"/>
      <c r="AB27" s="564"/>
      <c r="AC27" s="564"/>
      <c r="AD27" s="448"/>
      <c r="AE27" s="311"/>
      <c r="AF27" s="436"/>
      <c r="AG27" s="436"/>
      <c r="AH27" s="436"/>
      <c r="AI27" s="436"/>
      <c r="AJ27" s="436"/>
      <c r="AL27" s="14"/>
      <c r="AS27" s="564"/>
      <c r="AT27" s="564"/>
      <c r="AU27" s="448"/>
    </row>
    <row r="28" spans="1:47" ht="14.1" customHeight="1">
      <c r="A28" s="303"/>
      <c r="B28" s="15"/>
      <c r="C28" s="13" t="s">
        <v>18</v>
      </c>
      <c r="D28" s="1872"/>
      <c r="E28" s="1872"/>
      <c r="F28" s="1872"/>
      <c r="G28" s="1872"/>
      <c r="H28" s="1872"/>
      <c r="I28" s="1872"/>
      <c r="J28" s="1872"/>
      <c r="K28" s="1872"/>
      <c r="L28" s="1872"/>
      <c r="M28" s="1872"/>
      <c r="N28" s="1872"/>
      <c r="O28" s="1872"/>
      <c r="P28" s="1872"/>
      <c r="Q28" s="1872"/>
      <c r="R28" s="1872"/>
      <c r="S28" s="1872"/>
      <c r="T28" s="1872"/>
      <c r="U28" s="1872"/>
      <c r="V28" s="1872"/>
      <c r="W28" s="1872"/>
      <c r="X28" s="1872"/>
      <c r="Z28" s="12"/>
      <c r="AL28" s="17"/>
    </row>
    <row r="29" spans="1:47" ht="14.1" customHeight="1">
      <c r="A29" s="303"/>
      <c r="B29" s="15"/>
      <c r="Z29" s="12"/>
      <c r="AL29" s="17"/>
    </row>
    <row r="30" spans="1:47" ht="14.1" customHeight="1">
      <c r="A30" s="303"/>
      <c r="B30" s="2006">
        <v>11</v>
      </c>
      <c r="C30" s="2007"/>
      <c r="D30" s="1729" t="s">
        <v>642</v>
      </c>
      <c r="E30" s="3286"/>
      <c r="F30" s="3286"/>
      <c r="G30" s="3286"/>
      <c r="H30" s="3286"/>
      <c r="I30" s="3286"/>
      <c r="J30" s="3286"/>
      <c r="K30" s="3286"/>
      <c r="L30" s="3286"/>
      <c r="M30" s="3286"/>
      <c r="N30" s="3286"/>
      <c r="O30" s="3286"/>
      <c r="P30" s="3286"/>
      <c r="Q30" s="3286"/>
      <c r="R30" s="3286"/>
      <c r="S30" s="3286"/>
      <c r="T30" s="3286"/>
      <c r="U30" s="3286"/>
      <c r="V30" s="3286"/>
      <c r="W30" s="3286"/>
      <c r="X30" s="3286"/>
      <c r="Z30" s="12"/>
      <c r="AL30" s="17"/>
    </row>
    <row r="31" spans="1:47" ht="6.95" customHeight="1">
      <c r="A31" s="303"/>
      <c r="B31" s="19"/>
      <c r="C31" s="303"/>
      <c r="Z31" s="12"/>
      <c r="AL31" s="17"/>
    </row>
    <row r="32" spans="1:47" ht="14.1" customHeight="1">
      <c r="A32" s="303"/>
      <c r="B32" s="19"/>
      <c r="C32" s="4343" t="s">
        <v>329</v>
      </c>
      <c r="D32" s="4343"/>
      <c r="E32" s="4343"/>
      <c r="F32" s="4343"/>
      <c r="G32" s="4343"/>
      <c r="H32" s="4343"/>
      <c r="I32" s="4343"/>
      <c r="J32" s="4343"/>
      <c r="K32" s="4343"/>
      <c r="L32" s="4343"/>
      <c r="M32" s="4343"/>
      <c r="N32" s="4343"/>
      <c r="O32" s="4343"/>
      <c r="P32" s="4343"/>
      <c r="Q32" s="4343"/>
      <c r="R32" s="4343"/>
      <c r="S32" s="4343"/>
      <c r="T32" s="4343"/>
      <c r="U32" s="4343"/>
      <c r="V32" s="4343"/>
      <c r="W32" s="4343"/>
      <c r="X32" s="4343"/>
      <c r="Z32" s="297"/>
      <c r="AA32" s="311"/>
      <c r="AB32" s="311"/>
      <c r="AC32" s="311"/>
      <c r="AD32" s="311"/>
      <c r="AE32" s="311"/>
      <c r="AF32" s="311"/>
      <c r="AG32" s="311"/>
      <c r="AH32" s="311"/>
      <c r="AI32" s="311"/>
      <c r="AJ32" s="311"/>
      <c r="AK32" s="311"/>
      <c r="AL32" s="17"/>
    </row>
    <row r="33" spans="1:38" ht="6.95" customHeight="1">
      <c r="A33" s="303"/>
      <c r="B33" s="19"/>
      <c r="C33" s="303"/>
      <c r="Z33" s="10"/>
      <c r="AA33" s="311"/>
      <c r="AB33" s="311"/>
      <c r="AC33" s="311"/>
      <c r="AD33" s="311"/>
      <c r="AE33" s="311"/>
      <c r="AF33" s="311"/>
      <c r="AG33" s="311"/>
      <c r="AH33" s="311"/>
      <c r="AI33" s="311"/>
      <c r="AJ33" s="311"/>
      <c r="AK33" s="311"/>
      <c r="AL33" s="17"/>
    </row>
    <row r="34" spans="1:38" ht="14.1" customHeight="1">
      <c r="A34" s="303"/>
      <c r="B34" s="2941" t="s">
        <v>476</v>
      </c>
      <c r="C34" s="2942"/>
      <c r="D34" s="1872" t="s">
        <v>643</v>
      </c>
      <c r="E34" s="1872"/>
      <c r="F34" s="1872"/>
      <c r="G34" s="1872"/>
      <c r="H34" s="1872"/>
      <c r="I34" s="1872"/>
      <c r="J34" s="1872"/>
      <c r="K34" s="1872"/>
      <c r="L34" s="1872"/>
      <c r="M34" s="1872"/>
      <c r="N34" s="1872"/>
      <c r="O34" s="1872"/>
      <c r="P34" s="1872"/>
      <c r="Q34" s="1872"/>
      <c r="R34" s="1872"/>
      <c r="S34" s="1872"/>
      <c r="T34" s="1872"/>
      <c r="U34" s="1872"/>
      <c r="V34" s="1872"/>
      <c r="W34" s="1872"/>
      <c r="X34" s="1872"/>
      <c r="Z34" s="297" t="s">
        <v>17</v>
      </c>
      <c r="AA34" s="1871" t="s">
        <v>867</v>
      </c>
      <c r="AB34" s="1871"/>
      <c r="AC34" s="1871"/>
      <c r="AD34" s="1871"/>
      <c r="AE34" s="1871"/>
      <c r="AF34" s="1871"/>
      <c r="AG34" s="1871"/>
      <c r="AH34" s="1871"/>
      <c r="AI34" s="1871"/>
      <c r="AJ34" s="1871"/>
      <c r="AK34" s="1871"/>
      <c r="AL34" s="17"/>
    </row>
    <row r="35" spans="1:38" ht="14.1" customHeight="1">
      <c r="A35" s="303"/>
      <c r="B35" s="15"/>
      <c r="C35" s="303"/>
      <c r="D35" s="1872"/>
      <c r="E35" s="1872"/>
      <c r="F35" s="1872"/>
      <c r="G35" s="1872"/>
      <c r="H35" s="1872"/>
      <c r="I35" s="1872"/>
      <c r="J35" s="1872"/>
      <c r="K35" s="1872"/>
      <c r="L35" s="1872"/>
      <c r="M35" s="1872"/>
      <c r="N35" s="1872"/>
      <c r="O35" s="1872"/>
      <c r="P35" s="1872"/>
      <c r="Q35" s="1872"/>
      <c r="R35" s="1872"/>
      <c r="S35" s="1872"/>
      <c r="T35" s="1872"/>
      <c r="U35" s="1872"/>
      <c r="V35" s="1872"/>
      <c r="W35" s="1872"/>
      <c r="X35" s="1872"/>
      <c r="Z35" s="11"/>
      <c r="AA35" s="1871"/>
      <c r="AB35" s="1871"/>
      <c r="AC35" s="1871"/>
      <c r="AD35" s="1871"/>
      <c r="AE35" s="1871"/>
      <c r="AF35" s="1871"/>
      <c r="AG35" s="1871"/>
      <c r="AH35" s="1871"/>
      <c r="AI35" s="1871"/>
      <c r="AJ35" s="1871"/>
      <c r="AK35" s="1871"/>
      <c r="AL35" s="17"/>
    </row>
    <row r="36" spans="1:38" ht="14.1" customHeight="1">
      <c r="A36" s="303"/>
      <c r="B36" s="15"/>
      <c r="C36" s="303"/>
      <c r="D36" s="1872"/>
      <c r="E36" s="1872"/>
      <c r="F36" s="1872"/>
      <c r="G36" s="1872"/>
      <c r="H36" s="1872"/>
      <c r="I36" s="1872"/>
      <c r="J36" s="1872"/>
      <c r="K36" s="1872"/>
      <c r="L36" s="1872"/>
      <c r="M36" s="1872"/>
      <c r="N36" s="1872"/>
      <c r="O36" s="1872"/>
      <c r="P36" s="1872"/>
      <c r="Q36" s="1872"/>
      <c r="R36" s="1872"/>
      <c r="S36" s="1872"/>
      <c r="T36" s="1872"/>
      <c r="U36" s="1872"/>
      <c r="V36" s="1872"/>
      <c r="W36" s="1872"/>
      <c r="X36" s="1872"/>
      <c r="Z36" s="21"/>
      <c r="AA36" s="1871"/>
      <c r="AB36" s="1871"/>
      <c r="AC36" s="1871"/>
      <c r="AD36" s="1871"/>
      <c r="AE36" s="1871"/>
      <c r="AF36" s="1871"/>
      <c r="AG36" s="1871"/>
      <c r="AH36" s="1871"/>
      <c r="AI36" s="1871"/>
      <c r="AJ36" s="1871"/>
      <c r="AK36" s="1871"/>
      <c r="AL36" s="17"/>
    </row>
    <row r="37" spans="1:38" ht="14.1" customHeight="1">
      <c r="A37" s="303"/>
      <c r="B37" s="15"/>
      <c r="Z37" s="297" t="s">
        <v>17</v>
      </c>
      <c r="AA37" s="1871" t="s">
        <v>612</v>
      </c>
      <c r="AB37" s="1871"/>
      <c r="AC37" s="1871"/>
      <c r="AD37" s="1871"/>
      <c r="AE37" s="1871"/>
      <c r="AF37" s="1871"/>
      <c r="AG37" s="1871"/>
      <c r="AH37" s="1871"/>
      <c r="AI37" s="1871"/>
      <c r="AJ37" s="1871"/>
      <c r="AK37" s="1871"/>
      <c r="AL37" s="17"/>
    </row>
    <row r="38" spans="1:38" ht="14.1" customHeight="1">
      <c r="A38" s="303"/>
      <c r="B38" s="18"/>
      <c r="D38" s="1710" t="s">
        <v>1719</v>
      </c>
      <c r="E38" s="1710"/>
      <c r="F38" s="1710"/>
      <c r="G38" s="1710"/>
      <c r="H38" s="1710"/>
      <c r="I38" s="1710"/>
      <c r="J38" s="1710"/>
      <c r="K38" s="1710"/>
      <c r="L38" s="1710"/>
      <c r="M38" s="1710"/>
      <c r="N38" s="1710"/>
      <c r="O38" s="1710"/>
      <c r="P38" s="1710"/>
      <c r="Q38" s="1710"/>
      <c r="R38" s="1710"/>
      <c r="S38" s="1710"/>
      <c r="T38" s="1710"/>
      <c r="U38" s="1710"/>
      <c r="V38" s="1710"/>
      <c r="W38" s="1710"/>
      <c r="X38" s="1710"/>
      <c r="Y38" s="3"/>
      <c r="Z38" s="166"/>
      <c r="AA38" s="1871"/>
      <c r="AB38" s="1871"/>
      <c r="AC38" s="1871"/>
      <c r="AD38" s="1871"/>
      <c r="AE38" s="1871"/>
      <c r="AF38" s="1871"/>
      <c r="AG38" s="1871"/>
      <c r="AH38" s="1871"/>
      <c r="AI38" s="1871"/>
      <c r="AJ38" s="1871"/>
      <c r="AK38" s="1871"/>
      <c r="AL38" s="31"/>
    </row>
    <row r="39" spans="1:38" ht="14.1" customHeight="1">
      <c r="A39" s="303"/>
      <c r="B39" s="15"/>
      <c r="C39" s="278"/>
      <c r="D39" s="278" t="s">
        <v>494</v>
      </c>
      <c r="E39" s="1757" t="s">
        <v>644</v>
      </c>
      <c r="F39" s="1757"/>
      <c r="G39" s="1757"/>
      <c r="H39" s="1757"/>
      <c r="I39" s="1757"/>
      <c r="J39" s="1757"/>
      <c r="K39" s="1757"/>
      <c r="L39" s="1757"/>
      <c r="M39" s="1757"/>
      <c r="N39" s="1757"/>
      <c r="O39" s="1757"/>
      <c r="P39" s="1757"/>
      <c r="Q39" s="1757"/>
      <c r="R39" s="1757"/>
      <c r="S39" s="1757"/>
      <c r="T39" s="1757"/>
      <c r="U39" s="1757"/>
      <c r="V39" s="1757"/>
      <c r="W39" s="1757"/>
      <c r="X39" s="1757"/>
      <c r="Y39" s="3"/>
      <c r="Z39" s="47"/>
      <c r="AA39" s="5"/>
      <c r="AB39" s="5"/>
      <c r="AC39" s="322"/>
      <c r="AD39" s="4"/>
      <c r="AE39" s="322"/>
      <c r="AF39" s="322"/>
      <c r="AG39" s="322"/>
      <c r="AH39" s="322"/>
      <c r="AI39" s="322"/>
      <c r="AJ39" s="322"/>
      <c r="AK39" s="322"/>
      <c r="AL39" s="31"/>
    </row>
    <row r="40" spans="1:38" ht="14.1" customHeight="1">
      <c r="A40" s="303"/>
      <c r="B40" s="15"/>
      <c r="D40" s="2142"/>
      <c r="E40" s="2143"/>
      <c r="F40" s="2143"/>
      <c r="G40" s="2143"/>
      <c r="H40" s="2143"/>
      <c r="I40" s="2144"/>
      <c r="J40" s="1761" t="s">
        <v>418</v>
      </c>
      <c r="K40" s="1896"/>
      <c r="L40" s="1896"/>
      <c r="M40" s="1896"/>
      <c r="N40" s="1896"/>
      <c r="O40" s="1896"/>
      <c r="P40" s="1896"/>
      <c r="Q40" s="1896"/>
      <c r="R40" s="1761" t="s">
        <v>419</v>
      </c>
      <c r="S40" s="1896"/>
      <c r="T40" s="1896"/>
      <c r="U40" s="1896"/>
      <c r="V40" s="1896"/>
      <c r="W40" s="1896"/>
      <c r="X40" s="1896"/>
      <c r="Y40" s="1762"/>
      <c r="Z40" s="2142" t="s">
        <v>104</v>
      </c>
      <c r="AA40" s="2143"/>
      <c r="AB40" s="2143"/>
      <c r="AC40" s="2143"/>
      <c r="AD40" s="2143"/>
      <c r="AE40" s="2143"/>
      <c r="AF40" s="2143"/>
      <c r="AG40" s="2143"/>
      <c r="AH40" s="2143"/>
      <c r="AI40" s="2143"/>
      <c r="AJ40" s="2143"/>
      <c r="AK40" s="2144"/>
      <c r="AL40" s="31"/>
    </row>
    <row r="41" spans="1:38" ht="14.1" customHeight="1">
      <c r="A41" s="303"/>
      <c r="B41" s="15"/>
      <c r="C41" s="303"/>
      <c r="D41" s="2044" t="s">
        <v>413</v>
      </c>
      <c r="E41" s="2045"/>
      <c r="F41" s="2045"/>
      <c r="G41" s="2045"/>
      <c r="H41" s="2045"/>
      <c r="I41" s="2056"/>
      <c r="J41" s="2508"/>
      <c r="K41" s="2509"/>
      <c r="L41" s="2509"/>
      <c r="M41" s="2509"/>
      <c r="N41" s="2509"/>
      <c r="O41" s="2509"/>
      <c r="P41" s="2509"/>
      <c r="Q41" s="2509"/>
      <c r="R41" s="2508"/>
      <c r="S41" s="2509"/>
      <c r="T41" s="2509"/>
      <c r="U41" s="2509"/>
      <c r="V41" s="2509"/>
      <c r="W41" s="2509"/>
      <c r="X41" s="2509"/>
      <c r="Y41" s="2510"/>
      <c r="Z41" s="4410"/>
      <c r="AA41" s="4411"/>
      <c r="AB41" s="4411"/>
      <c r="AC41" s="4411"/>
      <c r="AD41" s="4411"/>
      <c r="AE41" s="4411"/>
      <c r="AF41" s="4411"/>
      <c r="AG41" s="4411"/>
      <c r="AH41" s="4411"/>
      <c r="AI41" s="4411"/>
      <c r="AJ41" s="4411"/>
      <c r="AK41" s="4412"/>
      <c r="AL41" s="17"/>
    </row>
    <row r="42" spans="1:38" ht="14.1" customHeight="1">
      <c r="A42" s="303"/>
      <c r="B42" s="15"/>
      <c r="D42" s="4086"/>
      <c r="E42" s="2244"/>
      <c r="F42" s="2244"/>
      <c r="G42" s="2244"/>
      <c r="H42" s="2244"/>
      <c r="I42" s="2315"/>
      <c r="J42" s="4271"/>
      <c r="K42" s="4272"/>
      <c r="L42" s="4272"/>
      <c r="M42" s="4272"/>
      <c r="N42" s="4272"/>
      <c r="O42" s="4272"/>
      <c r="P42" s="4272"/>
      <c r="Q42" s="4272"/>
      <c r="R42" s="4271"/>
      <c r="S42" s="4272"/>
      <c r="T42" s="4272"/>
      <c r="U42" s="4272"/>
      <c r="V42" s="4272"/>
      <c r="W42" s="4272"/>
      <c r="X42" s="4272"/>
      <c r="Y42" s="4356"/>
      <c r="Z42" s="4405"/>
      <c r="AA42" s="4406"/>
      <c r="AB42" s="4406"/>
      <c r="AC42" s="4406"/>
      <c r="AD42" s="4406"/>
      <c r="AE42" s="4406"/>
      <c r="AF42" s="4406"/>
      <c r="AG42" s="4406"/>
      <c r="AH42" s="4406"/>
      <c r="AI42" s="4406"/>
      <c r="AJ42" s="4406"/>
      <c r="AK42" s="4407"/>
      <c r="AL42" s="214"/>
    </row>
    <row r="43" spans="1:38" ht="14.1" customHeight="1">
      <c r="A43" s="303"/>
      <c r="B43" s="15"/>
      <c r="D43" s="4086" t="s">
        <v>414</v>
      </c>
      <c r="E43" s="2244"/>
      <c r="F43" s="2244"/>
      <c r="G43" s="2244"/>
      <c r="H43" s="2244"/>
      <c r="I43" s="2315"/>
      <c r="J43" s="4286"/>
      <c r="K43" s="4287"/>
      <c r="L43" s="4287"/>
      <c r="M43" s="4287"/>
      <c r="N43" s="4287"/>
      <c r="O43" s="4287"/>
      <c r="P43" s="4287"/>
      <c r="Q43" s="4287"/>
      <c r="R43" s="4286"/>
      <c r="S43" s="4287"/>
      <c r="T43" s="4287"/>
      <c r="U43" s="4287"/>
      <c r="V43" s="4287"/>
      <c r="W43" s="4287"/>
      <c r="X43" s="4287"/>
      <c r="Y43" s="4355"/>
      <c r="Z43" s="4405"/>
      <c r="AA43" s="4406"/>
      <c r="AB43" s="4406"/>
      <c r="AC43" s="4406"/>
      <c r="AD43" s="4406"/>
      <c r="AE43" s="4406"/>
      <c r="AF43" s="4406"/>
      <c r="AG43" s="4406"/>
      <c r="AH43" s="4406"/>
      <c r="AI43" s="4406"/>
      <c r="AJ43" s="4406"/>
      <c r="AK43" s="4407"/>
      <c r="AL43" s="214"/>
    </row>
    <row r="44" spans="1:38" ht="14.1" customHeight="1">
      <c r="A44" s="303"/>
      <c r="B44" s="15"/>
      <c r="D44" s="4086"/>
      <c r="E44" s="2244"/>
      <c r="F44" s="2244"/>
      <c r="G44" s="2244"/>
      <c r="H44" s="2244"/>
      <c r="I44" s="2315"/>
      <c r="J44" s="4286"/>
      <c r="K44" s="4287"/>
      <c r="L44" s="4287"/>
      <c r="M44" s="4287"/>
      <c r="N44" s="4287"/>
      <c r="O44" s="4287"/>
      <c r="P44" s="4287"/>
      <c r="Q44" s="4287"/>
      <c r="R44" s="4286"/>
      <c r="S44" s="4287"/>
      <c r="T44" s="4287"/>
      <c r="U44" s="4287"/>
      <c r="V44" s="4287"/>
      <c r="W44" s="4287"/>
      <c r="X44" s="4287"/>
      <c r="Y44" s="4355"/>
      <c r="Z44" s="4405"/>
      <c r="AA44" s="4406"/>
      <c r="AB44" s="4406"/>
      <c r="AC44" s="4406"/>
      <c r="AD44" s="4406"/>
      <c r="AE44" s="4406"/>
      <c r="AF44" s="4406"/>
      <c r="AG44" s="4406"/>
      <c r="AH44" s="4406"/>
      <c r="AI44" s="4406"/>
      <c r="AJ44" s="4406"/>
      <c r="AK44" s="4407"/>
      <c r="AL44" s="31"/>
    </row>
    <row r="45" spans="1:38" ht="14.1" customHeight="1">
      <c r="A45" s="303"/>
      <c r="B45" s="18"/>
      <c r="D45" s="4086" t="s">
        <v>415</v>
      </c>
      <c r="E45" s="2244"/>
      <c r="F45" s="2244"/>
      <c r="G45" s="2244"/>
      <c r="H45" s="2244"/>
      <c r="I45" s="2315"/>
      <c r="J45" s="4352"/>
      <c r="K45" s="4353"/>
      <c r="L45" s="4353"/>
      <c r="M45" s="4353"/>
      <c r="N45" s="4353"/>
      <c r="O45" s="4353"/>
      <c r="P45" s="4353"/>
      <c r="Q45" s="4353"/>
      <c r="R45" s="4352"/>
      <c r="S45" s="4353"/>
      <c r="T45" s="4353"/>
      <c r="U45" s="4353"/>
      <c r="V45" s="4353"/>
      <c r="W45" s="4353"/>
      <c r="X45" s="4353"/>
      <c r="Y45" s="4354"/>
      <c r="Z45" s="4408" t="s">
        <v>991</v>
      </c>
      <c r="AA45" s="4409"/>
      <c r="AB45" s="4409"/>
      <c r="AC45" s="4409"/>
      <c r="AD45" s="13" t="s">
        <v>23</v>
      </c>
      <c r="AE45" s="4409"/>
      <c r="AF45" s="4409"/>
      <c r="AG45" s="13" t="s">
        <v>24</v>
      </c>
      <c r="AH45" s="4409"/>
      <c r="AI45" s="4409"/>
      <c r="AJ45" s="1095" t="s">
        <v>45</v>
      </c>
      <c r="AK45" s="1127" t="s">
        <v>289</v>
      </c>
      <c r="AL45" s="31"/>
    </row>
    <row r="46" spans="1:38" ht="14.1" customHeight="1">
      <c r="A46" s="303"/>
      <c r="B46" s="18"/>
      <c r="D46" s="4086"/>
      <c r="E46" s="2244"/>
      <c r="F46" s="2244"/>
      <c r="G46" s="2244"/>
      <c r="H46" s="2244"/>
      <c r="I46" s="2315"/>
      <c r="J46" s="4271"/>
      <c r="K46" s="4272"/>
      <c r="L46" s="4272"/>
      <c r="M46" s="4272"/>
      <c r="N46" s="4272"/>
      <c r="O46" s="4272"/>
      <c r="P46" s="4272"/>
      <c r="Q46" s="4272"/>
      <c r="R46" s="4271"/>
      <c r="S46" s="4272"/>
      <c r="T46" s="4272"/>
      <c r="U46" s="4272"/>
      <c r="V46" s="4272"/>
      <c r="W46" s="4272"/>
      <c r="X46" s="4272"/>
      <c r="Y46" s="4356"/>
      <c r="Z46" s="4326" t="s">
        <v>146</v>
      </c>
      <c r="AA46" s="3122"/>
      <c r="AB46" s="3122"/>
      <c r="AC46" s="3122"/>
      <c r="AD46" s="820" t="s">
        <v>23</v>
      </c>
      <c r="AE46" s="3122"/>
      <c r="AF46" s="3122"/>
      <c r="AG46" s="820" t="s">
        <v>24</v>
      </c>
      <c r="AH46" s="3122"/>
      <c r="AI46" s="3122"/>
      <c r="AJ46" s="4184" t="s">
        <v>105</v>
      </c>
      <c r="AK46" s="4404"/>
      <c r="AL46" s="31"/>
    </row>
    <row r="47" spans="1:38" ht="14.1" customHeight="1">
      <c r="A47" s="303"/>
      <c r="B47" s="15"/>
      <c r="C47" s="303"/>
      <c r="D47" s="4086"/>
      <c r="E47" s="2244"/>
      <c r="F47" s="2244"/>
      <c r="G47" s="2244"/>
      <c r="H47" s="2244"/>
      <c r="I47" s="2315"/>
      <c r="J47" s="4352"/>
      <c r="K47" s="4353"/>
      <c r="L47" s="4353"/>
      <c r="M47" s="4353"/>
      <c r="N47" s="4353"/>
      <c r="O47" s="4353"/>
      <c r="P47" s="4353"/>
      <c r="Q47" s="4353"/>
      <c r="R47" s="4352"/>
      <c r="S47" s="4353"/>
      <c r="T47" s="4353"/>
      <c r="U47" s="4353"/>
      <c r="V47" s="4353"/>
      <c r="W47" s="4353"/>
      <c r="X47" s="4353"/>
      <c r="Y47" s="4354"/>
      <c r="Z47" s="4402" t="s">
        <v>146</v>
      </c>
      <c r="AA47" s="2730"/>
      <c r="AB47" s="2730"/>
      <c r="AC47" s="2730"/>
      <c r="AD47" s="13" t="s">
        <v>23</v>
      </c>
      <c r="AE47" s="2730"/>
      <c r="AF47" s="2730"/>
      <c r="AG47" s="13" t="s">
        <v>24</v>
      </c>
      <c r="AH47" s="2730"/>
      <c r="AI47" s="2730"/>
      <c r="AJ47" s="522" t="s">
        <v>45</v>
      </c>
      <c r="AK47" s="1128" t="s">
        <v>289</v>
      </c>
      <c r="AL47" s="49"/>
    </row>
    <row r="48" spans="1:38" ht="14.1" customHeight="1">
      <c r="A48" s="303"/>
      <c r="B48" s="18"/>
      <c r="D48" s="4116"/>
      <c r="E48" s="4117"/>
      <c r="F48" s="4117"/>
      <c r="G48" s="4117"/>
      <c r="H48" s="4117"/>
      <c r="I48" s="4118"/>
      <c r="J48" s="2511"/>
      <c r="K48" s="2512"/>
      <c r="L48" s="2512"/>
      <c r="M48" s="2512"/>
      <c r="N48" s="2512"/>
      <c r="O48" s="2512"/>
      <c r="P48" s="2512"/>
      <c r="Q48" s="2512"/>
      <c r="R48" s="2511"/>
      <c r="S48" s="2512"/>
      <c r="T48" s="2512"/>
      <c r="U48" s="2512"/>
      <c r="V48" s="2512"/>
      <c r="W48" s="2512"/>
      <c r="X48" s="2512"/>
      <c r="Y48" s="2513"/>
      <c r="Z48" s="4403" t="s">
        <v>146</v>
      </c>
      <c r="AA48" s="2714"/>
      <c r="AB48" s="2714"/>
      <c r="AC48" s="2714"/>
      <c r="AD48" s="25" t="s">
        <v>23</v>
      </c>
      <c r="AE48" s="2714"/>
      <c r="AF48" s="2714"/>
      <c r="AG48" s="25" t="s">
        <v>24</v>
      </c>
      <c r="AH48" s="2714"/>
      <c r="AI48" s="2714"/>
      <c r="AJ48" s="1744" t="s">
        <v>105</v>
      </c>
      <c r="AK48" s="4401"/>
      <c r="AL48" s="275"/>
    </row>
    <row r="49" spans="1:38" ht="14.1" customHeight="1">
      <c r="A49" s="303"/>
      <c r="B49" s="15"/>
      <c r="C49" s="303"/>
      <c r="E49" s="303"/>
      <c r="F49" s="303"/>
      <c r="G49" s="303"/>
      <c r="H49" s="303"/>
      <c r="I49" s="303"/>
      <c r="J49" s="303"/>
      <c r="K49" s="303"/>
      <c r="L49" s="303"/>
      <c r="M49" s="303"/>
      <c r="N49" s="303"/>
      <c r="O49" s="303"/>
      <c r="P49" s="303"/>
      <c r="Q49" s="303"/>
      <c r="R49" s="315"/>
      <c r="S49" s="315"/>
      <c r="T49" s="1"/>
      <c r="U49" s="321"/>
      <c r="V49" s="321"/>
      <c r="W49" s="303"/>
      <c r="X49" s="303"/>
      <c r="Y49" s="5"/>
      <c r="Z49" s="302"/>
      <c r="AA49" s="4"/>
      <c r="AB49" s="322"/>
      <c r="AC49" s="4"/>
      <c r="AD49" s="4"/>
      <c r="AE49" s="4"/>
      <c r="AF49" s="4"/>
      <c r="AG49" s="4"/>
      <c r="AH49" s="4"/>
      <c r="AI49" s="4"/>
      <c r="AJ49" s="4"/>
      <c r="AK49" s="4"/>
      <c r="AL49" s="31"/>
    </row>
    <row r="50" spans="1:38" ht="14.1" customHeight="1">
      <c r="A50" s="303"/>
      <c r="B50" s="18"/>
      <c r="D50" s="561" t="s">
        <v>492</v>
      </c>
      <c r="E50" s="1872" t="s">
        <v>645</v>
      </c>
      <c r="F50" s="1872"/>
      <c r="G50" s="1872"/>
      <c r="H50" s="1872"/>
      <c r="I50" s="1872"/>
      <c r="J50" s="1872"/>
      <c r="K50" s="1872"/>
      <c r="L50" s="1872"/>
      <c r="M50" s="1872"/>
      <c r="N50" s="1872"/>
      <c r="O50" s="1872"/>
      <c r="P50" s="1872"/>
      <c r="Q50" s="1872"/>
      <c r="R50" s="1872"/>
      <c r="S50" s="1872"/>
      <c r="T50" s="1872"/>
      <c r="U50" s="1872"/>
      <c r="V50" s="1872"/>
      <c r="W50" s="1872"/>
      <c r="X50" s="1872"/>
      <c r="Y50" s="5"/>
      <c r="Z50" s="297" t="s">
        <v>17</v>
      </c>
      <c r="AA50" s="1871" t="s">
        <v>1142</v>
      </c>
      <c r="AB50" s="1871"/>
      <c r="AC50" s="1871"/>
      <c r="AD50" s="1871"/>
      <c r="AE50" s="1871"/>
      <c r="AF50" s="1871"/>
      <c r="AG50" s="1871"/>
      <c r="AH50" s="1871"/>
      <c r="AI50" s="1871"/>
      <c r="AJ50" s="1871"/>
      <c r="AK50" s="1871"/>
      <c r="AL50" s="275"/>
    </row>
    <row r="51" spans="1:38" ht="14.1" customHeight="1">
      <c r="A51" s="303"/>
      <c r="B51" s="18"/>
      <c r="E51" s="1872"/>
      <c r="F51" s="1872"/>
      <c r="G51" s="1872"/>
      <c r="H51" s="1872"/>
      <c r="I51" s="1872"/>
      <c r="J51" s="1872"/>
      <c r="K51" s="1872"/>
      <c r="L51" s="1872"/>
      <c r="M51" s="1872"/>
      <c r="N51" s="1872"/>
      <c r="O51" s="1872"/>
      <c r="P51" s="1872"/>
      <c r="Q51" s="1872"/>
      <c r="R51" s="1872"/>
      <c r="S51" s="1872"/>
      <c r="T51" s="1872"/>
      <c r="U51" s="1872"/>
      <c r="V51" s="1872"/>
      <c r="W51" s="1872"/>
      <c r="X51" s="1872"/>
      <c r="Y51" s="5"/>
      <c r="Z51" s="166"/>
      <c r="AA51" s="1871"/>
      <c r="AB51" s="1871"/>
      <c r="AC51" s="1871"/>
      <c r="AD51" s="1871"/>
      <c r="AE51" s="1871"/>
      <c r="AF51" s="1871"/>
      <c r="AG51" s="1871"/>
      <c r="AH51" s="1871"/>
      <c r="AI51" s="1871"/>
      <c r="AJ51" s="1871"/>
      <c r="AK51" s="1871"/>
      <c r="AL51" s="275"/>
    </row>
    <row r="52" spans="1:38" ht="14.1" customHeight="1">
      <c r="A52" s="303"/>
      <c r="B52" s="18"/>
      <c r="Y52" s="5"/>
      <c r="Z52" s="166"/>
      <c r="AA52" s="1871"/>
      <c r="AB52" s="1871"/>
      <c r="AC52" s="1871"/>
      <c r="AD52" s="1871"/>
      <c r="AE52" s="1871"/>
      <c r="AF52" s="1871"/>
      <c r="AG52" s="1871"/>
      <c r="AH52" s="1871"/>
      <c r="AI52" s="1871"/>
      <c r="AJ52" s="1871"/>
      <c r="AK52" s="1871"/>
      <c r="AL52" s="275"/>
    </row>
    <row r="53" spans="1:38" ht="14.1" customHeight="1">
      <c r="A53" s="303"/>
      <c r="B53" s="18"/>
      <c r="Z53" s="21"/>
      <c r="AA53" s="1871"/>
      <c r="AB53" s="1871"/>
      <c r="AC53" s="1871"/>
      <c r="AD53" s="1871"/>
      <c r="AE53" s="1871"/>
      <c r="AF53" s="1871"/>
      <c r="AG53" s="1871"/>
      <c r="AH53" s="1871"/>
      <c r="AI53" s="1871"/>
      <c r="AJ53" s="1871"/>
      <c r="AK53" s="1871"/>
      <c r="AL53" s="275"/>
    </row>
    <row r="54" spans="1:38" ht="14.1" customHeight="1">
      <c r="A54" s="303"/>
      <c r="B54" s="18"/>
      <c r="D54" s="561" t="s">
        <v>41</v>
      </c>
      <c r="E54" s="1872" t="s">
        <v>646</v>
      </c>
      <c r="F54" s="1872"/>
      <c r="G54" s="1872"/>
      <c r="H54" s="1872"/>
      <c r="I54" s="1872"/>
      <c r="J54" s="1872"/>
      <c r="K54" s="1872"/>
      <c r="L54" s="1872"/>
      <c r="M54" s="1872"/>
      <c r="N54" s="1872"/>
      <c r="O54" s="1872"/>
      <c r="P54" s="1872"/>
      <c r="Q54" s="1872"/>
      <c r="R54" s="1872"/>
      <c r="S54" s="1872"/>
      <c r="T54" s="1872"/>
      <c r="U54" s="1872"/>
      <c r="V54" s="1872"/>
      <c r="W54" s="1872"/>
      <c r="X54" s="1872"/>
      <c r="Z54" s="359"/>
      <c r="AA54" s="1871"/>
      <c r="AB54" s="1871"/>
      <c r="AC54" s="1871"/>
      <c r="AD54" s="1871"/>
      <c r="AE54" s="1871"/>
      <c r="AF54" s="1871"/>
      <c r="AG54" s="1871"/>
      <c r="AH54" s="1871"/>
      <c r="AI54" s="1871"/>
      <c r="AJ54" s="1871"/>
      <c r="AK54" s="1871"/>
      <c r="AL54" s="275"/>
    </row>
    <row r="55" spans="1:38" ht="14.1" customHeight="1">
      <c r="A55" s="303"/>
      <c r="B55" s="18"/>
      <c r="E55" s="1872"/>
      <c r="F55" s="1872"/>
      <c r="G55" s="1872"/>
      <c r="H55" s="1872"/>
      <c r="I55" s="1872"/>
      <c r="J55" s="1872"/>
      <c r="K55" s="1872"/>
      <c r="L55" s="1872"/>
      <c r="M55" s="1872"/>
      <c r="N55" s="1872"/>
      <c r="O55" s="1872"/>
      <c r="P55" s="1872"/>
      <c r="Q55" s="1872"/>
      <c r="R55" s="1872"/>
      <c r="S55" s="1872"/>
      <c r="T55" s="1872"/>
      <c r="U55" s="1872"/>
      <c r="V55" s="1872"/>
      <c r="W55" s="1872"/>
      <c r="X55" s="1872"/>
      <c r="Z55" s="48"/>
      <c r="AA55" s="322"/>
      <c r="AB55" s="322"/>
      <c r="AC55" s="322"/>
      <c r="AD55" s="322"/>
      <c r="AE55" s="322"/>
      <c r="AF55" s="322"/>
      <c r="AG55" s="322"/>
      <c r="AH55" s="322"/>
      <c r="AI55" s="322"/>
      <c r="AJ55" s="322"/>
      <c r="AK55" s="322"/>
      <c r="AL55" s="275"/>
    </row>
    <row r="56" spans="1:38" ht="14.1" customHeight="1">
      <c r="A56" s="303"/>
      <c r="B56" s="18"/>
      <c r="Z56" s="48"/>
      <c r="AA56" s="322"/>
      <c r="AB56" s="322"/>
      <c r="AC56" s="322"/>
      <c r="AD56" s="322"/>
      <c r="AE56" s="322"/>
      <c r="AF56" s="322"/>
      <c r="AG56" s="322"/>
      <c r="AH56" s="322"/>
      <c r="AI56" s="322"/>
      <c r="AJ56" s="322"/>
      <c r="AK56" s="322"/>
      <c r="AL56" s="275"/>
    </row>
    <row r="57" spans="1:38" ht="14.1" customHeight="1">
      <c r="A57" s="303"/>
      <c r="B57" s="18"/>
      <c r="D57" s="278" t="s">
        <v>327</v>
      </c>
      <c r="E57" s="1757" t="s">
        <v>866</v>
      </c>
      <c r="F57" s="1757"/>
      <c r="G57" s="1757"/>
      <c r="H57" s="1757"/>
      <c r="I57" s="1757"/>
      <c r="J57" s="1757"/>
      <c r="K57" s="1757"/>
      <c r="L57" s="1757"/>
      <c r="M57" s="1757"/>
      <c r="N57" s="1757"/>
      <c r="O57" s="1757"/>
      <c r="P57" s="1757"/>
      <c r="Q57" s="1757"/>
      <c r="R57" s="1757"/>
      <c r="S57" s="1757"/>
      <c r="T57" s="1757"/>
      <c r="U57" s="1757"/>
      <c r="V57" s="1757"/>
      <c r="W57" s="1757"/>
      <c r="X57" s="1757"/>
      <c r="Y57" s="1757"/>
      <c r="Z57" s="1757"/>
      <c r="AA57" s="1757"/>
      <c r="AB57" s="1757"/>
      <c r="AC57" s="1757"/>
      <c r="AD57" s="1757"/>
      <c r="AE57" s="1757"/>
      <c r="AF57" s="1757"/>
      <c r="AG57" s="1757"/>
      <c r="AH57" s="303"/>
      <c r="AI57" s="322"/>
      <c r="AJ57" s="322"/>
      <c r="AK57" s="322"/>
      <c r="AL57" s="275"/>
    </row>
    <row r="58" spans="1:38" ht="14.1" customHeight="1">
      <c r="A58" s="303"/>
      <c r="B58" s="18"/>
      <c r="D58" s="1129"/>
      <c r="E58" s="569"/>
      <c r="F58" s="569"/>
      <c r="G58" s="569"/>
      <c r="H58" s="1130"/>
      <c r="I58" s="2147" t="s">
        <v>338</v>
      </c>
      <c r="J58" s="2148"/>
      <c r="K58" s="2148"/>
      <c r="L58" s="2149"/>
      <c r="M58" s="2147" t="s">
        <v>106</v>
      </c>
      <c r="N58" s="2148"/>
      <c r="O58" s="2148"/>
      <c r="P58" s="2149"/>
      <c r="Q58" s="2147" t="s">
        <v>107</v>
      </c>
      <c r="R58" s="2148"/>
      <c r="S58" s="2148"/>
      <c r="T58" s="2149"/>
      <c r="U58" s="2147" t="s">
        <v>108</v>
      </c>
      <c r="V58" s="2148"/>
      <c r="W58" s="2148"/>
      <c r="X58" s="2148"/>
      <c r="Y58" s="2148"/>
      <c r="Z58" s="2148"/>
      <c r="AA58" s="2149"/>
      <c r="AB58" s="2147" t="s">
        <v>133</v>
      </c>
      <c r="AC58" s="2148"/>
      <c r="AD58" s="2148"/>
      <c r="AE58" s="2148"/>
      <c r="AF58" s="2148"/>
      <c r="AG58" s="2148"/>
      <c r="AH58" s="2149"/>
      <c r="AI58" s="322"/>
      <c r="AJ58" s="322"/>
      <c r="AK58" s="322"/>
      <c r="AL58" s="275"/>
    </row>
    <row r="59" spans="1:38" ht="14.1" customHeight="1">
      <c r="A59" s="303"/>
      <c r="B59" s="18"/>
      <c r="D59" s="2044" t="s">
        <v>109</v>
      </c>
      <c r="E59" s="2045"/>
      <c r="F59" s="2045"/>
      <c r="G59" s="2045"/>
      <c r="H59" s="2056"/>
      <c r="I59" s="4124"/>
      <c r="J59" s="4125"/>
      <c r="K59" s="4125"/>
      <c r="L59" s="1158" t="s">
        <v>834</v>
      </c>
      <c r="M59" s="4124"/>
      <c r="N59" s="4125"/>
      <c r="O59" s="4125"/>
      <c r="P59" s="1158" t="s">
        <v>834</v>
      </c>
      <c r="Q59" s="4124"/>
      <c r="R59" s="4125"/>
      <c r="S59" s="4125"/>
      <c r="T59" s="1158" t="s">
        <v>834</v>
      </c>
      <c r="U59" s="1131"/>
      <c r="V59" s="752"/>
      <c r="W59" s="257" t="s">
        <v>840</v>
      </c>
      <c r="X59" s="360" t="s">
        <v>131</v>
      </c>
      <c r="Y59" s="360"/>
      <c r="Z59" s="752" t="s">
        <v>841</v>
      </c>
      <c r="AA59" s="361"/>
      <c r="AB59" s="1131"/>
      <c r="AC59" s="752"/>
      <c r="AD59" s="257" t="s">
        <v>840</v>
      </c>
      <c r="AE59" s="360" t="s">
        <v>131</v>
      </c>
      <c r="AF59" s="360"/>
      <c r="AG59" s="752" t="s">
        <v>841</v>
      </c>
      <c r="AH59" s="362"/>
      <c r="AI59" s="322"/>
      <c r="AJ59" s="322"/>
      <c r="AK59" s="322"/>
      <c r="AL59" s="275"/>
    </row>
    <row r="60" spans="1:38" ht="14.1" customHeight="1">
      <c r="A60" s="303"/>
      <c r="B60" s="18"/>
      <c r="D60" s="4116" t="s">
        <v>330</v>
      </c>
      <c r="E60" s="4117"/>
      <c r="F60" s="4117"/>
      <c r="G60" s="4117"/>
      <c r="H60" s="4118"/>
      <c r="I60" s="2361"/>
      <c r="J60" s="4123"/>
      <c r="K60" s="4123"/>
      <c r="L60" s="1159" t="s">
        <v>834</v>
      </c>
      <c r="M60" s="2361"/>
      <c r="N60" s="4123"/>
      <c r="O60" s="4123"/>
      <c r="P60" s="1159" t="s">
        <v>834</v>
      </c>
      <c r="Q60" s="2361"/>
      <c r="R60" s="4123"/>
      <c r="S60" s="4123"/>
      <c r="T60" s="1159" t="s">
        <v>834</v>
      </c>
      <c r="U60" s="1132"/>
      <c r="V60" s="1133"/>
      <c r="W60" s="264" t="s">
        <v>840</v>
      </c>
      <c r="X60" s="363" t="s">
        <v>131</v>
      </c>
      <c r="Y60" s="363"/>
      <c r="Z60" s="1133" t="s">
        <v>841</v>
      </c>
      <c r="AA60" s="364"/>
      <c r="AB60" s="1132"/>
      <c r="AC60" s="1133"/>
      <c r="AD60" s="264" t="s">
        <v>840</v>
      </c>
      <c r="AE60" s="363" t="s">
        <v>131</v>
      </c>
      <c r="AF60" s="363"/>
      <c r="AG60" s="1133" t="s">
        <v>841</v>
      </c>
      <c r="AH60" s="365"/>
      <c r="AI60" s="322"/>
      <c r="AJ60" s="322"/>
      <c r="AK60" s="322"/>
      <c r="AL60" s="31"/>
    </row>
    <row r="61" spans="1:38" ht="14.1" customHeight="1">
      <c r="A61" s="303"/>
      <c r="B61" s="18"/>
      <c r="Y61" s="5"/>
      <c r="Z61" s="21"/>
      <c r="AA61" s="4"/>
      <c r="AB61" s="4"/>
      <c r="AC61" s="4"/>
      <c r="AD61" s="4"/>
      <c r="AE61" s="4"/>
      <c r="AF61" s="4"/>
      <c r="AG61" s="4"/>
      <c r="AH61" s="4"/>
      <c r="AI61" s="4"/>
      <c r="AJ61" s="4"/>
      <c r="AK61" s="4"/>
      <c r="AL61" s="31"/>
    </row>
    <row r="62" spans="1:38" ht="14.1" customHeight="1">
      <c r="A62" s="303"/>
      <c r="B62" s="18"/>
      <c r="D62" s="278"/>
      <c r="E62" s="65"/>
      <c r="F62" s="65"/>
      <c r="G62" s="65"/>
      <c r="H62" s="65"/>
      <c r="I62" s="65"/>
      <c r="J62" s="65"/>
      <c r="K62" s="65"/>
      <c r="L62" s="65"/>
      <c r="M62" s="65"/>
      <c r="N62" s="65"/>
      <c r="O62" s="65"/>
      <c r="P62" s="65"/>
      <c r="Q62" s="65"/>
      <c r="R62" s="65"/>
      <c r="S62" s="65"/>
      <c r="T62" s="65"/>
      <c r="U62" s="65"/>
      <c r="V62" s="65"/>
      <c r="W62" s="65"/>
      <c r="X62" s="65"/>
      <c r="Y62" s="5"/>
      <c r="Z62" s="21"/>
      <c r="AA62" s="322"/>
      <c r="AB62" s="4"/>
      <c r="AC62" s="322"/>
      <c r="AD62" s="322"/>
      <c r="AE62" s="322"/>
      <c r="AF62" s="322"/>
      <c r="AG62" s="322"/>
      <c r="AH62" s="322"/>
      <c r="AI62" s="322"/>
      <c r="AJ62" s="322"/>
      <c r="AK62" s="322"/>
      <c r="AL62" s="31"/>
    </row>
    <row r="63" spans="1:38" ht="6.95" customHeight="1" thickBot="1">
      <c r="A63" s="303"/>
      <c r="B63" s="22"/>
      <c r="C63" s="23"/>
      <c r="D63" s="8"/>
      <c r="E63" s="8"/>
      <c r="F63" s="8"/>
      <c r="G63" s="9"/>
      <c r="H63" s="9"/>
      <c r="I63" s="9"/>
      <c r="J63" s="9"/>
      <c r="K63" s="9"/>
      <c r="L63" s="9"/>
      <c r="M63" s="9"/>
      <c r="N63" s="9"/>
      <c r="O63" s="9"/>
      <c r="P63" s="9"/>
      <c r="Q63" s="9"/>
      <c r="R63" s="8"/>
      <c r="S63" s="8"/>
      <c r="T63" s="8"/>
      <c r="U63" s="8"/>
      <c r="V63" s="8"/>
      <c r="W63" s="8"/>
      <c r="X63" s="23"/>
      <c r="Y63" s="23"/>
      <c r="Z63" s="50"/>
      <c r="AA63" s="228"/>
      <c r="AB63" s="228"/>
      <c r="AC63" s="228"/>
      <c r="AD63" s="228"/>
      <c r="AE63" s="51"/>
      <c r="AF63" s="228"/>
      <c r="AG63" s="228"/>
      <c r="AH63" s="228"/>
      <c r="AI63" s="228"/>
      <c r="AJ63" s="228"/>
      <c r="AK63" s="228"/>
      <c r="AL63" s="52"/>
    </row>
  </sheetData>
  <sheetProtection algorithmName="SHA-512" hashValue="DO8ERW3tbuon9KDDBKTTJ3ozfb5IWcx4eS1Nsw7R59GP/WDKgk5KUsUbsqnZ8Vo33SmzHGY6MllFcPw5aoZezQ==" saltValue="SkuHNuZgkyrtiTupr2H/5A==" spinCount="100000" sheet="1" formatCells="0" formatColumns="0" formatRows="0" insertColumns="0" insertRows="0" selectLockedCells="1"/>
  <mergeCells count="91">
    <mergeCell ref="A1:AL1"/>
    <mergeCell ref="B3:Y3"/>
    <mergeCell ref="Z3:AL3"/>
    <mergeCell ref="B5:C5"/>
    <mergeCell ref="D5:X6"/>
    <mergeCell ref="AA5:AK6"/>
    <mergeCell ref="B8:C8"/>
    <mergeCell ref="D8:X8"/>
    <mergeCell ref="E10:X10"/>
    <mergeCell ref="AA10:AK10"/>
    <mergeCell ref="D11:X11"/>
    <mergeCell ref="AA11:AK11"/>
    <mergeCell ref="E12:X12"/>
    <mergeCell ref="F13:H13"/>
    <mergeCell ref="J13:K13"/>
    <mergeCell ref="M13:N13"/>
    <mergeCell ref="F14:H14"/>
    <mergeCell ref="J14:K14"/>
    <mergeCell ref="M14:N14"/>
    <mergeCell ref="B30:C30"/>
    <mergeCell ref="D30:X30"/>
    <mergeCell ref="E15:X15"/>
    <mergeCell ref="E16:X16"/>
    <mergeCell ref="D17:X17"/>
    <mergeCell ref="E18:X18"/>
    <mergeCell ref="B20:C20"/>
    <mergeCell ref="D20:X20"/>
    <mergeCell ref="H22:I22"/>
    <mergeCell ref="B23:C23"/>
    <mergeCell ref="D23:X23"/>
    <mergeCell ref="B26:C26"/>
    <mergeCell ref="D26:X28"/>
    <mergeCell ref="D41:I42"/>
    <mergeCell ref="J41:Q42"/>
    <mergeCell ref="R41:Y42"/>
    <mergeCell ref="Z41:AK42"/>
    <mergeCell ref="C32:X32"/>
    <mergeCell ref="B34:C34"/>
    <mergeCell ref="D34:X36"/>
    <mergeCell ref="AA34:AK36"/>
    <mergeCell ref="AA37:AK38"/>
    <mergeCell ref="D38:X38"/>
    <mergeCell ref="E39:X39"/>
    <mergeCell ref="D40:I40"/>
    <mergeCell ref="J40:Q40"/>
    <mergeCell ref="R40:Y40"/>
    <mergeCell ref="Z40:AK40"/>
    <mergeCell ref="AJ46:AK46"/>
    <mergeCell ref="D43:I44"/>
    <mergeCell ref="J43:Q44"/>
    <mergeCell ref="R43:Y44"/>
    <mergeCell ref="Z43:AK44"/>
    <mergeCell ref="D45:I48"/>
    <mergeCell ref="J45:Q46"/>
    <mergeCell ref="R45:Y46"/>
    <mergeCell ref="Z45:AA45"/>
    <mergeCell ref="AB45:AC45"/>
    <mergeCell ref="AE45:AF45"/>
    <mergeCell ref="AH45:AI45"/>
    <mergeCell ref="Z46:AA46"/>
    <mergeCell ref="AB46:AC46"/>
    <mergeCell ref="AE46:AF46"/>
    <mergeCell ref="AH46:AI46"/>
    <mergeCell ref="I58:L58"/>
    <mergeCell ref="M58:P58"/>
    <mergeCell ref="Q58:T58"/>
    <mergeCell ref="U58:AA58"/>
    <mergeCell ref="AB58:AH58"/>
    <mergeCell ref="AJ48:AK48"/>
    <mergeCell ref="E50:X51"/>
    <mergeCell ref="AA50:AK54"/>
    <mergeCell ref="E54:X55"/>
    <mergeCell ref="E57:AG57"/>
    <mergeCell ref="J47:Q48"/>
    <mergeCell ref="R47:Y48"/>
    <mergeCell ref="Z47:AA47"/>
    <mergeCell ref="AB47:AC47"/>
    <mergeCell ref="AE47:AF47"/>
    <mergeCell ref="AH47:AI47"/>
    <mergeCell ref="Z48:AA48"/>
    <mergeCell ref="AB48:AC48"/>
    <mergeCell ref="AE48:AF48"/>
    <mergeCell ref="AH48:AI48"/>
    <mergeCell ref="D59:H59"/>
    <mergeCell ref="I59:K59"/>
    <mergeCell ref="M59:O59"/>
    <mergeCell ref="Q59:S59"/>
    <mergeCell ref="D60:H60"/>
    <mergeCell ref="I60:K60"/>
    <mergeCell ref="M60:O60"/>
    <mergeCell ref="Q60:S60"/>
  </mergeCells>
  <phoneticPr fontId="4"/>
  <conditionalFormatting sqref="F13:H14 J13:K14 M13:N14">
    <cfRule type="containsBlanks" dxfId="11" priority="9">
      <formula>LEN(TRIM(F13))=0</formula>
    </cfRule>
  </conditionalFormatting>
  <conditionalFormatting sqref="I59:I60 L59:M60 P59:Q60 T59:T60">
    <cfRule type="containsBlanks" dxfId="10" priority="1">
      <formula>LEN(TRIM(I59))=0</formula>
    </cfRule>
  </conditionalFormatting>
  <conditionalFormatting sqref="J41 R41 J43 J45 J47">
    <cfRule type="containsBlanks" dxfId="9" priority="8">
      <formula>LEN(TRIM(J41))=0</formula>
    </cfRule>
  </conditionalFormatting>
  <conditionalFormatting sqref="R43 R45 R47">
    <cfRule type="containsBlanks" dxfId="8" priority="2">
      <formula>LEN(TRIM(R43))=0</formula>
    </cfRule>
  </conditionalFormatting>
  <conditionalFormatting sqref="Z45:Z48">
    <cfRule type="containsBlanks" dxfId="7" priority="6">
      <formula>LEN(TRIM(Z45))=0</formula>
    </cfRule>
  </conditionalFormatting>
  <conditionalFormatting sqref="Z45:AA48">
    <cfRule type="containsBlanks" dxfId="6" priority="3">
      <formula>LEN(TRIM(Z45))=0</formula>
    </cfRule>
  </conditionalFormatting>
  <conditionalFormatting sqref="AB45:AB48">
    <cfRule type="containsBlanks" dxfId="5" priority="5">
      <formula>LEN(TRIM(AB45))=0</formula>
    </cfRule>
  </conditionalFormatting>
  <conditionalFormatting sqref="AE45:AE48">
    <cfRule type="containsBlanks" dxfId="4" priority="7">
      <formula>LEN(TRIM(AE45))=0</formula>
    </cfRule>
  </conditionalFormatting>
  <conditionalFormatting sqref="AH45:AH48">
    <cfRule type="containsBlanks" dxfId="3" priority="4">
      <formula>LEN(TRIM(AH45))=0</formula>
    </cfRule>
  </conditionalFormatting>
  <dataValidations count="1">
    <dataValidation type="list" allowBlank="1" showInputMessage="1" showErrorMessage="1" sqref="Z46 Z45:AA45 Z48 Z47:AA47" xr:uid="{43777A22-8043-47E4-8EC4-7F77B74E656C}">
      <formula1>"　,平成,令和"</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11745" r:id="rId4" name="Check Box 1">
              <controlPr defaultSize="0" autoFill="0" autoLine="0" autoPict="0">
                <anchor moveWithCells="1">
                  <from>
                    <xdr:col>17</xdr:col>
                    <xdr:colOff>171450</xdr:colOff>
                    <xdr:row>8</xdr:row>
                    <xdr:rowOff>76200</xdr:rowOff>
                  </from>
                  <to>
                    <xdr:col>21</xdr:col>
                    <xdr:colOff>133350</xdr:colOff>
                    <xdr:row>10</xdr:row>
                    <xdr:rowOff>28575</xdr:rowOff>
                  </to>
                </anchor>
              </controlPr>
            </control>
          </mc:Choice>
        </mc:AlternateContent>
        <mc:AlternateContent xmlns:mc="http://schemas.openxmlformats.org/markup-compatibility/2006">
          <mc:Choice Requires="x14">
            <control shapeId="1311746" r:id="rId5" name="Check Box 2">
              <controlPr defaultSize="0" autoFill="0" autoLine="0" autoPict="0">
                <anchor moveWithCells="1">
                  <from>
                    <xdr:col>21</xdr:col>
                    <xdr:colOff>0</xdr:colOff>
                    <xdr:row>8</xdr:row>
                    <xdr:rowOff>76200</xdr:rowOff>
                  </from>
                  <to>
                    <xdr:col>24</xdr:col>
                    <xdr:colOff>152400</xdr:colOff>
                    <xdr:row>10</xdr:row>
                    <xdr:rowOff>28575</xdr:rowOff>
                  </to>
                </anchor>
              </controlPr>
            </control>
          </mc:Choice>
        </mc:AlternateContent>
        <mc:AlternateContent xmlns:mc="http://schemas.openxmlformats.org/markup-compatibility/2006">
          <mc:Choice Requires="x14">
            <control shapeId="1311747" r:id="rId6" name="Check Box 3">
              <controlPr defaultSize="0" autoFill="0" autoLine="0" autoPict="0">
                <anchor moveWithCells="1">
                  <from>
                    <xdr:col>17</xdr:col>
                    <xdr:colOff>171450</xdr:colOff>
                    <xdr:row>13</xdr:row>
                    <xdr:rowOff>152400</xdr:rowOff>
                  </from>
                  <to>
                    <xdr:col>21</xdr:col>
                    <xdr:colOff>133350</xdr:colOff>
                    <xdr:row>15</xdr:row>
                    <xdr:rowOff>19050</xdr:rowOff>
                  </to>
                </anchor>
              </controlPr>
            </control>
          </mc:Choice>
        </mc:AlternateContent>
        <mc:AlternateContent xmlns:mc="http://schemas.openxmlformats.org/markup-compatibility/2006">
          <mc:Choice Requires="x14">
            <control shapeId="1311748" r:id="rId7" name="Check Box 4">
              <controlPr defaultSize="0" autoFill="0" autoLine="0" autoPict="0">
                <anchor moveWithCells="1">
                  <from>
                    <xdr:col>21</xdr:col>
                    <xdr:colOff>0</xdr:colOff>
                    <xdr:row>13</xdr:row>
                    <xdr:rowOff>152400</xdr:rowOff>
                  </from>
                  <to>
                    <xdr:col>24</xdr:col>
                    <xdr:colOff>152400</xdr:colOff>
                    <xdr:row>15</xdr:row>
                    <xdr:rowOff>19050</xdr:rowOff>
                  </to>
                </anchor>
              </controlPr>
            </control>
          </mc:Choice>
        </mc:AlternateContent>
        <mc:AlternateContent xmlns:mc="http://schemas.openxmlformats.org/markup-compatibility/2006">
          <mc:Choice Requires="x14">
            <control shapeId="1311749" r:id="rId8" name="Check Box 5">
              <controlPr defaultSize="0" autoFill="0" autoLine="0" autoPict="0">
                <anchor moveWithCells="1">
                  <from>
                    <xdr:col>17</xdr:col>
                    <xdr:colOff>171450</xdr:colOff>
                    <xdr:row>14</xdr:row>
                    <xdr:rowOff>152400</xdr:rowOff>
                  </from>
                  <to>
                    <xdr:col>21</xdr:col>
                    <xdr:colOff>133350</xdr:colOff>
                    <xdr:row>16</xdr:row>
                    <xdr:rowOff>19050</xdr:rowOff>
                  </to>
                </anchor>
              </controlPr>
            </control>
          </mc:Choice>
        </mc:AlternateContent>
        <mc:AlternateContent xmlns:mc="http://schemas.openxmlformats.org/markup-compatibility/2006">
          <mc:Choice Requires="x14">
            <control shapeId="1311750" r:id="rId9" name="Check Box 6">
              <controlPr defaultSize="0" autoFill="0" autoLine="0" autoPict="0">
                <anchor moveWithCells="1">
                  <from>
                    <xdr:col>21</xdr:col>
                    <xdr:colOff>0</xdr:colOff>
                    <xdr:row>14</xdr:row>
                    <xdr:rowOff>152400</xdr:rowOff>
                  </from>
                  <to>
                    <xdr:col>24</xdr:col>
                    <xdr:colOff>152400</xdr:colOff>
                    <xdr:row>16</xdr:row>
                    <xdr:rowOff>19050</xdr:rowOff>
                  </to>
                </anchor>
              </controlPr>
            </control>
          </mc:Choice>
        </mc:AlternateContent>
        <mc:AlternateContent xmlns:mc="http://schemas.openxmlformats.org/markup-compatibility/2006">
          <mc:Choice Requires="x14">
            <control shapeId="1311751" r:id="rId10" name="Check Box 7">
              <controlPr defaultSize="0" autoFill="0" autoLine="0" autoPict="0">
                <anchor moveWithCells="1">
                  <from>
                    <xdr:col>17</xdr:col>
                    <xdr:colOff>171450</xdr:colOff>
                    <xdr:row>16</xdr:row>
                    <xdr:rowOff>152400</xdr:rowOff>
                  </from>
                  <to>
                    <xdr:col>21</xdr:col>
                    <xdr:colOff>133350</xdr:colOff>
                    <xdr:row>18</xdr:row>
                    <xdr:rowOff>19050</xdr:rowOff>
                  </to>
                </anchor>
              </controlPr>
            </control>
          </mc:Choice>
        </mc:AlternateContent>
        <mc:AlternateContent xmlns:mc="http://schemas.openxmlformats.org/markup-compatibility/2006">
          <mc:Choice Requires="x14">
            <control shapeId="1311752" r:id="rId11" name="Check Box 8">
              <controlPr defaultSize="0" autoFill="0" autoLine="0" autoPict="0">
                <anchor moveWithCells="1">
                  <from>
                    <xdr:col>21</xdr:col>
                    <xdr:colOff>0</xdr:colOff>
                    <xdr:row>16</xdr:row>
                    <xdr:rowOff>152400</xdr:rowOff>
                  </from>
                  <to>
                    <xdr:col>24</xdr:col>
                    <xdr:colOff>152400</xdr:colOff>
                    <xdr:row>18</xdr:row>
                    <xdr:rowOff>19050</xdr:rowOff>
                  </to>
                </anchor>
              </controlPr>
            </control>
          </mc:Choice>
        </mc:AlternateContent>
        <mc:AlternateContent xmlns:mc="http://schemas.openxmlformats.org/markup-compatibility/2006">
          <mc:Choice Requires="x14">
            <control shapeId="1311753" r:id="rId12" name="Check Box 13">
              <controlPr defaultSize="0" autoFill="0" autoLine="0" autoPict="0">
                <anchor moveWithCells="1" sizeWithCells="1">
                  <from>
                    <xdr:col>17</xdr:col>
                    <xdr:colOff>171450</xdr:colOff>
                    <xdr:row>11</xdr:row>
                    <xdr:rowOff>142875</xdr:rowOff>
                  </from>
                  <to>
                    <xdr:col>20</xdr:col>
                    <xdr:colOff>9525</xdr:colOff>
                    <xdr:row>13</xdr:row>
                    <xdr:rowOff>47625</xdr:rowOff>
                  </to>
                </anchor>
              </controlPr>
            </control>
          </mc:Choice>
        </mc:AlternateContent>
        <mc:AlternateContent xmlns:mc="http://schemas.openxmlformats.org/markup-compatibility/2006">
          <mc:Choice Requires="x14">
            <control shapeId="1311754" r:id="rId13" name="Check Box 10">
              <controlPr defaultSize="0" autoFill="0" autoLine="0" autoPict="0">
                <anchor moveWithCells="1" sizeWithCells="1">
                  <from>
                    <xdr:col>20</xdr:col>
                    <xdr:colOff>171450</xdr:colOff>
                    <xdr:row>11</xdr:row>
                    <xdr:rowOff>142875</xdr:rowOff>
                  </from>
                  <to>
                    <xdr:col>23</xdr:col>
                    <xdr:colOff>0</xdr:colOff>
                    <xdr:row>13</xdr:row>
                    <xdr:rowOff>47625</xdr:rowOff>
                  </to>
                </anchor>
              </controlPr>
            </control>
          </mc:Choice>
        </mc:AlternateContent>
        <mc:AlternateContent xmlns:mc="http://schemas.openxmlformats.org/markup-compatibility/2006">
          <mc:Choice Requires="x14">
            <control shapeId="1311755" r:id="rId14" name="Check Box 11">
              <controlPr defaultSize="0" autoFill="0" autoLine="0" autoPict="0">
                <anchor moveWithCells="1" sizeWithCells="1">
                  <from>
                    <xdr:col>17</xdr:col>
                    <xdr:colOff>171450</xdr:colOff>
                    <xdr:row>12</xdr:row>
                    <xdr:rowOff>142875</xdr:rowOff>
                  </from>
                  <to>
                    <xdr:col>20</xdr:col>
                    <xdr:colOff>9525</xdr:colOff>
                    <xdr:row>14</xdr:row>
                    <xdr:rowOff>47625</xdr:rowOff>
                  </to>
                </anchor>
              </controlPr>
            </control>
          </mc:Choice>
        </mc:AlternateContent>
        <mc:AlternateContent xmlns:mc="http://schemas.openxmlformats.org/markup-compatibility/2006">
          <mc:Choice Requires="x14">
            <control shapeId="1311756" r:id="rId15" name="Check Box 12">
              <controlPr defaultSize="0" autoFill="0" autoLine="0" autoPict="0">
                <anchor moveWithCells="1" sizeWithCells="1">
                  <from>
                    <xdr:col>20</xdr:col>
                    <xdr:colOff>171450</xdr:colOff>
                    <xdr:row>12</xdr:row>
                    <xdr:rowOff>142875</xdr:rowOff>
                  </from>
                  <to>
                    <xdr:col>23</xdr:col>
                    <xdr:colOff>0</xdr:colOff>
                    <xdr:row>14</xdr:row>
                    <xdr:rowOff>47625</xdr:rowOff>
                  </to>
                </anchor>
              </controlPr>
            </control>
          </mc:Choice>
        </mc:AlternateContent>
        <mc:AlternateContent xmlns:mc="http://schemas.openxmlformats.org/markup-compatibility/2006">
          <mc:Choice Requires="x14">
            <control shapeId="1311757" r:id="rId16" name="Check Box 13">
              <controlPr defaultSize="0" autoFill="0" autoLine="0" autoPict="0">
                <anchor moveWithCells="1">
                  <from>
                    <xdr:col>17</xdr:col>
                    <xdr:colOff>171450</xdr:colOff>
                    <xdr:row>19</xdr:row>
                    <xdr:rowOff>161925</xdr:rowOff>
                  </from>
                  <to>
                    <xdr:col>21</xdr:col>
                    <xdr:colOff>133350</xdr:colOff>
                    <xdr:row>21</xdr:row>
                    <xdr:rowOff>28575</xdr:rowOff>
                  </to>
                </anchor>
              </controlPr>
            </control>
          </mc:Choice>
        </mc:AlternateContent>
        <mc:AlternateContent xmlns:mc="http://schemas.openxmlformats.org/markup-compatibility/2006">
          <mc:Choice Requires="x14">
            <control shapeId="1311758" r:id="rId17" name="Check Box 14">
              <controlPr defaultSize="0" autoFill="0" autoLine="0" autoPict="0">
                <anchor moveWithCells="1">
                  <from>
                    <xdr:col>21</xdr:col>
                    <xdr:colOff>0</xdr:colOff>
                    <xdr:row>19</xdr:row>
                    <xdr:rowOff>161925</xdr:rowOff>
                  </from>
                  <to>
                    <xdr:col>24</xdr:col>
                    <xdr:colOff>152400</xdr:colOff>
                    <xdr:row>21</xdr:row>
                    <xdr:rowOff>28575</xdr:rowOff>
                  </to>
                </anchor>
              </controlPr>
            </control>
          </mc:Choice>
        </mc:AlternateContent>
        <mc:AlternateContent xmlns:mc="http://schemas.openxmlformats.org/markup-compatibility/2006">
          <mc:Choice Requires="x14">
            <control shapeId="1311759" r:id="rId18" name="Check Box 15">
              <controlPr defaultSize="0" autoFill="0" autoLine="0" autoPict="0">
                <anchor moveWithCells="1">
                  <from>
                    <xdr:col>17</xdr:col>
                    <xdr:colOff>171450</xdr:colOff>
                    <xdr:row>23</xdr:row>
                    <xdr:rowOff>0</xdr:rowOff>
                  </from>
                  <to>
                    <xdr:col>21</xdr:col>
                    <xdr:colOff>133350</xdr:colOff>
                    <xdr:row>24</xdr:row>
                    <xdr:rowOff>38100</xdr:rowOff>
                  </to>
                </anchor>
              </controlPr>
            </control>
          </mc:Choice>
        </mc:AlternateContent>
        <mc:AlternateContent xmlns:mc="http://schemas.openxmlformats.org/markup-compatibility/2006">
          <mc:Choice Requires="x14">
            <control shapeId="1311760" r:id="rId19" name="Check Box 16">
              <controlPr defaultSize="0" autoFill="0" autoLine="0" autoPict="0">
                <anchor moveWithCells="1">
                  <from>
                    <xdr:col>21</xdr:col>
                    <xdr:colOff>0</xdr:colOff>
                    <xdr:row>23</xdr:row>
                    <xdr:rowOff>0</xdr:rowOff>
                  </from>
                  <to>
                    <xdr:col>24</xdr:col>
                    <xdr:colOff>152400</xdr:colOff>
                    <xdr:row>24</xdr:row>
                    <xdr:rowOff>38100</xdr:rowOff>
                  </to>
                </anchor>
              </controlPr>
            </control>
          </mc:Choice>
        </mc:AlternateContent>
        <mc:AlternateContent xmlns:mc="http://schemas.openxmlformats.org/markup-compatibility/2006">
          <mc:Choice Requires="x14">
            <control shapeId="1311761" r:id="rId20" name="Check Box 17">
              <controlPr defaultSize="0" autoFill="0" autoLine="0" autoPict="0">
                <anchor moveWithCells="1">
                  <from>
                    <xdr:col>17</xdr:col>
                    <xdr:colOff>171450</xdr:colOff>
                    <xdr:row>26</xdr:row>
                    <xdr:rowOff>142875</xdr:rowOff>
                  </from>
                  <to>
                    <xdr:col>21</xdr:col>
                    <xdr:colOff>133350</xdr:colOff>
                    <xdr:row>28</xdr:row>
                    <xdr:rowOff>9525</xdr:rowOff>
                  </to>
                </anchor>
              </controlPr>
            </control>
          </mc:Choice>
        </mc:AlternateContent>
        <mc:AlternateContent xmlns:mc="http://schemas.openxmlformats.org/markup-compatibility/2006">
          <mc:Choice Requires="x14">
            <control shapeId="1311762" r:id="rId21" name="Check Box 18">
              <controlPr defaultSize="0" autoFill="0" autoLine="0" autoPict="0">
                <anchor moveWithCells="1">
                  <from>
                    <xdr:col>21</xdr:col>
                    <xdr:colOff>0</xdr:colOff>
                    <xdr:row>26</xdr:row>
                    <xdr:rowOff>142875</xdr:rowOff>
                  </from>
                  <to>
                    <xdr:col>24</xdr:col>
                    <xdr:colOff>152400</xdr:colOff>
                    <xdr:row>28</xdr:row>
                    <xdr:rowOff>9525</xdr:rowOff>
                  </to>
                </anchor>
              </controlPr>
            </control>
          </mc:Choice>
        </mc:AlternateContent>
        <mc:AlternateContent xmlns:mc="http://schemas.openxmlformats.org/markup-compatibility/2006">
          <mc:Choice Requires="x14">
            <control shapeId="1311763" r:id="rId22" name="Check Box 19">
              <controlPr defaultSize="0" autoFill="0" autoLine="0" autoPict="0">
                <anchor moveWithCells="1">
                  <from>
                    <xdr:col>17</xdr:col>
                    <xdr:colOff>171450</xdr:colOff>
                    <xdr:row>34</xdr:row>
                    <xdr:rowOff>152400</xdr:rowOff>
                  </from>
                  <to>
                    <xdr:col>21</xdr:col>
                    <xdr:colOff>133350</xdr:colOff>
                    <xdr:row>36</xdr:row>
                    <xdr:rowOff>19050</xdr:rowOff>
                  </to>
                </anchor>
              </controlPr>
            </control>
          </mc:Choice>
        </mc:AlternateContent>
        <mc:AlternateContent xmlns:mc="http://schemas.openxmlformats.org/markup-compatibility/2006">
          <mc:Choice Requires="x14">
            <control shapeId="1311764" r:id="rId23" name="Check Box 20">
              <controlPr defaultSize="0" autoFill="0" autoLine="0" autoPict="0">
                <anchor moveWithCells="1">
                  <from>
                    <xdr:col>21</xdr:col>
                    <xdr:colOff>0</xdr:colOff>
                    <xdr:row>34</xdr:row>
                    <xdr:rowOff>152400</xdr:rowOff>
                  </from>
                  <to>
                    <xdr:col>24</xdr:col>
                    <xdr:colOff>152400</xdr:colOff>
                    <xdr:row>36</xdr:row>
                    <xdr:rowOff>19050</xdr:rowOff>
                  </to>
                </anchor>
              </controlPr>
            </control>
          </mc:Choice>
        </mc:AlternateContent>
        <mc:AlternateContent xmlns:mc="http://schemas.openxmlformats.org/markup-compatibility/2006">
          <mc:Choice Requires="x14">
            <control shapeId="1311765" r:id="rId24" name="Check Box 21">
              <controlPr defaultSize="0" autoFill="0" autoLine="0" autoPict="0">
                <anchor moveWithCells="1">
                  <from>
                    <xdr:col>17</xdr:col>
                    <xdr:colOff>171450</xdr:colOff>
                    <xdr:row>50</xdr:row>
                    <xdr:rowOff>123825</xdr:rowOff>
                  </from>
                  <to>
                    <xdr:col>21</xdr:col>
                    <xdr:colOff>133350</xdr:colOff>
                    <xdr:row>51</xdr:row>
                    <xdr:rowOff>161925</xdr:rowOff>
                  </to>
                </anchor>
              </controlPr>
            </control>
          </mc:Choice>
        </mc:AlternateContent>
        <mc:AlternateContent xmlns:mc="http://schemas.openxmlformats.org/markup-compatibility/2006">
          <mc:Choice Requires="x14">
            <control shapeId="1311766" r:id="rId25" name="Check Box 22">
              <controlPr defaultSize="0" autoFill="0" autoLine="0" autoPict="0">
                <anchor moveWithCells="1">
                  <from>
                    <xdr:col>21</xdr:col>
                    <xdr:colOff>0</xdr:colOff>
                    <xdr:row>50</xdr:row>
                    <xdr:rowOff>123825</xdr:rowOff>
                  </from>
                  <to>
                    <xdr:col>24</xdr:col>
                    <xdr:colOff>152400</xdr:colOff>
                    <xdr:row>51</xdr:row>
                    <xdr:rowOff>161925</xdr:rowOff>
                  </to>
                </anchor>
              </controlPr>
            </control>
          </mc:Choice>
        </mc:AlternateContent>
        <mc:AlternateContent xmlns:mc="http://schemas.openxmlformats.org/markup-compatibility/2006">
          <mc:Choice Requires="x14">
            <control shapeId="1311767" r:id="rId26" name="Check Box 23">
              <controlPr defaultSize="0" autoFill="0" autoLine="0" autoPict="0">
                <anchor moveWithCells="1">
                  <from>
                    <xdr:col>17</xdr:col>
                    <xdr:colOff>171450</xdr:colOff>
                    <xdr:row>53</xdr:row>
                    <xdr:rowOff>142875</xdr:rowOff>
                  </from>
                  <to>
                    <xdr:col>21</xdr:col>
                    <xdr:colOff>133350</xdr:colOff>
                    <xdr:row>55</xdr:row>
                    <xdr:rowOff>9525</xdr:rowOff>
                  </to>
                </anchor>
              </controlPr>
            </control>
          </mc:Choice>
        </mc:AlternateContent>
        <mc:AlternateContent xmlns:mc="http://schemas.openxmlformats.org/markup-compatibility/2006">
          <mc:Choice Requires="x14">
            <control shapeId="1311768" r:id="rId27" name="Check Box 24">
              <controlPr defaultSize="0" autoFill="0" autoLine="0" autoPict="0">
                <anchor moveWithCells="1">
                  <from>
                    <xdr:col>21</xdr:col>
                    <xdr:colOff>0</xdr:colOff>
                    <xdr:row>53</xdr:row>
                    <xdr:rowOff>142875</xdr:rowOff>
                  </from>
                  <to>
                    <xdr:col>24</xdr:col>
                    <xdr:colOff>152400</xdr:colOff>
                    <xdr:row>55</xdr:row>
                    <xdr:rowOff>9525</xdr:rowOff>
                  </to>
                </anchor>
              </controlPr>
            </control>
          </mc:Choice>
        </mc:AlternateContent>
        <mc:AlternateContent xmlns:mc="http://schemas.openxmlformats.org/markup-compatibility/2006">
          <mc:Choice Requires="x14">
            <control shapeId="1311769" r:id="rId28" name="Check Box 25">
              <controlPr defaultSize="0" autoFill="0" autoLine="0" autoPict="0">
                <anchor moveWithCells="1" sizeWithCells="1">
                  <from>
                    <xdr:col>20</xdr:col>
                    <xdr:colOff>171450</xdr:colOff>
                    <xdr:row>57</xdr:row>
                    <xdr:rowOff>142875</xdr:rowOff>
                  </from>
                  <to>
                    <xdr:col>23</xdr:col>
                    <xdr:colOff>9525</xdr:colOff>
                    <xdr:row>59</xdr:row>
                    <xdr:rowOff>47625</xdr:rowOff>
                  </to>
                </anchor>
              </controlPr>
            </control>
          </mc:Choice>
        </mc:AlternateContent>
        <mc:AlternateContent xmlns:mc="http://schemas.openxmlformats.org/markup-compatibility/2006">
          <mc:Choice Requires="x14">
            <control shapeId="1311770" r:id="rId29" name="Check Box 26">
              <controlPr defaultSize="0" autoFill="0" autoLine="0" autoPict="0">
                <anchor moveWithCells="1" sizeWithCells="1">
                  <from>
                    <xdr:col>23</xdr:col>
                    <xdr:colOff>171450</xdr:colOff>
                    <xdr:row>57</xdr:row>
                    <xdr:rowOff>142875</xdr:rowOff>
                  </from>
                  <to>
                    <xdr:col>26</xdr:col>
                    <xdr:colOff>0</xdr:colOff>
                    <xdr:row>59</xdr:row>
                    <xdr:rowOff>47625</xdr:rowOff>
                  </to>
                </anchor>
              </controlPr>
            </control>
          </mc:Choice>
        </mc:AlternateContent>
        <mc:AlternateContent xmlns:mc="http://schemas.openxmlformats.org/markup-compatibility/2006">
          <mc:Choice Requires="x14">
            <control shapeId="1311771" r:id="rId30" name="Check Box 27">
              <controlPr defaultSize="0" autoFill="0" autoLine="0" autoPict="0">
                <anchor moveWithCells="1" sizeWithCells="1">
                  <from>
                    <xdr:col>20</xdr:col>
                    <xdr:colOff>171450</xdr:colOff>
                    <xdr:row>58</xdr:row>
                    <xdr:rowOff>142875</xdr:rowOff>
                  </from>
                  <to>
                    <xdr:col>23</xdr:col>
                    <xdr:colOff>9525</xdr:colOff>
                    <xdr:row>60</xdr:row>
                    <xdr:rowOff>47625</xdr:rowOff>
                  </to>
                </anchor>
              </controlPr>
            </control>
          </mc:Choice>
        </mc:AlternateContent>
        <mc:AlternateContent xmlns:mc="http://schemas.openxmlformats.org/markup-compatibility/2006">
          <mc:Choice Requires="x14">
            <control shapeId="1311772" r:id="rId31" name="Check Box 28">
              <controlPr defaultSize="0" autoFill="0" autoLine="0" autoPict="0">
                <anchor moveWithCells="1" sizeWithCells="1">
                  <from>
                    <xdr:col>23</xdr:col>
                    <xdr:colOff>171450</xdr:colOff>
                    <xdr:row>58</xdr:row>
                    <xdr:rowOff>142875</xdr:rowOff>
                  </from>
                  <to>
                    <xdr:col>26</xdr:col>
                    <xdr:colOff>0</xdr:colOff>
                    <xdr:row>60</xdr:row>
                    <xdr:rowOff>47625</xdr:rowOff>
                  </to>
                </anchor>
              </controlPr>
            </control>
          </mc:Choice>
        </mc:AlternateContent>
        <mc:AlternateContent xmlns:mc="http://schemas.openxmlformats.org/markup-compatibility/2006">
          <mc:Choice Requires="x14">
            <control shapeId="1311773" r:id="rId32" name="Check Box 29">
              <controlPr defaultSize="0" autoFill="0" autoLine="0" autoPict="0">
                <anchor moveWithCells="1" sizeWithCells="1">
                  <from>
                    <xdr:col>27</xdr:col>
                    <xdr:colOff>171450</xdr:colOff>
                    <xdr:row>57</xdr:row>
                    <xdr:rowOff>142875</xdr:rowOff>
                  </from>
                  <to>
                    <xdr:col>30</xdr:col>
                    <xdr:colOff>9525</xdr:colOff>
                    <xdr:row>59</xdr:row>
                    <xdr:rowOff>47625</xdr:rowOff>
                  </to>
                </anchor>
              </controlPr>
            </control>
          </mc:Choice>
        </mc:AlternateContent>
        <mc:AlternateContent xmlns:mc="http://schemas.openxmlformats.org/markup-compatibility/2006">
          <mc:Choice Requires="x14">
            <control shapeId="1311774" r:id="rId33" name="Check Box 30">
              <controlPr defaultSize="0" autoFill="0" autoLine="0" autoPict="0">
                <anchor moveWithCells="1" sizeWithCells="1">
                  <from>
                    <xdr:col>30</xdr:col>
                    <xdr:colOff>171450</xdr:colOff>
                    <xdr:row>57</xdr:row>
                    <xdr:rowOff>142875</xdr:rowOff>
                  </from>
                  <to>
                    <xdr:col>33</xdr:col>
                    <xdr:colOff>0</xdr:colOff>
                    <xdr:row>59</xdr:row>
                    <xdr:rowOff>47625</xdr:rowOff>
                  </to>
                </anchor>
              </controlPr>
            </control>
          </mc:Choice>
        </mc:AlternateContent>
        <mc:AlternateContent xmlns:mc="http://schemas.openxmlformats.org/markup-compatibility/2006">
          <mc:Choice Requires="x14">
            <control shapeId="1311775" r:id="rId34" name="Check Box 31">
              <controlPr defaultSize="0" autoFill="0" autoLine="0" autoPict="0">
                <anchor moveWithCells="1" sizeWithCells="1">
                  <from>
                    <xdr:col>27</xdr:col>
                    <xdr:colOff>171450</xdr:colOff>
                    <xdr:row>58</xdr:row>
                    <xdr:rowOff>142875</xdr:rowOff>
                  </from>
                  <to>
                    <xdr:col>30</xdr:col>
                    <xdr:colOff>9525</xdr:colOff>
                    <xdr:row>60</xdr:row>
                    <xdr:rowOff>47625</xdr:rowOff>
                  </to>
                </anchor>
              </controlPr>
            </control>
          </mc:Choice>
        </mc:AlternateContent>
        <mc:AlternateContent xmlns:mc="http://schemas.openxmlformats.org/markup-compatibility/2006">
          <mc:Choice Requires="x14">
            <control shapeId="1311776" r:id="rId35" name="Check Box 32">
              <controlPr defaultSize="0" autoFill="0" autoLine="0" autoPict="0">
                <anchor moveWithCells="1" sizeWithCells="1">
                  <from>
                    <xdr:col>30</xdr:col>
                    <xdr:colOff>171450</xdr:colOff>
                    <xdr:row>58</xdr:row>
                    <xdr:rowOff>142875</xdr:rowOff>
                  </from>
                  <to>
                    <xdr:col>33</xdr:col>
                    <xdr:colOff>0</xdr:colOff>
                    <xdr:row>60</xdr:row>
                    <xdr:rowOff>47625</xdr:rowOff>
                  </to>
                </anchor>
              </controlPr>
            </control>
          </mc:Choice>
        </mc:AlternateContent>
        <mc:AlternateContent xmlns:mc="http://schemas.openxmlformats.org/markup-compatibility/2006">
          <mc:Choice Requires="x14">
            <control shapeId="1311777" r:id="rId36" name="Check Box 33">
              <controlPr defaultSize="0" autoFill="0" autoLine="0" autoPict="0">
                <anchor moveWithCells="1" sizeWithCells="1">
                  <from>
                    <xdr:col>17</xdr:col>
                    <xdr:colOff>171450</xdr:colOff>
                    <xdr:row>4</xdr:row>
                    <xdr:rowOff>161925</xdr:rowOff>
                  </from>
                  <to>
                    <xdr:col>21</xdr:col>
                    <xdr:colOff>133350</xdr:colOff>
                    <xdr:row>6</xdr:row>
                    <xdr:rowOff>28575</xdr:rowOff>
                  </to>
                </anchor>
              </controlPr>
            </control>
          </mc:Choice>
        </mc:AlternateContent>
        <mc:AlternateContent xmlns:mc="http://schemas.openxmlformats.org/markup-compatibility/2006">
          <mc:Choice Requires="x14">
            <control shapeId="1311778" r:id="rId37" name="Check Box 34">
              <controlPr defaultSize="0" autoFill="0" autoLine="0" autoPict="0">
                <anchor moveWithCells="1" sizeWithCells="1">
                  <from>
                    <xdr:col>21</xdr:col>
                    <xdr:colOff>0</xdr:colOff>
                    <xdr:row>4</xdr:row>
                    <xdr:rowOff>161925</xdr:rowOff>
                  </from>
                  <to>
                    <xdr:col>24</xdr:col>
                    <xdr:colOff>152400</xdr:colOff>
                    <xdr:row>6</xdr:row>
                    <xdr:rowOff>28575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3BC5D-008B-443F-8157-DEE2C95F24FC}">
  <sheetPr>
    <tabColor theme="7" tint="0.59999389629810485"/>
  </sheetPr>
  <dimension ref="A1:BP87"/>
  <sheetViews>
    <sheetView showGridLines="0" view="pageBreakPreview" zoomScaleNormal="100" zoomScaleSheetLayoutView="100" workbookViewId="0">
      <selection activeCell="O38" sqref="O38:AI38"/>
    </sheetView>
  </sheetViews>
  <sheetFormatPr defaultColWidth="8" defaultRowHeight="12"/>
  <cols>
    <col min="1" max="1" width="1.375" style="13" customWidth="1"/>
    <col min="2" max="2" width="1.625" style="13" customWidth="1"/>
    <col min="3" max="67" width="2.375" style="13" customWidth="1"/>
    <col min="68" max="16384" width="8" style="13"/>
  </cols>
  <sheetData>
    <row r="1" spans="1:68" ht="14.1" customHeight="1">
      <c r="A1" s="1742" t="s">
        <v>1720</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N1" s="525"/>
      <c r="AO1" s="525"/>
      <c r="AP1" s="525"/>
      <c r="AQ1" s="525"/>
      <c r="AR1" s="525"/>
    </row>
    <row r="2" spans="1:68" ht="5.0999999999999996" customHeight="1" thickBot="1">
      <c r="AL2" s="17"/>
    </row>
    <row r="3" spans="1:68" ht="14.1" customHeight="1">
      <c r="B3" s="1741" t="s">
        <v>1721</v>
      </c>
      <c r="C3" s="1739"/>
      <c r="D3" s="1739"/>
      <c r="E3" s="1739"/>
      <c r="F3" s="1739"/>
      <c r="G3" s="1739"/>
      <c r="H3" s="1739"/>
      <c r="I3" s="1739"/>
      <c r="J3" s="1739"/>
      <c r="K3" s="1739"/>
      <c r="L3" s="1739"/>
      <c r="M3" s="1739"/>
      <c r="N3" s="1739"/>
      <c r="O3" s="1739"/>
      <c r="P3" s="1739"/>
      <c r="Q3" s="1739"/>
      <c r="R3" s="1739"/>
      <c r="S3" s="1739"/>
      <c r="T3" s="1739"/>
      <c r="U3" s="1739"/>
      <c r="V3" s="1739"/>
      <c r="W3" s="1739"/>
      <c r="X3" s="1739"/>
      <c r="Y3" s="1739"/>
      <c r="Z3" s="1738" t="s">
        <v>122</v>
      </c>
      <c r="AA3" s="1739"/>
      <c r="AB3" s="1739"/>
      <c r="AC3" s="1739"/>
      <c r="AD3" s="1739"/>
      <c r="AE3" s="1739"/>
      <c r="AF3" s="1739"/>
      <c r="AG3" s="1739"/>
      <c r="AH3" s="1739"/>
      <c r="AI3" s="1739"/>
      <c r="AJ3" s="1739"/>
      <c r="AK3" s="1739"/>
      <c r="AL3" s="1740"/>
    </row>
    <row r="4" spans="1:68" ht="6.95" customHeight="1">
      <c r="A4" s="303"/>
      <c r="B4" s="15"/>
      <c r="E4" s="303"/>
      <c r="F4" s="303"/>
      <c r="G4" s="303"/>
      <c r="H4" s="3"/>
      <c r="I4" s="3"/>
      <c r="J4" s="3"/>
      <c r="K4" s="3"/>
      <c r="L4" s="3"/>
      <c r="M4" s="3"/>
      <c r="N4" s="3"/>
      <c r="O4" s="3"/>
      <c r="P4" s="3"/>
      <c r="Q4" s="3"/>
      <c r="R4" s="3"/>
      <c r="S4" s="303"/>
      <c r="T4" s="3"/>
      <c r="U4" s="3"/>
      <c r="V4" s="3"/>
      <c r="W4" s="3"/>
      <c r="X4" s="3"/>
      <c r="Y4" s="303"/>
      <c r="Z4" s="21"/>
      <c r="AA4" s="322"/>
      <c r="AB4" s="322"/>
      <c r="AC4" s="322"/>
      <c r="AD4" s="322"/>
      <c r="AE4" s="322"/>
      <c r="AF4" s="322"/>
      <c r="AG4" s="322"/>
      <c r="AH4" s="322"/>
      <c r="AI4" s="322"/>
      <c r="AJ4" s="4"/>
      <c r="AK4" s="30"/>
      <c r="AL4" s="31"/>
    </row>
    <row r="5" spans="1:68" ht="14.1" customHeight="1">
      <c r="A5" s="303"/>
      <c r="B5" s="477"/>
      <c r="C5" s="480"/>
      <c r="D5" s="278" t="s">
        <v>328</v>
      </c>
      <c r="E5" s="1872" t="s">
        <v>1073</v>
      </c>
      <c r="F5" s="1872"/>
      <c r="G5" s="1872"/>
      <c r="H5" s="1872"/>
      <c r="I5" s="1872"/>
      <c r="J5" s="1872"/>
      <c r="K5" s="1872"/>
      <c r="L5" s="1872"/>
      <c r="M5" s="1872"/>
      <c r="N5" s="1872"/>
      <c r="O5" s="1872"/>
      <c r="P5" s="1872"/>
      <c r="Q5" s="1872"/>
      <c r="R5" s="1872"/>
      <c r="S5" s="1872"/>
      <c r="T5" s="1872"/>
      <c r="U5" s="1872"/>
      <c r="V5" s="1872"/>
      <c r="W5" s="1872"/>
      <c r="X5" s="1872"/>
      <c r="Y5" s="36"/>
      <c r="Z5" s="274" t="s">
        <v>131</v>
      </c>
      <c r="AA5" s="1871" t="s">
        <v>877</v>
      </c>
      <c r="AB5" s="1871"/>
      <c r="AC5" s="1871"/>
      <c r="AD5" s="1871"/>
      <c r="AE5" s="1871"/>
      <c r="AF5" s="1871"/>
      <c r="AG5" s="1871"/>
      <c r="AH5" s="1871"/>
      <c r="AI5" s="1871"/>
      <c r="AJ5" s="1871"/>
      <c r="AK5" s="1871"/>
      <c r="AL5" s="31"/>
    </row>
    <row r="6" spans="1:68" ht="14.1" customHeight="1">
      <c r="A6" s="303"/>
      <c r="B6" s="19"/>
      <c r="C6" s="303"/>
      <c r="Y6" s="36"/>
      <c r="Z6" s="359"/>
      <c r="AA6" s="1871"/>
      <c r="AB6" s="1871"/>
      <c r="AC6" s="1871"/>
      <c r="AD6" s="1871"/>
      <c r="AE6" s="1871"/>
      <c r="AF6" s="1871"/>
      <c r="AG6" s="1871"/>
      <c r="AH6" s="1871"/>
      <c r="AI6" s="1871"/>
      <c r="AJ6" s="1871"/>
      <c r="AK6" s="1871"/>
      <c r="AL6" s="31"/>
    </row>
    <row r="7" spans="1:68" ht="14.1" customHeight="1">
      <c r="A7" s="303"/>
      <c r="B7" s="19"/>
      <c r="C7" s="506"/>
      <c r="D7" s="303"/>
      <c r="E7" s="511"/>
      <c r="F7" s="511"/>
      <c r="G7" s="511"/>
      <c r="H7" s="511"/>
      <c r="I7" s="511"/>
      <c r="J7" s="511"/>
      <c r="K7" s="511"/>
      <c r="L7" s="511"/>
      <c r="M7" s="511"/>
      <c r="N7" s="511"/>
      <c r="O7" s="511"/>
      <c r="P7" s="511"/>
      <c r="Q7" s="511"/>
      <c r="R7" s="511"/>
      <c r="S7" s="511"/>
      <c r="T7" s="511"/>
      <c r="U7" s="511"/>
      <c r="V7" s="511"/>
      <c r="W7" s="511"/>
      <c r="X7" s="511"/>
      <c r="Y7" s="36"/>
      <c r="Z7" s="359"/>
      <c r="AA7" s="1871"/>
      <c r="AB7" s="1871"/>
      <c r="AC7" s="1871"/>
      <c r="AD7" s="1871"/>
      <c r="AE7" s="1871"/>
      <c r="AF7" s="1871"/>
      <c r="AG7" s="1871"/>
      <c r="AH7" s="1871"/>
      <c r="AI7" s="1871"/>
      <c r="AJ7" s="1871"/>
      <c r="AK7" s="1871"/>
      <c r="AL7" s="31"/>
    </row>
    <row r="8" spans="1:68" ht="14.1" customHeight="1">
      <c r="A8" s="303"/>
      <c r="B8" s="19"/>
      <c r="C8" s="303"/>
      <c r="D8" s="278" t="s">
        <v>478</v>
      </c>
      <c r="E8" s="1710" t="s">
        <v>647</v>
      </c>
      <c r="F8" s="1710"/>
      <c r="G8" s="1710"/>
      <c r="H8" s="1710"/>
      <c r="I8" s="1710"/>
      <c r="J8" s="1710"/>
      <c r="K8" s="1710"/>
      <c r="L8" s="1710"/>
      <c r="M8" s="1710"/>
      <c r="N8" s="1710"/>
      <c r="O8" s="1710"/>
      <c r="P8" s="1710"/>
      <c r="Q8" s="1710"/>
      <c r="R8" s="1710"/>
      <c r="S8" s="1710"/>
      <c r="T8" s="1710"/>
      <c r="U8" s="1710"/>
      <c r="V8" s="1710"/>
      <c r="W8" s="1710"/>
      <c r="X8" s="1710"/>
      <c r="Y8" s="36"/>
      <c r="Z8" s="11"/>
      <c r="AA8" s="322"/>
      <c r="AB8" s="322"/>
      <c r="AC8" s="322"/>
      <c r="AD8" s="322"/>
      <c r="AE8" s="322"/>
      <c r="AF8" s="322"/>
      <c r="AG8" s="322"/>
      <c r="AH8" s="322"/>
      <c r="AI8" s="322"/>
      <c r="AJ8" s="322"/>
      <c r="AK8" s="322"/>
      <c r="AL8" s="31"/>
    </row>
    <row r="9" spans="1:68" ht="14.1" customHeight="1">
      <c r="A9" s="303"/>
      <c r="B9" s="876"/>
      <c r="C9" s="56"/>
      <c r="Y9" s="36"/>
      <c r="Z9" s="297"/>
      <c r="AA9" s="311"/>
      <c r="AB9" s="311"/>
      <c r="AC9" s="311"/>
      <c r="AD9" s="311"/>
      <c r="AE9" s="311"/>
      <c r="AF9" s="311"/>
      <c r="AG9" s="311"/>
      <c r="AH9" s="311"/>
      <c r="AI9" s="311"/>
      <c r="AJ9" s="311"/>
      <c r="AK9" s="311"/>
      <c r="AL9" s="324"/>
    </row>
    <row r="10" spans="1:68" ht="14.1" customHeight="1">
      <c r="A10" s="303"/>
      <c r="B10" s="15"/>
      <c r="C10" s="303"/>
      <c r="D10" s="65"/>
      <c r="E10" s="65"/>
      <c r="F10" s="65"/>
      <c r="G10" s="65"/>
      <c r="H10" s="65"/>
      <c r="I10" s="65"/>
      <c r="J10" s="65"/>
      <c r="K10" s="65"/>
      <c r="L10" s="65"/>
      <c r="M10" s="65"/>
      <c r="N10" s="65"/>
      <c r="O10" s="65"/>
      <c r="P10" s="65"/>
      <c r="Q10" s="65"/>
      <c r="R10" s="65"/>
      <c r="S10" s="65"/>
      <c r="T10" s="65"/>
      <c r="U10" s="65"/>
      <c r="V10" s="65"/>
      <c r="W10" s="65"/>
      <c r="X10" s="65"/>
      <c r="Y10" s="36"/>
      <c r="Z10" s="11"/>
      <c r="AA10" s="311"/>
      <c r="AB10" s="311"/>
      <c r="AC10" s="311"/>
      <c r="AD10" s="311"/>
      <c r="AE10" s="311"/>
      <c r="AF10" s="311"/>
      <c r="AG10" s="311"/>
      <c r="AH10" s="311"/>
      <c r="AI10" s="311"/>
      <c r="AJ10" s="311"/>
      <c r="AK10" s="311"/>
      <c r="AL10" s="324"/>
    </row>
    <row r="11" spans="1:68" ht="14.1" customHeight="1">
      <c r="A11" s="303"/>
      <c r="B11" s="15"/>
      <c r="C11" s="4343" t="s">
        <v>331</v>
      </c>
      <c r="D11" s="4343"/>
      <c r="E11" s="4343"/>
      <c r="F11" s="4343"/>
      <c r="G11" s="4343"/>
      <c r="H11" s="4343"/>
      <c r="I11" s="4343"/>
      <c r="J11" s="4343"/>
      <c r="K11" s="4343"/>
      <c r="L11" s="4343"/>
      <c r="M11" s="4343"/>
      <c r="N11" s="4343"/>
      <c r="O11" s="4343"/>
      <c r="P11" s="4343"/>
      <c r="Q11" s="4343"/>
      <c r="R11" s="4343"/>
      <c r="S11" s="4343"/>
      <c r="T11" s="4343"/>
      <c r="U11" s="4343"/>
      <c r="V11" s="4343"/>
      <c r="W11" s="4343"/>
      <c r="X11" s="4343"/>
      <c r="Y11" s="36"/>
      <c r="Z11" s="21"/>
      <c r="AA11" s="311"/>
      <c r="AB11" s="311"/>
      <c r="AC11" s="311"/>
      <c r="AD11" s="311"/>
      <c r="AE11" s="311"/>
      <c r="AF11" s="311"/>
      <c r="AG11" s="311"/>
      <c r="AH11" s="311"/>
      <c r="AI11" s="311"/>
      <c r="AJ11" s="311"/>
      <c r="AK11" s="311"/>
      <c r="AL11" s="324"/>
    </row>
    <row r="12" spans="1:68" ht="6.95" customHeight="1">
      <c r="A12" s="303"/>
      <c r="B12" s="15"/>
      <c r="C12" s="303"/>
      <c r="E12" s="303"/>
      <c r="F12" s="303"/>
      <c r="G12" s="303"/>
      <c r="H12" s="323"/>
      <c r="I12" s="315"/>
      <c r="J12" s="315"/>
      <c r="K12" s="3"/>
      <c r="L12" s="6"/>
      <c r="M12" s="323"/>
      <c r="N12" s="303"/>
      <c r="O12" s="303"/>
      <c r="P12" s="303"/>
      <c r="Q12" s="303"/>
      <c r="R12" s="315"/>
      <c r="S12" s="315"/>
      <c r="T12" s="1"/>
      <c r="U12" s="321"/>
      <c r="V12" s="321"/>
      <c r="W12" s="303"/>
      <c r="X12" s="303"/>
      <c r="Y12" s="5"/>
      <c r="Z12" s="297"/>
      <c r="AA12" s="311"/>
      <c r="AB12" s="311"/>
      <c r="AC12" s="311"/>
      <c r="AD12" s="311"/>
      <c r="AE12" s="311"/>
      <c r="AF12" s="311"/>
      <c r="AG12" s="311"/>
      <c r="AH12" s="311"/>
      <c r="AI12" s="311"/>
      <c r="AJ12" s="311"/>
      <c r="AK12" s="311"/>
      <c r="AL12" s="324"/>
    </row>
    <row r="13" spans="1:68" ht="14.1" customHeight="1">
      <c r="A13" s="303"/>
      <c r="B13" s="2941" t="s">
        <v>476</v>
      </c>
      <c r="C13" s="2942"/>
      <c r="D13" s="1872" t="s">
        <v>648</v>
      </c>
      <c r="E13" s="1872"/>
      <c r="F13" s="1872"/>
      <c r="G13" s="1872"/>
      <c r="H13" s="1872"/>
      <c r="I13" s="1872"/>
      <c r="J13" s="1872"/>
      <c r="K13" s="1872"/>
      <c r="L13" s="1872"/>
      <c r="M13" s="1872"/>
      <c r="N13" s="1872"/>
      <c r="O13" s="1872"/>
      <c r="P13" s="1872"/>
      <c r="Q13" s="1872"/>
      <c r="R13" s="1872"/>
      <c r="S13" s="1872"/>
      <c r="T13" s="1872"/>
      <c r="U13" s="1872"/>
      <c r="V13" s="1872"/>
      <c r="W13" s="1872"/>
      <c r="X13" s="1872"/>
      <c r="Y13" s="5"/>
      <c r="Z13" s="297" t="s">
        <v>131</v>
      </c>
      <c r="AA13" s="1871" t="s">
        <v>869</v>
      </c>
      <c r="AB13" s="1871"/>
      <c r="AC13" s="1871"/>
      <c r="AD13" s="1871"/>
      <c r="AE13" s="1871"/>
      <c r="AF13" s="1871"/>
      <c r="AG13" s="1871"/>
      <c r="AH13" s="1871"/>
      <c r="AI13" s="1871"/>
      <c r="AJ13" s="1871"/>
      <c r="AK13" s="1871"/>
      <c r="AL13" s="324"/>
      <c r="AN13" s="1872" t="s">
        <v>837</v>
      </c>
      <c r="AO13" s="1872"/>
      <c r="AP13" s="1872"/>
      <c r="AQ13" s="1872"/>
      <c r="AR13" s="1872"/>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c r="BP13" s="1872"/>
    </row>
    <row r="14" spans="1:68" ht="14.1" customHeight="1">
      <c r="A14" s="303"/>
      <c r="B14" s="18"/>
      <c r="D14" s="1872"/>
      <c r="E14" s="1872"/>
      <c r="F14" s="1872"/>
      <c r="G14" s="1872"/>
      <c r="H14" s="1872"/>
      <c r="I14" s="1872"/>
      <c r="J14" s="1872"/>
      <c r="K14" s="1872"/>
      <c r="L14" s="1872"/>
      <c r="M14" s="1872"/>
      <c r="N14" s="1872"/>
      <c r="O14" s="1872"/>
      <c r="P14" s="1872"/>
      <c r="Q14" s="1872"/>
      <c r="R14" s="1872"/>
      <c r="S14" s="1872"/>
      <c r="T14" s="1872"/>
      <c r="U14" s="1872"/>
      <c r="V14" s="1872"/>
      <c r="W14" s="1872"/>
      <c r="X14" s="1872"/>
      <c r="Y14" s="5"/>
      <c r="Z14" s="12"/>
      <c r="AA14" s="1871"/>
      <c r="AB14" s="1871"/>
      <c r="AC14" s="1871"/>
      <c r="AD14" s="1871"/>
      <c r="AE14" s="1871"/>
      <c r="AF14" s="1871"/>
      <c r="AG14" s="1871"/>
      <c r="AH14" s="1871"/>
      <c r="AI14" s="1871"/>
      <c r="AJ14" s="1871"/>
      <c r="AK14" s="1871"/>
      <c r="AL14" s="168"/>
      <c r="AN14" s="4071" t="s">
        <v>1195</v>
      </c>
      <c r="AO14" s="4072"/>
      <c r="AP14" s="4072"/>
      <c r="AQ14" s="4072"/>
      <c r="AR14" s="4072"/>
      <c r="AS14" s="4072"/>
      <c r="AT14" s="4072"/>
      <c r="AU14" s="4072"/>
      <c r="AV14" s="4072"/>
      <c r="AW14" s="4072"/>
      <c r="AX14" s="4072"/>
      <c r="AY14" s="4072"/>
      <c r="AZ14" s="4072"/>
      <c r="BA14" s="4072"/>
      <c r="BB14" s="4072"/>
      <c r="BC14" s="4072"/>
      <c r="BD14" s="4072"/>
      <c r="BE14" s="4072"/>
      <c r="BF14" s="4072"/>
      <c r="BG14" s="4072"/>
      <c r="BH14" s="4072"/>
      <c r="BI14" s="4072"/>
      <c r="BJ14" s="4072"/>
      <c r="BK14" s="4072"/>
      <c r="BL14" s="4072"/>
      <c r="BM14" s="4072"/>
      <c r="BN14" s="4072"/>
      <c r="BO14" s="4072"/>
      <c r="BP14" s="4073"/>
    </row>
    <row r="15" spans="1:68" ht="14.1" customHeight="1">
      <c r="A15" s="303"/>
      <c r="B15" s="15"/>
      <c r="C15" s="303"/>
      <c r="Y15" s="5"/>
      <c r="Z15" s="297" t="s">
        <v>17</v>
      </c>
      <c r="AA15" s="1871" t="s">
        <v>868</v>
      </c>
      <c r="AB15" s="1871"/>
      <c r="AC15" s="1871"/>
      <c r="AD15" s="1871"/>
      <c r="AE15" s="1871"/>
      <c r="AF15" s="1871"/>
      <c r="AG15" s="1871"/>
      <c r="AH15" s="1871"/>
      <c r="AI15" s="1871"/>
      <c r="AJ15" s="1871"/>
      <c r="AK15" s="1871"/>
      <c r="AL15" s="168"/>
      <c r="AN15" s="4077" t="s">
        <v>1197</v>
      </c>
      <c r="AO15" s="4078"/>
      <c r="AP15" s="4078"/>
      <c r="AQ15" s="4078"/>
      <c r="AR15" s="4078"/>
      <c r="AS15" s="4078"/>
      <c r="AT15" s="4078"/>
      <c r="AU15" s="4078"/>
      <c r="AV15" s="4078"/>
      <c r="AW15" s="4078"/>
      <c r="AX15" s="4078"/>
      <c r="AY15" s="4078"/>
      <c r="AZ15" s="4078"/>
      <c r="BA15" s="4078"/>
      <c r="BB15" s="4078"/>
      <c r="BC15" s="4078"/>
      <c r="BD15" s="4078"/>
      <c r="BE15" s="4078"/>
      <c r="BF15" s="4078"/>
      <c r="BG15" s="4078"/>
      <c r="BH15" s="4078"/>
      <c r="BI15" s="4078"/>
      <c r="BJ15" s="4078"/>
      <c r="BK15" s="4078"/>
      <c r="BL15" s="4078"/>
      <c r="BM15" s="4078"/>
      <c r="BN15" s="4078"/>
      <c r="BO15" s="4078"/>
      <c r="BP15" s="4079"/>
    </row>
    <row r="16" spans="1:68" ht="14.1" customHeight="1">
      <c r="A16" s="303"/>
      <c r="B16" s="1708" t="s">
        <v>475</v>
      </c>
      <c r="C16" s="1709"/>
      <c r="D16" s="1872" t="s">
        <v>649</v>
      </c>
      <c r="E16" s="1872"/>
      <c r="F16" s="1872"/>
      <c r="G16" s="1872"/>
      <c r="H16" s="1872"/>
      <c r="I16" s="1872"/>
      <c r="J16" s="1872"/>
      <c r="K16" s="1872"/>
      <c r="L16" s="1872"/>
      <c r="M16" s="1872"/>
      <c r="N16" s="1872"/>
      <c r="O16" s="1872"/>
      <c r="P16" s="1872"/>
      <c r="Q16" s="1872"/>
      <c r="R16" s="1872"/>
      <c r="S16" s="1872"/>
      <c r="T16" s="1872"/>
      <c r="U16" s="1872"/>
      <c r="V16" s="1872"/>
      <c r="W16" s="1872"/>
      <c r="X16" s="1872"/>
      <c r="Z16" s="12"/>
      <c r="AA16" s="1871"/>
      <c r="AB16" s="1871"/>
      <c r="AC16" s="1871"/>
      <c r="AD16" s="1871"/>
      <c r="AE16" s="1871"/>
      <c r="AF16" s="1871"/>
      <c r="AG16" s="1871"/>
      <c r="AH16" s="1871"/>
      <c r="AI16" s="1871"/>
      <c r="AJ16" s="1871"/>
      <c r="AK16" s="1871"/>
      <c r="AL16" s="168"/>
      <c r="AN16" s="4077"/>
      <c r="AO16" s="4078"/>
      <c r="AP16" s="4078"/>
      <c r="AQ16" s="4078"/>
      <c r="AR16" s="4078"/>
      <c r="AS16" s="4078"/>
      <c r="AT16" s="4078"/>
      <c r="AU16" s="4078"/>
      <c r="AV16" s="4078"/>
      <c r="AW16" s="4078"/>
      <c r="AX16" s="4078"/>
      <c r="AY16" s="4078"/>
      <c r="AZ16" s="4078"/>
      <c r="BA16" s="4078"/>
      <c r="BB16" s="4078"/>
      <c r="BC16" s="4078"/>
      <c r="BD16" s="4078"/>
      <c r="BE16" s="4078"/>
      <c r="BF16" s="4078"/>
      <c r="BG16" s="4078"/>
      <c r="BH16" s="4078"/>
      <c r="BI16" s="4078"/>
      <c r="BJ16" s="4078"/>
      <c r="BK16" s="4078"/>
      <c r="BL16" s="4078"/>
      <c r="BM16" s="4078"/>
      <c r="BN16" s="4078"/>
      <c r="BO16" s="4078"/>
      <c r="BP16" s="4079"/>
    </row>
    <row r="17" spans="1:68" ht="14.1" customHeight="1">
      <c r="A17" s="303"/>
      <c r="B17" s="18"/>
      <c r="D17" s="1872"/>
      <c r="E17" s="1872"/>
      <c r="F17" s="1872"/>
      <c r="G17" s="1872"/>
      <c r="H17" s="1872"/>
      <c r="I17" s="1872"/>
      <c r="J17" s="1872"/>
      <c r="K17" s="1872"/>
      <c r="L17" s="1872"/>
      <c r="M17" s="1872"/>
      <c r="N17" s="1872"/>
      <c r="O17" s="1872"/>
      <c r="P17" s="1872"/>
      <c r="Q17" s="1872"/>
      <c r="R17" s="1872"/>
      <c r="S17" s="1872"/>
      <c r="T17" s="1872"/>
      <c r="U17" s="1872"/>
      <c r="V17" s="1872"/>
      <c r="W17" s="1872"/>
      <c r="X17" s="1872"/>
      <c r="Y17" s="2"/>
      <c r="Z17" s="169" t="s">
        <v>17</v>
      </c>
      <c r="AA17" s="2990" t="s">
        <v>980</v>
      </c>
      <c r="AB17" s="2990"/>
      <c r="AC17" s="2990"/>
      <c r="AD17" s="2990"/>
      <c r="AE17" s="2990"/>
      <c r="AF17" s="2990"/>
      <c r="AG17" s="2990"/>
      <c r="AH17" s="2990"/>
      <c r="AI17" s="2990"/>
      <c r="AJ17" s="2990"/>
      <c r="AK17" s="2990"/>
      <c r="AL17" s="168"/>
      <c r="AN17" s="4077"/>
      <c r="AO17" s="4078"/>
      <c r="AP17" s="4078"/>
      <c r="AQ17" s="4078"/>
      <c r="AR17" s="4078"/>
      <c r="AS17" s="4078"/>
      <c r="AT17" s="4078"/>
      <c r="AU17" s="4078"/>
      <c r="AV17" s="4078"/>
      <c r="AW17" s="4078"/>
      <c r="AX17" s="4078"/>
      <c r="AY17" s="4078"/>
      <c r="AZ17" s="4078"/>
      <c r="BA17" s="4078"/>
      <c r="BB17" s="4078"/>
      <c r="BC17" s="4078"/>
      <c r="BD17" s="4078"/>
      <c r="BE17" s="4078"/>
      <c r="BF17" s="4078"/>
      <c r="BG17" s="4078"/>
      <c r="BH17" s="4078"/>
      <c r="BI17" s="4078"/>
      <c r="BJ17" s="4078"/>
      <c r="BK17" s="4078"/>
      <c r="BL17" s="4078"/>
      <c r="BM17" s="4078"/>
      <c r="BN17" s="4078"/>
      <c r="BO17" s="4078"/>
      <c r="BP17" s="4079"/>
    </row>
    <row r="18" spans="1:68" ht="14.1" customHeight="1">
      <c r="A18" s="303"/>
      <c r="B18" s="15"/>
      <c r="C18" s="303"/>
      <c r="D18" s="278" t="s">
        <v>629</v>
      </c>
      <c r="E18" s="1710" t="s">
        <v>1143</v>
      </c>
      <c r="F18" s="1710"/>
      <c r="G18" s="1710"/>
      <c r="H18" s="1710"/>
      <c r="I18" s="1710"/>
      <c r="J18" s="1710"/>
      <c r="K18" s="1710"/>
      <c r="L18" s="1710"/>
      <c r="M18" s="1710"/>
      <c r="N18" s="1710"/>
      <c r="O18" s="1710"/>
      <c r="P18" s="1710"/>
      <c r="Q18" s="1710"/>
      <c r="R18" s="1710"/>
      <c r="S18" s="1710"/>
      <c r="T18" s="1710"/>
      <c r="U18" s="1710"/>
      <c r="V18" s="1710"/>
      <c r="W18" s="1710"/>
      <c r="X18" s="1710"/>
      <c r="Y18" s="2"/>
      <c r="Z18" s="169" t="s">
        <v>131</v>
      </c>
      <c r="AA18" s="1941" t="s">
        <v>1074</v>
      </c>
      <c r="AB18" s="1941"/>
      <c r="AC18" s="1941"/>
      <c r="AD18" s="1941"/>
      <c r="AE18" s="1941"/>
      <c r="AF18" s="1941"/>
      <c r="AG18" s="1941"/>
      <c r="AH18" s="1941"/>
      <c r="AI18" s="1941"/>
      <c r="AJ18" s="1941"/>
      <c r="AK18" s="1941"/>
      <c r="AL18" s="168"/>
      <c r="AN18" s="4077"/>
      <c r="AO18" s="4078"/>
      <c r="AP18" s="4078"/>
      <c r="AQ18" s="4078"/>
      <c r="AR18" s="4078"/>
      <c r="AS18" s="4078"/>
      <c r="AT18" s="4078"/>
      <c r="AU18" s="4078"/>
      <c r="AV18" s="4078"/>
      <c r="AW18" s="4078"/>
      <c r="AX18" s="4078"/>
      <c r="AY18" s="4078"/>
      <c r="AZ18" s="4078"/>
      <c r="BA18" s="4078"/>
      <c r="BB18" s="4078"/>
      <c r="BC18" s="4078"/>
      <c r="BD18" s="4078"/>
      <c r="BE18" s="4078"/>
      <c r="BF18" s="4078"/>
      <c r="BG18" s="4078"/>
      <c r="BH18" s="4078"/>
      <c r="BI18" s="4078"/>
      <c r="BJ18" s="4078"/>
      <c r="BK18" s="4078"/>
      <c r="BL18" s="4078"/>
      <c r="BM18" s="4078"/>
      <c r="BN18" s="4078"/>
      <c r="BO18" s="4078"/>
      <c r="BP18" s="4079"/>
    </row>
    <row r="19" spans="1:68" ht="14.1" customHeight="1">
      <c r="A19" s="303"/>
      <c r="B19" s="15"/>
      <c r="C19" s="278"/>
      <c r="Y19" s="2"/>
      <c r="Z19" s="302" t="s">
        <v>131</v>
      </c>
      <c r="AA19" s="1871" t="s">
        <v>1198</v>
      </c>
      <c r="AB19" s="1871"/>
      <c r="AC19" s="1871"/>
      <c r="AD19" s="1871"/>
      <c r="AE19" s="1871"/>
      <c r="AF19" s="1871"/>
      <c r="AG19" s="1871"/>
      <c r="AH19" s="1871"/>
      <c r="AI19" s="1871"/>
      <c r="AJ19" s="1871"/>
      <c r="AK19" s="1871"/>
      <c r="AL19" s="168"/>
      <c r="AN19" s="4077"/>
      <c r="AO19" s="4078"/>
      <c r="AP19" s="4078"/>
      <c r="AQ19" s="4078"/>
      <c r="AR19" s="4078"/>
      <c r="AS19" s="4078"/>
      <c r="AT19" s="4078"/>
      <c r="AU19" s="4078"/>
      <c r="AV19" s="4078"/>
      <c r="AW19" s="4078"/>
      <c r="AX19" s="4078"/>
      <c r="AY19" s="4078"/>
      <c r="AZ19" s="4078"/>
      <c r="BA19" s="4078"/>
      <c r="BB19" s="4078"/>
      <c r="BC19" s="4078"/>
      <c r="BD19" s="4078"/>
      <c r="BE19" s="4078"/>
      <c r="BF19" s="4078"/>
      <c r="BG19" s="4078"/>
      <c r="BH19" s="4078"/>
      <c r="BI19" s="4078"/>
      <c r="BJ19" s="4078"/>
      <c r="BK19" s="4078"/>
      <c r="BL19" s="4078"/>
      <c r="BM19" s="4078"/>
      <c r="BN19" s="4078"/>
      <c r="BO19" s="4078"/>
      <c r="BP19" s="4079"/>
    </row>
    <row r="20" spans="1:68" ht="14.1" customHeight="1">
      <c r="A20" s="303"/>
      <c r="B20" s="15"/>
      <c r="C20" s="303"/>
      <c r="F20" s="303"/>
      <c r="G20" s="303"/>
      <c r="H20" s="323"/>
      <c r="I20" s="315"/>
      <c r="J20" s="315"/>
      <c r="K20" s="3"/>
      <c r="L20" s="6"/>
      <c r="M20" s="323"/>
      <c r="N20" s="303"/>
      <c r="O20" s="303"/>
      <c r="P20" s="303"/>
      <c r="Q20" s="303"/>
      <c r="R20" s="315"/>
      <c r="S20" s="315"/>
      <c r="T20" s="1"/>
      <c r="U20" s="321"/>
      <c r="V20" s="321"/>
      <c r="W20" s="303"/>
      <c r="X20" s="303"/>
      <c r="Y20" s="2"/>
      <c r="Z20" s="12"/>
      <c r="AA20" s="1871"/>
      <c r="AB20" s="1871"/>
      <c r="AC20" s="1871"/>
      <c r="AD20" s="1871"/>
      <c r="AE20" s="1871"/>
      <c r="AF20" s="1871"/>
      <c r="AG20" s="1871"/>
      <c r="AH20" s="1871"/>
      <c r="AI20" s="1871"/>
      <c r="AJ20" s="1871"/>
      <c r="AK20" s="1871"/>
      <c r="AL20" s="168"/>
      <c r="AN20" s="4077"/>
      <c r="AO20" s="4078"/>
      <c r="AP20" s="4078"/>
      <c r="AQ20" s="4078"/>
      <c r="AR20" s="4078"/>
      <c r="AS20" s="4078"/>
      <c r="AT20" s="4078"/>
      <c r="AU20" s="4078"/>
      <c r="AV20" s="4078"/>
      <c r="AW20" s="4078"/>
      <c r="AX20" s="4078"/>
      <c r="AY20" s="4078"/>
      <c r="AZ20" s="4078"/>
      <c r="BA20" s="4078"/>
      <c r="BB20" s="4078"/>
      <c r="BC20" s="4078"/>
      <c r="BD20" s="4078"/>
      <c r="BE20" s="4078"/>
      <c r="BF20" s="4078"/>
      <c r="BG20" s="4078"/>
      <c r="BH20" s="4078"/>
      <c r="BI20" s="4078"/>
      <c r="BJ20" s="4078"/>
      <c r="BK20" s="4078"/>
      <c r="BL20" s="4078"/>
      <c r="BM20" s="4078"/>
      <c r="BN20" s="4078"/>
      <c r="BO20" s="4078"/>
      <c r="BP20" s="4079"/>
    </row>
    <row r="21" spans="1:68" ht="14.1" customHeight="1">
      <c r="A21" s="303"/>
      <c r="B21" s="1708" t="s">
        <v>470</v>
      </c>
      <c r="C21" s="1709"/>
      <c r="D21" s="1710" t="s">
        <v>650</v>
      </c>
      <c r="E21" s="1710"/>
      <c r="F21" s="1710"/>
      <c r="G21" s="1710"/>
      <c r="H21" s="1710"/>
      <c r="I21" s="1710"/>
      <c r="J21" s="1710"/>
      <c r="K21" s="1710"/>
      <c r="L21" s="1710"/>
      <c r="M21" s="1710"/>
      <c r="N21" s="1710"/>
      <c r="O21" s="1710"/>
      <c r="P21" s="1710"/>
      <c r="Q21" s="1710"/>
      <c r="R21" s="1710"/>
      <c r="S21" s="1710"/>
      <c r="T21" s="1710"/>
      <c r="U21" s="1710"/>
      <c r="V21" s="1710"/>
      <c r="W21" s="1710"/>
      <c r="X21" s="1710"/>
      <c r="Y21" s="2"/>
      <c r="Z21" s="169"/>
      <c r="AA21" s="1871"/>
      <c r="AB21" s="1871"/>
      <c r="AC21" s="1871"/>
      <c r="AD21" s="1871"/>
      <c r="AE21" s="1871"/>
      <c r="AF21" s="1871"/>
      <c r="AG21" s="1871"/>
      <c r="AH21" s="1871"/>
      <c r="AI21" s="1871"/>
      <c r="AJ21" s="1871"/>
      <c r="AK21" s="1871"/>
      <c r="AL21" s="168"/>
      <c r="AN21" s="4071" t="s">
        <v>1194</v>
      </c>
      <c r="AO21" s="4072"/>
      <c r="AP21" s="4072"/>
      <c r="AQ21" s="4072"/>
      <c r="AR21" s="4072"/>
      <c r="AS21" s="4072"/>
      <c r="AT21" s="4072"/>
      <c r="AU21" s="4072"/>
      <c r="AV21" s="4072"/>
      <c r="AW21" s="4072"/>
      <c r="AX21" s="4072"/>
      <c r="AY21" s="4072"/>
      <c r="AZ21" s="4072"/>
      <c r="BA21" s="4072"/>
      <c r="BB21" s="4072"/>
      <c r="BC21" s="4072"/>
      <c r="BD21" s="4072"/>
      <c r="BE21" s="4072"/>
      <c r="BF21" s="4072"/>
      <c r="BG21" s="4072"/>
      <c r="BH21" s="4072"/>
      <c r="BI21" s="4072"/>
      <c r="BJ21" s="4072"/>
      <c r="BK21" s="4072"/>
      <c r="BL21" s="4072"/>
      <c r="BM21" s="4072"/>
      <c r="BN21" s="4072"/>
      <c r="BO21" s="4072"/>
      <c r="BP21" s="4073"/>
    </row>
    <row r="22" spans="1:68" ht="14.1" customHeight="1">
      <c r="A22" s="303"/>
      <c r="B22" s="15"/>
      <c r="C22" s="303"/>
      <c r="F22" s="303"/>
      <c r="Y22" s="2"/>
      <c r="Z22" s="12"/>
      <c r="AI22" s="564"/>
      <c r="AJ22" s="564"/>
      <c r="AK22" s="564"/>
      <c r="AL22" s="168"/>
      <c r="AN22" s="4077" t="s">
        <v>1196</v>
      </c>
      <c r="AO22" s="4078"/>
      <c r="AP22" s="4078"/>
      <c r="AQ22" s="4078"/>
      <c r="AR22" s="4078"/>
      <c r="AS22" s="4078"/>
      <c r="AT22" s="4078"/>
      <c r="AU22" s="4078"/>
      <c r="AV22" s="4078"/>
      <c r="AW22" s="4078"/>
      <c r="AX22" s="4078"/>
      <c r="AY22" s="4078"/>
      <c r="AZ22" s="4078"/>
      <c r="BA22" s="4078"/>
      <c r="BB22" s="4078"/>
      <c r="BC22" s="4078"/>
      <c r="BD22" s="4078"/>
      <c r="BE22" s="4078"/>
      <c r="BF22" s="4078"/>
      <c r="BG22" s="4078"/>
      <c r="BH22" s="4078"/>
      <c r="BI22" s="4078"/>
      <c r="BJ22" s="4078"/>
      <c r="BK22" s="4078"/>
      <c r="BL22" s="4078"/>
      <c r="BM22" s="4078"/>
      <c r="BN22" s="4078"/>
      <c r="BO22" s="4078"/>
      <c r="BP22" s="4079"/>
    </row>
    <row r="23" spans="1:68" ht="14.1" customHeight="1">
      <c r="A23" s="303"/>
      <c r="B23" s="15"/>
      <c r="C23" s="303"/>
      <c r="F23" s="315"/>
      <c r="G23" s="315"/>
      <c r="H23" s="315"/>
      <c r="I23" s="315"/>
      <c r="J23" s="315"/>
      <c r="K23" s="315"/>
      <c r="L23" s="315"/>
      <c r="M23" s="315"/>
      <c r="N23" s="315"/>
      <c r="O23" s="315"/>
      <c r="P23" s="315"/>
      <c r="Q23" s="315"/>
      <c r="R23" s="315"/>
      <c r="S23" s="315"/>
      <c r="T23" s="315"/>
      <c r="U23" s="315"/>
      <c r="V23" s="315"/>
      <c r="W23" s="315"/>
      <c r="X23" s="315"/>
      <c r="Y23" s="2"/>
      <c r="Z23" s="12"/>
      <c r="AI23" s="564"/>
      <c r="AJ23" s="522"/>
      <c r="AK23" s="522"/>
      <c r="AL23" s="168"/>
      <c r="AN23" s="4077"/>
      <c r="AO23" s="4078"/>
      <c r="AP23" s="4078"/>
      <c r="AQ23" s="4078"/>
      <c r="AR23" s="4078"/>
      <c r="AS23" s="4078"/>
      <c r="AT23" s="4078"/>
      <c r="AU23" s="4078"/>
      <c r="AV23" s="4078"/>
      <c r="AW23" s="4078"/>
      <c r="AX23" s="4078"/>
      <c r="AY23" s="4078"/>
      <c r="AZ23" s="4078"/>
      <c r="BA23" s="4078"/>
      <c r="BB23" s="4078"/>
      <c r="BC23" s="4078"/>
      <c r="BD23" s="4078"/>
      <c r="BE23" s="4078"/>
      <c r="BF23" s="4078"/>
      <c r="BG23" s="4078"/>
      <c r="BH23" s="4078"/>
      <c r="BI23" s="4078"/>
      <c r="BJ23" s="4078"/>
      <c r="BK23" s="4078"/>
      <c r="BL23" s="4078"/>
      <c r="BM23" s="4078"/>
      <c r="BN23" s="4078"/>
      <c r="BO23" s="4078"/>
      <c r="BP23" s="4079"/>
    </row>
    <row r="24" spans="1:68" ht="14.1" customHeight="1">
      <c r="A24" s="303"/>
      <c r="B24" s="471"/>
      <c r="C24" s="4416" t="s">
        <v>409</v>
      </c>
      <c r="D24" s="4416"/>
      <c r="E24" s="4416"/>
      <c r="F24" s="4416"/>
      <c r="G24" s="4416"/>
      <c r="H24" s="4416"/>
      <c r="I24" s="4416"/>
      <c r="J24" s="4416"/>
      <c r="K24" s="4416"/>
      <c r="L24" s="4416"/>
      <c r="M24" s="4416"/>
      <c r="N24" s="4416"/>
      <c r="O24" s="4416"/>
      <c r="P24" s="4416"/>
      <c r="Q24" s="4416"/>
      <c r="R24" s="4416"/>
      <c r="S24" s="4416"/>
      <c r="T24" s="4416"/>
      <c r="U24" s="4416"/>
      <c r="V24" s="4416"/>
      <c r="W24" s="4416"/>
      <c r="X24" s="4416"/>
      <c r="Y24" s="507"/>
      <c r="Z24" s="505"/>
      <c r="AI24" s="564"/>
      <c r="AJ24" s="564"/>
      <c r="AK24" s="564"/>
      <c r="AL24" s="168"/>
      <c r="AN24" s="4077"/>
      <c r="AO24" s="4078"/>
      <c r="AP24" s="4078"/>
      <c r="AQ24" s="4078"/>
      <c r="AR24" s="4078"/>
      <c r="AS24" s="4078"/>
      <c r="AT24" s="4078"/>
      <c r="AU24" s="4078"/>
      <c r="AV24" s="4078"/>
      <c r="AW24" s="4078"/>
      <c r="AX24" s="4078"/>
      <c r="AY24" s="4078"/>
      <c r="AZ24" s="4078"/>
      <c r="BA24" s="4078"/>
      <c r="BB24" s="4078"/>
      <c r="BC24" s="4078"/>
      <c r="BD24" s="4078"/>
      <c r="BE24" s="4078"/>
      <c r="BF24" s="4078"/>
      <c r="BG24" s="4078"/>
      <c r="BH24" s="4078"/>
      <c r="BI24" s="4078"/>
      <c r="BJ24" s="4078"/>
      <c r="BK24" s="4078"/>
      <c r="BL24" s="4078"/>
      <c r="BM24" s="4078"/>
      <c r="BN24" s="4078"/>
      <c r="BO24" s="4078"/>
      <c r="BP24" s="4079"/>
    </row>
    <row r="25" spans="1:68" ht="6.95" customHeight="1">
      <c r="A25" s="303"/>
      <c r="B25" s="471"/>
      <c r="C25" s="507"/>
      <c r="D25" s="507"/>
      <c r="E25" s="507"/>
      <c r="F25" s="507"/>
      <c r="G25" s="507"/>
      <c r="H25" s="507"/>
      <c r="I25" s="507"/>
      <c r="J25" s="507"/>
      <c r="K25" s="507"/>
      <c r="L25" s="507"/>
      <c r="M25" s="507"/>
      <c r="N25" s="507"/>
      <c r="O25" s="507"/>
      <c r="P25" s="507"/>
      <c r="Q25" s="507"/>
      <c r="R25" s="507"/>
      <c r="S25" s="507"/>
      <c r="T25" s="507"/>
      <c r="U25" s="507"/>
      <c r="V25" s="507"/>
      <c r="W25" s="507"/>
      <c r="X25" s="507"/>
      <c r="Y25" s="507"/>
      <c r="Z25" s="505"/>
      <c r="AI25" s="564"/>
      <c r="AJ25" s="564"/>
      <c r="AK25" s="564"/>
      <c r="AL25" s="168"/>
      <c r="AN25" s="4077"/>
      <c r="AO25" s="4078"/>
      <c r="AP25" s="4078"/>
      <c r="AQ25" s="4078"/>
      <c r="AR25" s="4078"/>
      <c r="AS25" s="4078"/>
      <c r="AT25" s="4078"/>
      <c r="AU25" s="4078"/>
      <c r="AV25" s="4078"/>
      <c r="AW25" s="4078"/>
      <c r="AX25" s="4078"/>
      <c r="AY25" s="4078"/>
      <c r="AZ25" s="4078"/>
      <c r="BA25" s="4078"/>
      <c r="BB25" s="4078"/>
      <c r="BC25" s="4078"/>
      <c r="BD25" s="4078"/>
      <c r="BE25" s="4078"/>
      <c r="BF25" s="4078"/>
      <c r="BG25" s="4078"/>
      <c r="BH25" s="4078"/>
      <c r="BI25" s="4078"/>
      <c r="BJ25" s="4078"/>
      <c r="BK25" s="4078"/>
      <c r="BL25" s="4078"/>
      <c r="BM25" s="4078"/>
      <c r="BN25" s="4078"/>
      <c r="BO25" s="4078"/>
      <c r="BP25" s="4079"/>
    </row>
    <row r="26" spans="1:68" ht="14.1" customHeight="1">
      <c r="A26" s="303"/>
      <c r="B26" s="4417" t="s">
        <v>476</v>
      </c>
      <c r="C26" s="4418"/>
      <c r="D26" s="4419" t="s">
        <v>1575</v>
      </c>
      <c r="E26" s="4419"/>
      <c r="F26" s="4419"/>
      <c r="G26" s="4419"/>
      <c r="H26" s="4419"/>
      <c r="I26" s="4419"/>
      <c r="J26" s="4419"/>
      <c r="K26" s="4419"/>
      <c r="L26" s="4419"/>
      <c r="M26" s="4419"/>
      <c r="N26" s="4419"/>
      <c r="O26" s="4419"/>
      <c r="P26" s="4419"/>
      <c r="Q26" s="4419"/>
      <c r="R26" s="4419"/>
      <c r="S26" s="4419"/>
      <c r="T26" s="4419"/>
      <c r="U26" s="4419"/>
      <c r="V26" s="4419"/>
      <c r="W26" s="4419"/>
      <c r="X26" s="4419"/>
      <c r="Y26" s="962"/>
      <c r="Z26" s="472" t="s">
        <v>131</v>
      </c>
      <c r="AA26" s="4420" t="s">
        <v>1358</v>
      </c>
      <c r="AB26" s="4420"/>
      <c r="AC26" s="4420"/>
      <c r="AD26" s="4420"/>
      <c r="AE26" s="4420"/>
      <c r="AF26" s="4420"/>
      <c r="AG26" s="4420"/>
      <c r="AH26" s="4420"/>
      <c r="AI26" s="4420"/>
      <c r="AJ26" s="4420"/>
      <c r="AK26" s="4420"/>
      <c r="AL26" s="168"/>
      <c r="AN26" s="4077"/>
      <c r="AO26" s="4078"/>
      <c r="AP26" s="4078"/>
      <c r="AQ26" s="4078"/>
      <c r="AR26" s="4078"/>
      <c r="AS26" s="4078"/>
      <c r="AT26" s="4078"/>
      <c r="AU26" s="4078"/>
      <c r="AV26" s="4078"/>
      <c r="AW26" s="4078"/>
      <c r="AX26" s="4078"/>
      <c r="AY26" s="4078"/>
      <c r="AZ26" s="4078"/>
      <c r="BA26" s="4078"/>
      <c r="BB26" s="4078"/>
      <c r="BC26" s="4078"/>
      <c r="BD26" s="4078"/>
      <c r="BE26" s="4078"/>
      <c r="BF26" s="4078"/>
      <c r="BG26" s="4078"/>
      <c r="BH26" s="4078"/>
      <c r="BI26" s="4078"/>
      <c r="BJ26" s="4078"/>
      <c r="BK26" s="4078"/>
      <c r="BL26" s="4078"/>
      <c r="BM26" s="4078"/>
      <c r="BN26" s="4078"/>
      <c r="BO26" s="4078"/>
      <c r="BP26" s="4079"/>
    </row>
    <row r="27" spans="1:68" ht="14.1" customHeight="1">
      <c r="A27" s="303"/>
      <c r="B27" s="963"/>
      <c r="C27" s="964"/>
      <c r="D27" s="4419"/>
      <c r="E27" s="4419"/>
      <c r="F27" s="4419"/>
      <c r="G27" s="4419"/>
      <c r="H27" s="4419"/>
      <c r="I27" s="4419"/>
      <c r="J27" s="4419"/>
      <c r="K27" s="4419"/>
      <c r="L27" s="4419"/>
      <c r="M27" s="4419"/>
      <c r="N27" s="4419"/>
      <c r="O27" s="4419"/>
      <c r="P27" s="4419"/>
      <c r="Q27" s="4419"/>
      <c r="R27" s="4419"/>
      <c r="S27" s="4419"/>
      <c r="T27" s="4419"/>
      <c r="U27" s="4419"/>
      <c r="V27" s="4419"/>
      <c r="W27" s="4419"/>
      <c r="X27" s="4419"/>
      <c r="Y27" s="962"/>
      <c r="Z27" s="1134"/>
      <c r="AA27" s="4420"/>
      <c r="AB27" s="4420"/>
      <c r="AC27" s="4420"/>
      <c r="AD27" s="4420"/>
      <c r="AE27" s="4420"/>
      <c r="AF27" s="4420"/>
      <c r="AG27" s="4420"/>
      <c r="AH27" s="4420"/>
      <c r="AI27" s="4420"/>
      <c r="AJ27" s="4420"/>
      <c r="AK27" s="4420"/>
      <c r="AL27" s="31"/>
      <c r="AN27" s="4077"/>
      <c r="AO27" s="4078"/>
      <c r="AP27" s="4078"/>
      <c r="AQ27" s="4078"/>
      <c r="AR27" s="4078"/>
      <c r="AS27" s="4078"/>
      <c r="AT27" s="4078"/>
      <c r="AU27" s="4078"/>
      <c r="AV27" s="4078"/>
      <c r="AW27" s="4078"/>
      <c r="AX27" s="4078"/>
      <c r="AY27" s="4078"/>
      <c r="AZ27" s="4078"/>
      <c r="BA27" s="4078"/>
      <c r="BB27" s="4078"/>
      <c r="BC27" s="4078"/>
      <c r="BD27" s="4078"/>
      <c r="BE27" s="4078"/>
      <c r="BF27" s="4078"/>
      <c r="BG27" s="4078"/>
      <c r="BH27" s="4078"/>
      <c r="BI27" s="4078"/>
      <c r="BJ27" s="4078"/>
      <c r="BK27" s="4078"/>
      <c r="BL27" s="4078"/>
      <c r="BM27" s="4078"/>
      <c r="BN27" s="4078"/>
      <c r="BO27" s="4078"/>
      <c r="BP27" s="4079"/>
    </row>
    <row r="28" spans="1:68" ht="14.1" customHeight="1">
      <c r="A28" s="303"/>
      <c r="B28" s="15"/>
      <c r="D28" s="561"/>
      <c r="E28" s="65"/>
      <c r="F28" s="315"/>
      <c r="G28" s="315"/>
      <c r="H28" s="315"/>
      <c r="I28" s="315"/>
      <c r="J28" s="315"/>
      <c r="K28" s="315"/>
      <c r="L28" s="315"/>
      <c r="M28" s="315"/>
      <c r="N28" s="315"/>
      <c r="O28" s="315"/>
      <c r="P28" s="315"/>
      <c r="Q28" s="315"/>
      <c r="R28" s="315"/>
      <c r="S28" s="315"/>
      <c r="T28" s="315"/>
      <c r="U28" s="315"/>
      <c r="V28" s="315"/>
      <c r="W28" s="315"/>
      <c r="X28" s="315"/>
      <c r="Y28" s="303"/>
      <c r="Z28" s="1134"/>
      <c r="AA28" s="4420"/>
      <c r="AB28" s="4420"/>
      <c r="AC28" s="4420"/>
      <c r="AD28" s="4420"/>
      <c r="AE28" s="4420"/>
      <c r="AF28" s="4420"/>
      <c r="AG28" s="4420"/>
      <c r="AH28" s="4420"/>
      <c r="AI28" s="4420"/>
      <c r="AJ28" s="4420"/>
      <c r="AK28" s="4420"/>
      <c r="AL28" s="324"/>
      <c r="AN28" s="4077"/>
      <c r="AO28" s="4078"/>
      <c r="AP28" s="4078"/>
      <c r="AQ28" s="4078"/>
      <c r="AR28" s="4078"/>
      <c r="AS28" s="4078"/>
      <c r="AT28" s="4078"/>
      <c r="AU28" s="4078"/>
      <c r="AV28" s="4078"/>
      <c r="AW28" s="4078"/>
      <c r="AX28" s="4078"/>
      <c r="AY28" s="4078"/>
      <c r="AZ28" s="4078"/>
      <c r="BA28" s="4078"/>
      <c r="BB28" s="4078"/>
      <c r="BC28" s="4078"/>
      <c r="BD28" s="4078"/>
      <c r="BE28" s="4078"/>
      <c r="BF28" s="4078"/>
      <c r="BG28" s="4078"/>
      <c r="BH28" s="4078"/>
      <c r="BI28" s="4078"/>
      <c r="BJ28" s="4078"/>
      <c r="BK28" s="4078"/>
      <c r="BL28" s="4078"/>
      <c r="BM28" s="4078"/>
      <c r="BN28" s="4078"/>
      <c r="BO28" s="4078"/>
      <c r="BP28" s="4079"/>
    </row>
    <row r="29" spans="1:68" ht="14.1" customHeight="1">
      <c r="A29" s="303"/>
      <c r="B29" s="3191" t="s">
        <v>475</v>
      </c>
      <c r="C29" s="3192"/>
      <c r="D29" s="4421" t="s">
        <v>1360</v>
      </c>
      <c r="E29" s="4421"/>
      <c r="F29" s="4421"/>
      <c r="G29" s="4421"/>
      <c r="H29" s="4421"/>
      <c r="I29" s="4421"/>
      <c r="J29" s="4421"/>
      <c r="K29" s="4421"/>
      <c r="L29" s="4421"/>
      <c r="M29" s="4421"/>
      <c r="N29" s="4421"/>
      <c r="O29" s="4421"/>
      <c r="P29" s="4421"/>
      <c r="Q29" s="4421"/>
      <c r="R29" s="4421"/>
      <c r="S29" s="4421"/>
      <c r="T29" s="4421"/>
      <c r="U29" s="4421"/>
      <c r="V29" s="4421"/>
      <c r="W29" s="4421"/>
      <c r="X29" s="4421"/>
      <c r="Y29" s="965"/>
      <c r="Z29" s="1135"/>
      <c r="AA29" s="311"/>
      <c r="AB29" s="311"/>
      <c r="AC29" s="311"/>
      <c r="AD29" s="311"/>
      <c r="AE29" s="311"/>
      <c r="AF29" s="311"/>
      <c r="AG29" s="311"/>
      <c r="AH29" s="311"/>
      <c r="AI29" s="311"/>
      <c r="AJ29" s="311"/>
      <c r="AK29" s="311"/>
      <c r="AL29" s="324"/>
      <c r="AN29" s="4083"/>
      <c r="AO29" s="4084"/>
      <c r="AP29" s="4084"/>
      <c r="AQ29" s="4084"/>
      <c r="AR29" s="4084"/>
      <c r="AS29" s="4084"/>
      <c r="AT29" s="4084"/>
      <c r="AU29" s="4084"/>
      <c r="AV29" s="4084"/>
      <c r="AW29" s="4084"/>
      <c r="AX29" s="4084"/>
      <c r="AY29" s="4084"/>
      <c r="AZ29" s="4084"/>
      <c r="BA29" s="4084"/>
      <c r="BB29" s="4084"/>
      <c r="BC29" s="4084"/>
      <c r="BD29" s="4084"/>
      <c r="BE29" s="4084"/>
      <c r="BF29" s="4084"/>
      <c r="BG29" s="4084"/>
      <c r="BH29" s="4084"/>
      <c r="BI29" s="4084"/>
      <c r="BJ29" s="4084"/>
      <c r="BK29" s="4084"/>
      <c r="BL29" s="4084"/>
      <c r="BM29" s="4084"/>
      <c r="BN29" s="4084"/>
      <c r="BO29" s="4084"/>
      <c r="BP29" s="4085"/>
    </row>
    <row r="30" spans="1:68" ht="14.1" customHeight="1">
      <c r="A30" s="303"/>
      <c r="B30" s="15"/>
      <c r="C30" s="303"/>
      <c r="D30" s="965"/>
      <c r="E30" s="4422" t="s">
        <v>811</v>
      </c>
      <c r="F30" s="4422"/>
      <c r="G30" s="4422"/>
      <c r="H30" s="4422"/>
      <c r="I30" s="4422"/>
      <c r="J30" s="4422"/>
      <c r="K30" s="4422"/>
      <c r="L30" s="4422"/>
      <c r="M30" s="4422"/>
      <c r="N30" s="965"/>
      <c r="O30" s="4422" t="s">
        <v>813</v>
      </c>
      <c r="P30" s="4422"/>
      <c r="Q30" s="4422"/>
      <c r="R30" s="4422"/>
      <c r="S30" s="4422"/>
      <c r="T30" s="4422"/>
      <c r="U30" s="4422"/>
      <c r="V30" s="4422"/>
      <c r="W30" s="4422"/>
      <c r="X30" s="4422"/>
      <c r="Z30" s="12"/>
      <c r="AA30" s="311"/>
      <c r="AB30" s="311"/>
      <c r="AC30" s="311"/>
      <c r="AD30" s="311"/>
      <c r="AE30" s="311"/>
      <c r="AF30" s="311"/>
      <c r="AG30" s="311"/>
      <c r="AH30" s="311"/>
      <c r="AI30" s="311"/>
      <c r="AJ30" s="311"/>
      <c r="AK30" s="311"/>
      <c r="AL30" s="324"/>
    </row>
    <row r="31" spans="1:68" ht="14.1" customHeight="1">
      <c r="A31" s="303"/>
      <c r="B31" s="15"/>
      <c r="C31" s="303"/>
      <c r="D31" s="303"/>
      <c r="E31" s="4423" t="s">
        <v>812</v>
      </c>
      <c r="F31" s="4423"/>
      <c r="G31" s="4423"/>
      <c r="H31" s="4423"/>
      <c r="I31" s="4423"/>
      <c r="J31" s="4423"/>
      <c r="K31" s="4423"/>
      <c r="L31" s="4423"/>
      <c r="M31" s="4423"/>
      <c r="N31" s="965"/>
      <c r="O31" s="4424" t="s">
        <v>167</v>
      </c>
      <c r="P31" s="4424"/>
      <c r="Q31" s="4424"/>
      <c r="R31" s="4425"/>
      <c r="S31" s="4425"/>
      <c r="T31" s="4425"/>
      <c r="U31" s="4425"/>
      <c r="V31" s="4425"/>
      <c r="W31" s="4425"/>
      <c r="X31" s="4425"/>
      <c r="Y31" s="965" t="s">
        <v>144</v>
      </c>
      <c r="Z31" s="12"/>
      <c r="AA31" s="311"/>
      <c r="AB31" s="311"/>
      <c r="AC31" s="311"/>
      <c r="AD31" s="311"/>
      <c r="AE31" s="311"/>
      <c r="AF31" s="311"/>
      <c r="AG31" s="311"/>
      <c r="AH31" s="311"/>
      <c r="AI31" s="311"/>
      <c r="AJ31" s="311"/>
      <c r="AK31" s="311"/>
      <c r="AL31" s="214"/>
    </row>
    <row r="32" spans="1:68" ht="14.1" customHeight="1">
      <c r="A32" s="303"/>
      <c r="B32" s="15"/>
      <c r="N32" s="1136"/>
      <c r="O32" s="1136"/>
      <c r="P32" s="1136"/>
      <c r="Q32" s="315"/>
      <c r="X32" s="315"/>
      <c r="Y32" s="5"/>
      <c r="Z32" s="359"/>
      <c r="AA32" s="320"/>
      <c r="AB32" s="320"/>
      <c r="AC32" s="320"/>
      <c r="AD32" s="320"/>
      <c r="AE32" s="320"/>
      <c r="AF32" s="320"/>
      <c r="AG32" s="320"/>
      <c r="AH32" s="320"/>
      <c r="AI32" s="320"/>
      <c r="AJ32" s="320"/>
      <c r="AK32" s="320"/>
      <c r="AL32" s="324"/>
    </row>
    <row r="33" spans="1:38" ht="14.1" customHeight="1">
      <c r="A33" s="303"/>
      <c r="B33" s="18"/>
      <c r="C33" s="4416" t="s">
        <v>1410</v>
      </c>
      <c r="D33" s="4416"/>
      <c r="E33" s="4416"/>
      <c r="F33" s="4416"/>
      <c r="G33" s="4416"/>
      <c r="H33" s="4416"/>
      <c r="I33" s="4416"/>
      <c r="J33" s="4416"/>
      <c r="K33" s="4416"/>
      <c r="L33" s="4416"/>
      <c r="M33" s="4416"/>
      <c r="N33" s="4416"/>
      <c r="O33" s="4416"/>
      <c r="P33" s="4416"/>
      <c r="Q33" s="4416"/>
      <c r="R33" s="4416"/>
      <c r="S33" s="4416"/>
      <c r="T33" s="4416"/>
      <c r="U33" s="4416"/>
      <c r="V33" s="4416"/>
      <c r="W33" s="4416"/>
      <c r="X33" s="4416"/>
      <c r="Y33" s="507"/>
      <c r="Z33" s="1137"/>
      <c r="AA33" s="4"/>
      <c r="AB33" s="320"/>
      <c r="AC33" s="320"/>
      <c r="AD33" s="320"/>
      <c r="AE33" s="320"/>
      <c r="AF33" s="320"/>
      <c r="AG33" s="320"/>
      <c r="AH33" s="320"/>
      <c r="AI33" s="320"/>
      <c r="AJ33" s="320"/>
      <c r="AK33" s="320"/>
      <c r="AL33" s="324"/>
    </row>
    <row r="34" spans="1:38" ht="6.95" customHeight="1">
      <c r="A34" s="303"/>
      <c r="B34" s="18"/>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1137"/>
      <c r="AA34" s="4"/>
      <c r="AB34" s="320"/>
      <c r="AC34" s="320"/>
      <c r="AD34" s="320"/>
      <c r="AE34" s="320"/>
      <c r="AF34" s="320"/>
      <c r="AG34" s="320"/>
      <c r="AH34" s="320"/>
      <c r="AI34" s="320"/>
      <c r="AJ34" s="320"/>
      <c r="AK34" s="320"/>
      <c r="AL34" s="324"/>
    </row>
    <row r="35" spans="1:38" ht="14.1" customHeight="1">
      <c r="A35" s="303"/>
      <c r="B35" s="3191" t="s">
        <v>476</v>
      </c>
      <c r="C35" s="4426"/>
      <c r="D35" s="2221" t="s">
        <v>1411</v>
      </c>
      <c r="E35" s="2221"/>
      <c r="F35" s="2221"/>
      <c r="G35" s="2221"/>
      <c r="H35" s="2221"/>
      <c r="I35" s="2221"/>
      <c r="J35" s="2221"/>
      <c r="K35" s="2221"/>
      <c r="L35" s="2221"/>
      <c r="M35" s="2221"/>
      <c r="N35" s="2221"/>
      <c r="O35" s="2221"/>
      <c r="P35" s="2221"/>
      <c r="Q35" s="2221"/>
      <c r="R35" s="2221"/>
      <c r="S35" s="2221"/>
      <c r="T35" s="2221"/>
      <c r="U35" s="2221"/>
      <c r="V35" s="2221"/>
      <c r="W35" s="2221"/>
      <c r="X35" s="2221"/>
      <c r="Z35" s="302" t="s">
        <v>131</v>
      </c>
      <c r="AA35" s="4219" t="s">
        <v>1519</v>
      </c>
      <c r="AB35" s="4219"/>
      <c r="AC35" s="4219"/>
      <c r="AD35" s="4219"/>
      <c r="AE35" s="4219"/>
      <c r="AF35" s="4219"/>
      <c r="AG35" s="4219"/>
      <c r="AH35" s="4219"/>
      <c r="AI35" s="4219"/>
      <c r="AJ35" s="4219"/>
      <c r="AK35" s="4219"/>
      <c r="AL35" s="14"/>
    </row>
    <row r="36" spans="1:38" ht="20.100000000000001" customHeight="1">
      <c r="A36" s="303"/>
      <c r="B36" s="18"/>
      <c r="D36" s="2142" t="s">
        <v>1573</v>
      </c>
      <c r="E36" s="2143"/>
      <c r="F36" s="2143"/>
      <c r="G36" s="2143"/>
      <c r="H36" s="2143"/>
      <c r="I36" s="2143"/>
      <c r="J36" s="2144"/>
      <c r="K36" s="2142" t="s">
        <v>1572</v>
      </c>
      <c r="L36" s="2143"/>
      <c r="M36" s="2143"/>
      <c r="N36" s="2143"/>
      <c r="O36" s="2143"/>
      <c r="P36" s="2143"/>
      <c r="Q36" s="2143"/>
      <c r="R36" s="2143"/>
      <c r="S36" s="2143"/>
      <c r="T36" s="2143"/>
      <c r="U36" s="2143"/>
      <c r="V36" s="2143"/>
      <c r="W36" s="2143"/>
      <c r="X36" s="2143"/>
      <c r="Y36" s="2143"/>
      <c r="Z36" s="2143"/>
      <c r="AA36" s="2143"/>
      <c r="AB36" s="2143"/>
      <c r="AC36" s="2143"/>
      <c r="AD36" s="2143"/>
      <c r="AE36" s="2143"/>
      <c r="AF36" s="2143"/>
      <c r="AG36" s="2143"/>
      <c r="AH36" s="2143"/>
      <c r="AI36" s="2143"/>
      <c r="AJ36" s="2144"/>
      <c r="AL36" s="17"/>
    </row>
    <row r="37" spans="1:38" ht="20.100000000000001" customHeight="1">
      <c r="A37" s="303"/>
      <c r="B37" s="18"/>
      <c r="D37" s="2974" t="s">
        <v>1412</v>
      </c>
      <c r="E37" s="2974"/>
      <c r="F37" s="2974"/>
      <c r="G37" s="2974"/>
      <c r="H37" s="2974"/>
      <c r="I37" s="2974"/>
      <c r="J37" s="2974"/>
      <c r="K37" s="185"/>
      <c r="L37" s="1710" t="s">
        <v>1493</v>
      </c>
      <c r="M37" s="1710"/>
      <c r="N37" s="1710"/>
      <c r="O37" s="1710"/>
      <c r="P37" s="1710"/>
      <c r="Q37" s="1710"/>
      <c r="R37" s="1710"/>
      <c r="S37" s="53"/>
      <c r="U37" s="2221" t="s">
        <v>1492</v>
      </c>
      <c r="V37" s="2221"/>
      <c r="W37" s="2221"/>
      <c r="X37" s="2221"/>
      <c r="Y37" s="2221"/>
      <c r="Z37" s="2221"/>
      <c r="AA37" s="2221"/>
      <c r="AC37" s="2221" t="s">
        <v>1507</v>
      </c>
      <c r="AD37" s="2221"/>
      <c r="AE37" s="2221"/>
      <c r="AF37" s="2221"/>
      <c r="AG37" s="2221"/>
      <c r="AH37" s="2221"/>
      <c r="AI37" s="2221"/>
      <c r="AJ37" s="886"/>
      <c r="AL37" s="17"/>
    </row>
    <row r="38" spans="1:38" ht="20.100000000000001" customHeight="1">
      <c r="A38" s="303"/>
      <c r="B38" s="18"/>
      <c r="D38" s="2212"/>
      <c r="E38" s="2212"/>
      <c r="F38" s="2212"/>
      <c r="G38" s="2212"/>
      <c r="H38" s="2212"/>
      <c r="I38" s="2212"/>
      <c r="J38" s="2212"/>
      <c r="K38" s="185"/>
      <c r="L38" s="1710" t="s">
        <v>167</v>
      </c>
      <c r="M38" s="1710"/>
      <c r="N38" s="1710"/>
      <c r="O38" s="4349"/>
      <c r="P38" s="4349"/>
      <c r="Q38" s="4349"/>
      <c r="R38" s="4349"/>
      <c r="S38" s="4349"/>
      <c r="T38" s="4349"/>
      <c r="U38" s="4349"/>
      <c r="V38" s="4349"/>
      <c r="W38" s="4349"/>
      <c r="X38" s="4349"/>
      <c r="Y38" s="4349"/>
      <c r="Z38" s="4349"/>
      <c r="AA38" s="4349"/>
      <c r="AB38" s="4349"/>
      <c r="AC38" s="4349"/>
      <c r="AD38" s="4349"/>
      <c r="AE38" s="4349"/>
      <c r="AF38" s="4349"/>
      <c r="AG38" s="4349"/>
      <c r="AH38" s="4349"/>
      <c r="AI38" s="4349"/>
      <c r="AJ38" s="886" t="s">
        <v>144</v>
      </c>
      <c r="AL38" s="17"/>
    </row>
    <row r="39" spans="1:38" ht="20.100000000000001" customHeight="1">
      <c r="A39" s="303"/>
      <c r="B39" s="15"/>
      <c r="C39" s="278"/>
      <c r="D39" s="4427" t="s">
        <v>1413</v>
      </c>
      <c r="E39" s="4427"/>
      <c r="F39" s="4427"/>
      <c r="G39" s="4427"/>
      <c r="H39" s="4427"/>
      <c r="I39" s="4427"/>
      <c r="J39" s="4427"/>
      <c r="K39" s="556"/>
      <c r="L39" s="1138" t="s">
        <v>1493</v>
      </c>
      <c r="M39" s="1138"/>
      <c r="N39" s="1138"/>
      <c r="O39" s="1138"/>
      <c r="P39" s="1138"/>
      <c r="Q39" s="1138"/>
      <c r="R39" s="1138"/>
      <c r="S39" s="557"/>
      <c r="T39" s="468"/>
      <c r="U39" s="468" t="s">
        <v>1492</v>
      </c>
      <c r="V39" s="468"/>
      <c r="W39" s="468"/>
      <c r="X39" s="468"/>
      <c r="Y39" s="468"/>
      <c r="Z39" s="468"/>
      <c r="AA39" s="468"/>
      <c r="AB39" s="468"/>
      <c r="AC39" s="468" t="s">
        <v>1507</v>
      </c>
      <c r="AD39" s="468"/>
      <c r="AE39" s="468"/>
      <c r="AF39" s="468"/>
      <c r="AG39" s="468"/>
      <c r="AH39" s="468"/>
      <c r="AI39" s="468"/>
      <c r="AJ39" s="1139"/>
      <c r="AK39" s="35"/>
      <c r="AL39" s="17"/>
    </row>
    <row r="40" spans="1:38" ht="20.100000000000001" customHeight="1">
      <c r="A40" s="303"/>
      <c r="B40" s="15"/>
      <c r="D40" s="4428"/>
      <c r="E40" s="4428"/>
      <c r="F40" s="4428"/>
      <c r="G40" s="4428"/>
      <c r="H40" s="4428"/>
      <c r="I40" s="4428"/>
      <c r="J40" s="4428"/>
      <c r="K40" s="1096"/>
      <c r="L40" s="4429" t="s">
        <v>167</v>
      </c>
      <c r="M40" s="4429"/>
      <c r="N40" s="4429"/>
      <c r="O40" s="3298"/>
      <c r="P40" s="3298"/>
      <c r="Q40" s="3298"/>
      <c r="R40" s="3298"/>
      <c r="S40" s="3298"/>
      <c r="T40" s="3298"/>
      <c r="U40" s="3298"/>
      <c r="V40" s="3298"/>
      <c r="W40" s="3298"/>
      <c r="X40" s="3298"/>
      <c r="Y40" s="3298"/>
      <c r="Z40" s="3298"/>
      <c r="AA40" s="3298"/>
      <c r="AB40" s="3298"/>
      <c r="AC40" s="3298"/>
      <c r="AD40" s="3298"/>
      <c r="AE40" s="3298"/>
      <c r="AF40" s="3298"/>
      <c r="AG40" s="3298"/>
      <c r="AH40" s="3298"/>
      <c r="AI40" s="3298"/>
      <c r="AJ40" s="1140" t="s">
        <v>144</v>
      </c>
      <c r="AK40" s="320"/>
      <c r="AL40" s="17"/>
    </row>
    <row r="41" spans="1:38" ht="20.100000000000001" customHeight="1">
      <c r="A41" s="303"/>
      <c r="B41" s="15"/>
      <c r="D41" s="2063" t="s">
        <v>1414</v>
      </c>
      <c r="E41" s="2063"/>
      <c r="F41" s="2063"/>
      <c r="G41" s="2063"/>
      <c r="H41" s="2063"/>
      <c r="I41" s="2063"/>
      <c r="J41" s="2063"/>
      <c r="K41" s="530"/>
      <c r="L41" s="303" t="s">
        <v>1493</v>
      </c>
      <c r="M41" s="303"/>
      <c r="N41" s="303"/>
      <c r="O41" s="303"/>
      <c r="P41" s="303"/>
      <c r="Q41" s="303"/>
      <c r="R41" s="303"/>
      <c r="S41" s="53"/>
      <c r="U41" s="13" t="s">
        <v>1492</v>
      </c>
      <c r="AC41" s="13" t="s">
        <v>1507</v>
      </c>
      <c r="AJ41" s="886"/>
      <c r="AL41" s="17"/>
    </row>
    <row r="42" spans="1:38" ht="20.100000000000001" customHeight="1">
      <c r="A42" s="303"/>
      <c r="B42" s="15"/>
      <c r="D42" s="2974"/>
      <c r="E42" s="2974"/>
      <c r="F42" s="2974"/>
      <c r="G42" s="2974"/>
      <c r="H42" s="2974"/>
      <c r="I42" s="2974"/>
      <c r="J42" s="2974"/>
      <c r="K42" s="24"/>
      <c r="L42" s="1757" t="s">
        <v>167</v>
      </c>
      <c r="M42" s="1757"/>
      <c r="N42" s="1757"/>
      <c r="O42" s="2986"/>
      <c r="P42" s="2986"/>
      <c r="Q42" s="2986"/>
      <c r="R42" s="2986"/>
      <c r="S42" s="2986"/>
      <c r="T42" s="2986"/>
      <c r="U42" s="2986"/>
      <c r="V42" s="2986"/>
      <c r="W42" s="2986"/>
      <c r="X42" s="2986"/>
      <c r="Y42" s="2986"/>
      <c r="Z42" s="2986"/>
      <c r="AA42" s="2986"/>
      <c r="AB42" s="2986"/>
      <c r="AC42" s="2986"/>
      <c r="AD42" s="2986"/>
      <c r="AE42" s="2986"/>
      <c r="AF42" s="2986"/>
      <c r="AG42" s="2986"/>
      <c r="AH42" s="2986"/>
      <c r="AI42" s="2986"/>
      <c r="AJ42" s="887" t="s">
        <v>144</v>
      </c>
      <c r="AL42" s="17"/>
    </row>
    <row r="43" spans="1:38" ht="14.1" customHeight="1">
      <c r="A43" s="303"/>
      <c r="B43" s="15"/>
      <c r="C43" s="303"/>
      <c r="Z43" s="165"/>
      <c r="AA43" s="303"/>
      <c r="AB43" s="36"/>
      <c r="AC43" s="303"/>
      <c r="AD43" s="303"/>
      <c r="AE43" s="303"/>
      <c r="AF43" s="303"/>
      <c r="AG43" s="303"/>
      <c r="AH43" s="303"/>
      <c r="AI43" s="303"/>
      <c r="AJ43" s="303"/>
      <c r="AK43" s="303"/>
      <c r="AL43" s="14"/>
    </row>
    <row r="44" spans="1:38" ht="14.1" customHeight="1">
      <c r="A44" s="303"/>
      <c r="B44" s="15"/>
      <c r="Z44" s="12"/>
      <c r="AL44" s="324"/>
    </row>
    <row r="45" spans="1:38" ht="14.1" customHeight="1">
      <c r="A45" s="303"/>
      <c r="B45" s="15"/>
      <c r="Z45" s="12"/>
      <c r="AL45" s="17"/>
    </row>
    <row r="46" spans="1:38" ht="14.1" customHeight="1">
      <c r="A46" s="303"/>
      <c r="B46" s="15"/>
      <c r="Y46" s="2"/>
      <c r="Z46" s="12"/>
      <c r="AL46" s="14"/>
    </row>
    <row r="47" spans="1:38" ht="14.1" customHeight="1">
      <c r="A47" s="303"/>
      <c r="B47" s="18"/>
      <c r="Z47" s="12"/>
      <c r="AL47" s="168"/>
    </row>
    <row r="48" spans="1:38" ht="14.1" customHeight="1">
      <c r="A48" s="303"/>
      <c r="B48" s="18"/>
      <c r="Y48" s="5"/>
      <c r="Z48" s="12"/>
      <c r="AL48" s="168"/>
    </row>
    <row r="49" spans="1:39" ht="14.1" customHeight="1">
      <c r="A49" s="303"/>
      <c r="B49" s="18"/>
      <c r="Z49" s="12"/>
      <c r="AL49" s="17"/>
    </row>
    <row r="50" spans="1:39" ht="14.1" customHeight="1">
      <c r="A50" s="303"/>
      <c r="B50" s="18"/>
      <c r="Y50" s="5"/>
      <c r="Z50" s="12"/>
      <c r="AL50" s="324"/>
    </row>
    <row r="51" spans="1:39" ht="14.1" customHeight="1">
      <c r="B51" s="18"/>
      <c r="Z51" s="169"/>
      <c r="AA51" s="311"/>
      <c r="AB51" s="311"/>
      <c r="AC51" s="311"/>
      <c r="AD51" s="311"/>
      <c r="AE51" s="311"/>
      <c r="AF51" s="311"/>
      <c r="AG51" s="311"/>
      <c r="AH51" s="311"/>
      <c r="AI51" s="311"/>
      <c r="AJ51" s="311"/>
      <c r="AK51" s="311"/>
      <c r="AL51" s="324"/>
    </row>
    <row r="52" spans="1:39" ht="14.1" customHeight="1">
      <c r="B52" s="18"/>
      <c r="Z52" s="169"/>
      <c r="AA52" s="311"/>
      <c r="AB52" s="311"/>
      <c r="AC52" s="311"/>
      <c r="AD52" s="311"/>
      <c r="AE52" s="311"/>
      <c r="AF52" s="311"/>
      <c r="AG52" s="311"/>
      <c r="AH52" s="311"/>
      <c r="AI52" s="311"/>
      <c r="AJ52" s="311"/>
      <c r="AK52" s="311"/>
      <c r="AL52" s="324"/>
      <c r="AM52" s="320"/>
    </row>
    <row r="53" spans="1:39" ht="14.1" customHeight="1">
      <c r="B53" s="15"/>
      <c r="Z53" s="523"/>
      <c r="AA53" s="311"/>
      <c r="AB53" s="311"/>
      <c r="AC53" s="311"/>
      <c r="AD53" s="311"/>
      <c r="AE53" s="311"/>
      <c r="AF53" s="311"/>
      <c r="AG53" s="311"/>
      <c r="AH53" s="311"/>
      <c r="AI53" s="311"/>
      <c r="AJ53" s="311"/>
      <c r="AK53" s="311"/>
      <c r="AL53" s="324"/>
      <c r="AM53" s="320"/>
    </row>
    <row r="54" spans="1:39" ht="14.1" customHeight="1">
      <c r="B54" s="15"/>
      <c r="C54" s="278"/>
      <c r="D54" s="278"/>
      <c r="Z54" s="12"/>
      <c r="AA54" s="311"/>
      <c r="AB54" s="311"/>
      <c r="AC54" s="311"/>
      <c r="AD54" s="311"/>
      <c r="AE54" s="311"/>
      <c r="AF54" s="311"/>
      <c r="AG54" s="311"/>
      <c r="AH54" s="311"/>
      <c r="AI54" s="311"/>
      <c r="AJ54" s="311"/>
      <c r="AK54" s="311"/>
      <c r="AL54" s="324"/>
    </row>
    <row r="55" spans="1:39" ht="14.1" customHeight="1">
      <c r="B55" s="15"/>
      <c r="Z55" s="12"/>
      <c r="AL55" s="14"/>
    </row>
    <row r="56" spans="1:39" ht="14.1" customHeight="1">
      <c r="B56" s="15"/>
      <c r="Z56" s="431"/>
      <c r="AA56" s="311"/>
      <c r="AB56" s="311"/>
      <c r="AC56" s="311"/>
      <c r="AD56" s="311"/>
      <c r="AE56" s="311"/>
      <c r="AF56" s="311"/>
      <c r="AG56" s="311"/>
      <c r="AH56" s="311"/>
      <c r="AI56" s="311"/>
      <c r="AJ56" s="311"/>
      <c r="AK56" s="311"/>
      <c r="AL56" s="14"/>
    </row>
    <row r="57" spans="1:39" ht="14.1" customHeight="1">
      <c r="B57" s="15"/>
      <c r="Z57" s="431"/>
      <c r="AA57" s="311"/>
      <c r="AB57" s="311"/>
      <c r="AC57" s="311"/>
      <c r="AD57" s="311"/>
      <c r="AE57" s="311"/>
      <c r="AF57" s="311"/>
      <c r="AG57" s="311"/>
      <c r="AH57" s="311"/>
      <c r="AI57" s="311"/>
      <c r="AJ57" s="311"/>
      <c r="AK57" s="311"/>
      <c r="AL57" s="14"/>
    </row>
    <row r="58" spans="1:39" ht="14.1" customHeight="1">
      <c r="B58" s="15"/>
      <c r="D58" s="278"/>
      <c r="E58" s="278"/>
      <c r="F58" s="303"/>
      <c r="G58" s="278"/>
      <c r="H58" s="278"/>
      <c r="J58" s="504"/>
      <c r="K58" s="504"/>
      <c r="L58" s="504"/>
      <c r="M58" s="504"/>
      <c r="N58" s="504"/>
      <c r="O58" s="504"/>
      <c r="P58" s="504"/>
      <c r="Q58" s="504"/>
      <c r="R58" s="504"/>
      <c r="S58" s="504"/>
      <c r="T58" s="504"/>
      <c r="U58" s="504"/>
      <c r="V58" s="504"/>
      <c r="W58" s="504"/>
      <c r="X58" s="504"/>
      <c r="Y58" s="504"/>
      <c r="Z58" s="254"/>
      <c r="AA58" s="311"/>
      <c r="AB58" s="311"/>
      <c r="AC58" s="311"/>
      <c r="AD58" s="311"/>
      <c r="AE58" s="311"/>
      <c r="AF58" s="311"/>
      <c r="AG58" s="311"/>
      <c r="AH58" s="311"/>
      <c r="AI58" s="311"/>
      <c r="AJ58" s="311"/>
      <c r="AK58" s="311"/>
      <c r="AL58" s="324"/>
    </row>
    <row r="59" spans="1:39" ht="13.5" customHeight="1">
      <c r="B59" s="15"/>
      <c r="C59" s="278"/>
      <c r="D59" s="561"/>
      <c r="E59" s="56"/>
      <c r="F59" s="56"/>
      <c r="G59" s="56"/>
      <c r="H59" s="56"/>
      <c r="I59" s="56"/>
      <c r="J59" s="56"/>
      <c r="K59" s="56"/>
      <c r="L59" s="56"/>
      <c r="M59" s="56"/>
      <c r="N59" s="56"/>
      <c r="O59" s="56"/>
      <c r="P59" s="56"/>
      <c r="Q59" s="56"/>
      <c r="R59" s="56"/>
      <c r="S59" s="56"/>
      <c r="T59" s="56"/>
      <c r="U59" s="56"/>
      <c r="V59" s="56"/>
      <c r="W59" s="56"/>
      <c r="X59" s="56"/>
      <c r="Y59" s="303"/>
      <c r="Z59" s="302"/>
      <c r="AA59" s="4"/>
      <c r="AB59" s="4"/>
      <c r="AC59" s="4"/>
      <c r="AD59" s="4"/>
      <c r="AE59" s="4"/>
      <c r="AF59" s="4"/>
      <c r="AG59" s="4"/>
      <c r="AH59" s="4"/>
      <c r="AI59" s="4"/>
      <c r="AJ59" s="4"/>
      <c r="AK59" s="4"/>
      <c r="AL59" s="324"/>
    </row>
    <row r="60" spans="1:39" ht="14.1" customHeight="1" thickBot="1">
      <c r="A60" s="303"/>
      <c r="B60" s="170"/>
      <c r="C60" s="8"/>
      <c r="D60" s="8"/>
      <c r="E60" s="8"/>
      <c r="F60" s="8"/>
      <c r="G60" s="8"/>
      <c r="H60" s="8"/>
      <c r="I60" s="8"/>
      <c r="J60" s="8"/>
      <c r="K60" s="8"/>
      <c r="L60" s="8"/>
      <c r="M60" s="8"/>
      <c r="N60" s="8"/>
      <c r="O60" s="8"/>
      <c r="P60" s="8"/>
      <c r="Q60" s="8"/>
      <c r="R60" s="8"/>
      <c r="S60" s="8"/>
      <c r="T60" s="8"/>
      <c r="U60" s="8"/>
      <c r="V60" s="8"/>
      <c r="W60" s="8"/>
      <c r="X60" s="8"/>
      <c r="Y60" s="8"/>
      <c r="Z60" s="171"/>
      <c r="AA60" s="8"/>
      <c r="AB60" s="8"/>
      <c r="AC60" s="8"/>
      <c r="AD60" s="8"/>
      <c r="AE60" s="8"/>
      <c r="AF60" s="8"/>
      <c r="AG60" s="8"/>
      <c r="AH60" s="8"/>
      <c r="AI60" s="8"/>
      <c r="AJ60" s="8"/>
      <c r="AK60" s="8"/>
      <c r="AL60" s="306"/>
    </row>
    <row r="61" spans="1:39" ht="14.1" customHeight="1">
      <c r="A61" s="303"/>
    </row>
    <row r="62" spans="1:39" ht="14.1" customHeight="1">
      <c r="A62" s="303"/>
    </row>
    <row r="63" spans="1:39" ht="14.1" customHeight="1">
      <c r="A63" s="303"/>
    </row>
    <row r="64" spans="1:39" ht="14.1" customHeight="1">
      <c r="A64" s="303"/>
    </row>
    <row r="65" spans="1:1">
      <c r="A65" s="303"/>
    </row>
    <row r="66" spans="1:1" ht="14.1" customHeight="1">
      <c r="A66" s="303"/>
    </row>
    <row r="67" spans="1:1" ht="14.1" customHeight="1">
      <c r="A67" s="303"/>
    </row>
    <row r="68" spans="1:1" ht="14.1" customHeight="1">
      <c r="A68" s="303"/>
    </row>
    <row r="69" spans="1:1" ht="14.1" customHeight="1">
      <c r="A69" s="303"/>
    </row>
    <row r="70" spans="1:1" ht="14.1" customHeight="1">
      <c r="A70" s="303"/>
    </row>
    <row r="71" spans="1:1" ht="14.1" customHeight="1">
      <c r="A71" s="303"/>
    </row>
    <row r="72" spans="1:1" ht="14.1" customHeight="1">
      <c r="A72" s="303"/>
    </row>
    <row r="73" spans="1:1" ht="14.1" customHeight="1">
      <c r="A73" s="303"/>
    </row>
    <row r="74" spans="1:1" ht="14.1" customHeight="1">
      <c r="A74" s="303"/>
    </row>
    <row r="75" spans="1:1" ht="14.1" customHeight="1">
      <c r="A75" s="303"/>
    </row>
    <row r="76" spans="1:1">
      <c r="A76" s="303"/>
    </row>
    <row r="78" spans="1:1">
      <c r="A78" s="303"/>
    </row>
    <row r="79" spans="1:1">
      <c r="A79" s="303"/>
    </row>
    <row r="80" spans="1:1">
      <c r="A80" s="303"/>
    </row>
    <row r="81" spans="1:1">
      <c r="A81" s="303"/>
    </row>
    <row r="82" spans="1:1">
      <c r="A82" s="303"/>
    </row>
    <row r="83" spans="1:1">
      <c r="A83" s="303"/>
    </row>
    <row r="84" spans="1:1">
      <c r="A84" s="303"/>
    </row>
    <row r="85" spans="1:1">
      <c r="A85" s="303"/>
    </row>
    <row r="86" spans="1:1">
      <c r="A86" s="303"/>
    </row>
    <row r="87" spans="1:1">
      <c r="A87" s="303"/>
    </row>
  </sheetData>
  <sheetProtection algorithmName="SHA-512" hashValue="N8GyEyFUFIlQFDHnvxMoqRLKVpUQY56+M08uMJMjB5H//LEA8CwUttzA3DX3ISWw+pDNAaUzxPjaOkaBNpB93Q==" saltValue="pvP8yz6PDhfRpAGEUbeBCQ==" spinCount="100000" sheet="1" objects="1" scenarios="1" formatCells="0" formatColumns="0" formatRows="0" insertColumns="0" insertRows="0" selectLockedCells="1"/>
  <mergeCells count="53">
    <mergeCell ref="O38:AI38"/>
    <mergeCell ref="D39:J40"/>
    <mergeCell ref="L40:N40"/>
    <mergeCell ref="O40:AI40"/>
    <mergeCell ref="D41:J42"/>
    <mergeCell ref="L42:N42"/>
    <mergeCell ref="O42:AI42"/>
    <mergeCell ref="D37:J38"/>
    <mergeCell ref="L37:R37"/>
    <mergeCell ref="U37:AA37"/>
    <mergeCell ref="AC37:AI37"/>
    <mergeCell ref="L38:N38"/>
    <mergeCell ref="B35:C35"/>
    <mergeCell ref="D35:X35"/>
    <mergeCell ref="AA35:AK35"/>
    <mergeCell ref="D36:J36"/>
    <mergeCell ref="K36:AJ36"/>
    <mergeCell ref="C33:X33"/>
    <mergeCell ref="AN21:BP21"/>
    <mergeCell ref="AN22:BP29"/>
    <mergeCell ref="C24:X24"/>
    <mergeCell ref="B26:C26"/>
    <mergeCell ref="D26:X27"/>
    <mergeCell ref="AA26:AK28"/>
    <mergeCell ref="B29:C29"/>
    <mergeCell ref="D29:X29"/>
    <mergeCell ref="E30:M30"/>
    <mergeCell ref="O30:X30"/>
    <mergeCell ref="E31:M31"/>
    <mergeCell ref="O31:Q31"/>
    <mergeCell ref="R31:X31"/>
    <mergeCell ref="AA15:AK16"/>
    <mergeCell ref="AN15:BP20"/>
    <mergeCell ref="B16:C16"/>
    <mergeCell ref="D16:X17"/>
    <mergeCell ref="AA17:AK17"/>
    <mergeCell ref="E18:X18"/>
    <mergeCell ref="AA18:AK18"/>
    <mergeCell ref="AA19:AK21"/>
    <mergeCell ref="B21:C21"/>
    <mergeCell ref="D21:X21"/>
    <mergeCell ref="AN13:BP13"/>
    <mergeCell ref="AN14:BP14"/>
    <mergeCell ref="A1:AL1"/>
    <mergeCell ref="B3:Y3"/>
    <mergeCell ref="Z3:AL3"/>
    <mergeCell ref="E5:X5"/>
    <mergeCell ref="AA5:AK7"/>
    <mergeCell ref="E8:X8"/>
    <mergeCell ref="C11:X11"/>
    <mergeCell ref="B13:C13"/>
    <mergeCell ref="D13:X14"/>
    <mergeCell ref="AA13:AK14"/>
  </mergeCells>
  <phoneticPr fontId="4"/>
  <conditionalFormatting sqref="O40">
    <cfRule type="containsBlanks" dxfId="2" priority="2">
      <formula>LEN(TRIM(O40))=0</formula>
    </cfRule>
  </conditionalFormatting>
  <conditionalFormatting sqref="O42">
    <cfRule type="containsBlanks" dxfId="1" priority="1">
      <formula>LEN(TRIM(O42))=0</formula>
    </cfRule>
  </conditionalFormatting>
  <conditionalFormatting sqref="R31 O38">
    <cfRule type="containsBlanks" dxfId="0" priority="3">
      <formula>LEN(TRIM(O31))=0</formula>
    </cfRule>
  </conditionalFormatting>
  <printOptions horizontalCentered="1"/>
  <pageMargins left="0.70866141732283472" right="0.31496062992125984" top="0.39370078740157483" bottom="0.39370078740157483" header="0.19685039370078741" footer="0.51181102362204722"/>
  <pageSetup paperSize="9" fitToWidth="0" fitToHeight="0" orientation="portrait" cellComments="asDisplayed" horizontalDpi="300" verticalDpi="300"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288193" r:id="rId4" name="Check Box 31">
              <controlPr defaultSize="0" autoFill="0" autoLine="0" autoPict="0">
                <anchor moveWithCells="1">
                  <from>
                    <xdr:col>14</xdr:col>
                    <xdr:colOff>38100</xdr:colOff>
                    <xdr:row>21</xdr:row>
                    <xdr:rowOff>9525</xdr:rowOff>
                  </from>
                  <to>
                    <xdr:col>17</xdr:col>
                    <xdr:colOff>161925</xdr:colOff>
                    <xdr:row>21</xdr:row>
                    <xdr:rowOff>161925</xdr:rowOff>
                  </to>
                </anchor>
              </controlPr>
            </control>
          </mc:Choice>
        </mc:AlternateContent>
        <mc:AlternateContent xmlns:mc="http://schemas.openxmlformats.org/markup-compatibility/2006">
          <mc:Choice Requires="x14">
            <control shapeId="1288194" r:id="rId5" name="Check Box 32">
              <controlPr defaultSize="0" autoFill="0" autoLine="0" autoPict="0">
                <anchor moveWithCells="1">
                  <from>
                    <xdr:col>16</xdr:col>
                    <xdr:colOff>171450</xdr:colOff>
                    <xdr:row>20</xdr:row>
                    <xdr:rowOff>161925</xdr:rowOff>
                  </from>
                  <to>
                    <xdr:col>22</xdr:col>
                    <xdr:colOff>9525</xdr:colOff>
                    <xdr:row>21</xdr:row>
                    <xdr:rowOff>161925</xdr:rowOff>
                  </to>
                </anchor>
              </controlPr>
            </control>
          </mc:Choice>
        </mc:AlternateContent>
        <mc:AlternateContent xmlns:mc="http://schemas.openxmlformats.org/markup-compatibility/2006">
          <mc:Choice Requires="x14">
            <control shapeId="1288195" r:id="rId6" name="Check Box 33">
              <controlPr defaultSize="0" autoFill="0" autoLine="0" autoPict="0">
                <anchor moveWithCells="1">
                  <from>
                    <xdr:col>21</xdr:col>
                    <xdr:colOff>19050</xdr:colOff>
                    <xdr:row>21</xdr:row>
                    <xdr:rowOff>0</xdr:rowOff>
                  </from>
                  <to>
                    <xdr:col>24</xdr:col>
                    <xdr:colOff>152400</xdr:colOff>
                    <xdr:row>21</xdr:row>
                    <xdr:rowOff>152400</xdr:rowOff>
                  </to>
                </anchor>
              </controlPr>
            </control>
          </mc:Choice>
        </mc:AlternateContent>
        <mc:AlternateContent xmlns:mc="http://schemas.openxmlformats.org/markup-compatibility/2006">
          <mc:Choice Requires="x14">
            <control shapeId="1288196" r:id="rId7" name="Check Box 4">
              <controlPr defaultSize="0" autoFill="0" autoLine="0" autoPict="0">
                <anchor moveWithCells="1">
                  <from>
                    <xdr:col>17</xdr:col>
                    <xdr:colOff>171450</xdr:colOff>
                    <xdr:row>12</xdr:row>
                    <xdr:rowOff>161925</xdr:rowOff>
                  </from>
                  <to>
                    <xdr:col>21</xdr:col>
                    <xdr:colOff>133350</xdr:colOff>
                    <xdr:row>14</xdr:row>
                    <xdr:rowOff>28575</xdr:rowOff>
                  </to>
                </anchor>
              </controlPr>
            </control>
          </mc:Choice>
        </mc:AlternateContent>
        <mc:AlternateContent xmlns:mc="http://schemas.openxmlformats.org/markup-compatibility/2006">
          <mc:Choice Requires="x14">
            <control shapeId="1288197" r:id="rId8" name="Check Box 5">
              <controlPr defaultSize="0" autoFill="0" autoLine="0" autoPict="0">
                <anchor moveWithCells="1">
                  <from>
                    <xdr:col>21</xdr:col>
                    <xdr:colOff>0</xdr:colOff>
                    <xdr:row>12</xdr:row>
                    <xdr:rowOff>161925</xdr:rowOff>
                  </from>
                  <to>
                    <xdr:col>24</xdr:col>
                    <xdr:colOff>142875</xdr:colOff>
                    <xdr:row>14</xdr:row>
                    <xdr:rowOff>28575</xdr:rowOff>
                  </to>
                </anchor>
              </controlPr>
            </control>
          </mc:Choice>
        </mc:AlternateContent>
        <mc:AlternateContent xmlns:mc="http://schemas.openxmlformats.org/markup-compatibility/2006">
          <mc:Choice Requires="x14">
            <control shapeId="1288198" r:id="rId9" name="Check Box 6">
              <controlPr defaultSize="0" autoFill="0" autoLine="0" autoPict="0">
                <anchor moveWithCells="1">
                  <from>
                    <xdr:col>17</xdr:col>
                    <xdr:colOff>171450</xdr:colOff>
                    <xdr:row>18</xdr:row>
                    <xdr:rowOff>0</xdr:rowOff>
                  </from>
                  <to>
                    <xdr:col>21</xdr:col>
                    <xdr:colOff>133350</xdr:colOff>
                    <xdr:row>19</xdr:row>
                    <xdr:rowOff>38100</xdr:rowOff>
                  </to>
                </anchor>
              </controlPr>
            </control>
          </mc:Choice>
        </mc:AlternateContent>
        <mc:AlternateContent xmlns:mc="http://schemas.openxmlformats.org/markup-compatibility/2006">
          <mc:Choice Requires="x14">
            <control shapeId="1288199" r:id="rId10" name="Check Box 7">
              <controlPr defaultSize="0" autoFill="0" autoLine="0" autoPict="0">
                <anchor moveWithCells="1">
                  <from>
                    <xdr:col>21</xdr:col>
                    <xdr:colOff>0</xdr:colOff>
                    <xdr:row>18</xdr:row>
                    <xdr:rowOff>0</xdr:rowOff>
                  </from>
                  <to>
                    <xdr:col>24</xdr:col>
                    <xdr:colOff>142875</xdr:colOff>
                    <xdr:row>19</xdr:row>
                    <xdr:rowOff>38100</xdr:rowOff>
                  </to>
                </anchor>
              </controlPr>
            </control>
          </mc:Choice>
        </mc:AlternateContent>
        <mc:AlternateContent xmlns:mc="http://schemas.openxmlformats.org/markup-compatibility/2006">
          <mc:Choice Requires="x14">
            <control shapeId="1288200" r:id="rId11" name="Check Box 8">
              <controlPr defaultSize="0" autoFill="0" autoLine="0" autoPict="0">
                <anchor moveWithCells="1">
                  <from>
                    <xdr:col>17</xdr:col>
                    <xdr:colOff>171450</xdr:colOff>
                    <xdr:row>15</xdr:row>
                    <xdr:rowOff>152400</xdr:rowOff>
                  </from>
                  <to>
                    <xdr:col>21</xdr:col>
                    <xdr:colOff>133350</xdr:colOff>
                    <xdr:row>17</xdr:row>
                    <xdr:rowOff>19050</xdr:rowOff>
                  </to>
                </anchor>
              </controlPr>
            </control>
          </mc:Choice>
        </mc:AlternateContent>
        <mc:AlternateContent xmlns:mc="http://schemas.openxmlformats.org/markup-compatibility/2006">
          <mc:Choice Requires="x14">
            <control shapeId="1288201" r:id="rId12" name="Check Box 9">
              <controlPr defaultSize="0" autoFill="0" autoLine="0" autoPict="0">
                <anchor moveWithCells="1">
                  <from>
                    <xdr:col>21</xdr:col>
                    <xdr:colOff>0</xdr:colOff>
                    <xdr:row>15</xdr:row>
                    <xdr:rowOff>152400</xdr:rowOff>
                  </from>
                  <to>
                    <xdr:col>24</xdr:col>
                    <xdr:colOff>142875</xdr:colOff>
                    <xdr:row>17</xdr:row>
                    <xdr:rowOff>19050</xdr:rowOff>
                  </to>
                </anchor>
              </controlPr>
            </control>
          </mc:Choice>
        </mc:AlternateContent>
        <mc:AlternateContent xmlns:mc="http://schemas.openxmlformats.org/markup-compatibility/2006">
          <mc:Choice Requires="x14">
            <control shapeId="1288202" r:id="rId13" name="Check Box 13">
              <controlPr defaultSize="0" autoFill="0" autoLine="0" autoPict="0">
                <anchor moveWithCells="1">
                  <from>
                    <xdr:col>17</xdr:col>
                    <xdr:colOff>133350</xdr:colOff>
                    <xdr:row>8</xdr:row>
                    <xdr:rowOff>0</xdr:rowOff>
                  </from>
                  <to>
                    <xdr:col>21</xdr:col>
                    <xdr:colOff>76200</xdr:colOff>
                    <xdr:row>9</xdr:row>
                    <xdr:rowOff>0</xdr:rowOff>
                  </to>
                </anchor>
              </controlPr>
            </control>
          </mc:Choice>
        </mc:AlternateContent>
        <mc:AlternateContent xmlns:mc="http://schemas.openxmlformats.org/markup-compatibility/2006">
          <mc:Choice Requires="x14">
            <control shapeId="1288203" r:id="rId14" name="Check Box 14">
              <controlPr defaultSize="0" autoFill="0" autoLine="0" autoPict="0">
                <anchor moveWithCells="1">
                  <from>
                    <xdr:col>21</xdr:col>
                    <xdr:colOff>0</xdr:colOff>
                    <xdr:row>7</xdr:row>
                    <xdr:rowOff>152400</xdr:rowOff>
                  </from>
                  <to>
                    <xdr:col>25</xdr:col>
                    <xdr:colOff>114300</xdr:colOff>
                    <xdr:row>9</xdr:row>
                    <xdr:rowOff>19050</xdr:rowOff>
                  </to>
                </anchor>
              </controlPr>
            </control>
          </mc:Choice>
        </mc:AlternateContent>
        <mc:AlternateContent xmlns:mc="http://schemas.openxmlformats.org/markup-compatibility/2006">
          <mc:Choice Requires="x14">
            <control shapeId="1288204" r:id="rId15" name="Check Box 29">
              <controlPr defaultSize="0" autoFill="0" autoLine="0" autoPict="0">
                <anchor moveWithCells="1">
                  <from>
                    <xdr:col>14</xdr:col>
                    <xdr:colOff>95250</xdr:colOff>
                    <xdr:row>8</xdr:row>
                    <xdr:rowOff>0</xdr:rowOff>
                  </from>
                  <to>
                    <xdr:col>18</xdr:col>
                    <xdr:colOff>38100</xdr:colOff>
                    <xdr:row>9</xdr:row>
                    <xdr:rowOff>0</xdr:rowOff>
                  </to>
                </anchor>
              </controlPr>
            </control>
          </mc:Choice>
        </mc:AlternateContent>
        <mc:AlternateContent xmlns:mc="http://schemas.openxmlformats.org/markup-compatibility/2006">
          <mc:Choice Requires="x14">
            <control shapeId="1288205" r:id="rId16" name="Check Box 13">
              <controlPr defaultSize="0" autoFill="0" autoLine="0" autoPict="0">
                <anchor moveWithCells="1">
                  <from>
                    <xdr:col>17</xdr:col>
                    <xdr:colOff>133350</xdr:colOff>
                    <xdr:row>4</xdr:row>
                    <xdr:rowOff>142875</xdr:rowOff>
                  </from>
                  <to>
                    <xdr:col>21</xdr:col>
                    <xdr:colOff>76200</xdr:colOff>
                    <xdr:row>5</xdr:row>
                    <xdr:rowOff>142875</xdr:rowOff>
                  </to>
                </anchor>
              </controlPr>
            </control>
          </mc:Choice>
        </mc:AlternateContent>
        <mc:AlternateContent xmlns:mc="http://schemas.openxmlformats.org/markup-compatibility/2006">
          <mc:Choice Requires="x14">
            <control shapeId="1288206" r:id="rId17" name="Check Box 14">
              <controlPr defaultSize="0" autoFill="0" autoLine="0" autoPict="0">
                <anchor moveWithCells="1">
                  <from>
                    <xdr:col>21</xdr:col>
                    <xdr:colOff>0</xdr:colOff>
                    <xdr:row>4</xdr:row>
                    <xdr:rowOff>123825</xdr:rowOff>
                  </from>
                  <to>
                    <xdr:col>25</xdr:col>
                    <xdr:colOff>114300</xdr:colOff>
                    <xdr:row>5</xdr:row>
                    <xdr:rowOff>161925</xdr:rowOff>
                  </to>
                </anchor>
              </controlPr>
            </control>
          </mc:Choice>
        </mc:AlternateContent>
        <mc:AlternateContent xmlns:mc="http://schemas.openxmlformats.org/markup-compatibility/2006">
          <mc:Choice Requires="x14">
            <control shapeId="1288207" r:id="rId18" name="Check Box 15">
              <controlPr defaultSize="0" autoFill="0" autoLine="0" autoPict="0">
                <anchor moveWithCells="1">
                  <from>
                    <xdr:col>14</xdr:col>
                    <xdr:colOff>95250</xdr:colOff>
                    <xdr:row>4</xdr:row>
                    <xdr:rowOff>142875</xdr:rowOff>
                  </from>
                  <to>
                    <xdr:col>18</xdr:col>
                    <xdr:colOff>38100</xdr:colOff>
                    <xdr:row>5</xdr:row>
                    <xdr:rowOff>142875</xdr:rowOff>
                  </to>
                </anchor>
              </controlPr>
            </control>
          </mc:Choice>
        </mc:AlternateContent>
        <mc:AlternateContent xmlns:mc="http://schemas.openxmlformats.org/markup-compatibility/2006">
          <mc:Choice Requires="x14">
            <control shapeId="1288208" r:id="rId19" name="Check Box 16">
              <controlPr defaultSize="0" autoFill="0" autoLine="0" autoPict="0">
                <anchor moveWithCells="1" sizeWithCells="1">
                  <from>
                    <xdr:col>9</xdr:col>
                    <xdr:colOff>171450</xdr:colOff>
                    <xdr:row>40</xdr:row>
                    <xdr:rowOff>57150</xdr:rowOff>
                  </from>
                  <to>
                    <xdr:col>13</xdr:col>
                    <xdr:colOff>57150</xdr:colOff>
                    <xdr:row>40</xdr:row>
                    <xdr:rowOff>180975</xdr:rowOff>
                  </to>
                </anchor>
              </controlPr>
            </control>
          </mc:Choice>
        </mc:AlternateContent>
        <mc:AlternateContent xmlns:mc="http://schemas.openxmlformats.org/markup-compatibility/2006">
          <mc:Choice Requires="x14">
            <control shapeId="1288209" r:id="rId20" name="Check Box 17">
              <controlPr defaultSize="0" autoFill="0" autoLine="0" autoPict="0">
                <anchor moveWithCells="1">
                  <from>
                    <xdr:col>17</xdr:col>
                    <xdr:colOff>171450</xdr:colOff>
                    <xdr:row>26</xdr:row>
                    <xdr:rowOff>0</xdr:rowOff>
                  </from>
                  <to>
                    <xdr:col>21</xdr:col>
                    <xdr:colOff>133350</xdr:colOff>
                    <xdr:row>27</xdr:row>
                    <xdr:rowOff>38100</xdr:rowOff>
                  </to>
                </anchor>
              </controlPr>
            </control>
          </mc:Choice>
        </mc:AlternateContent>
        <mc:AlternateContent xmlns:mc="http://schemas.openxmlformats.org/markup-compatibility/2006">
          <mc:Choice Requires="x14">
            <control shapeId="1288210" r:id="rId21" name="Check Box 18">
              <controlPr defaultSize="0" autoFill="0" autoLine="0" autoPict="0">
                <anchor moveWithCells="1">
                  <from>
                    <xdr:col>21</xdr:col>
                    <xdr:colOff>0</xdr:colOff>
                    <xdr:row>26</xdr:row>
                    <xdr:rowOff>0</xdr:rowOff>
                  </from>
                  <to>
                    <xdr:col>24</xdr:col>
                    <xdr:colOff>142875</xdr:colOff>
                    <xdr:row>27</xdr:row>
                    <xdr:rowOff>38100</xdr:rowOff>
                  </to>
                </anchor>
              </controlPr>
            </control>
          </mc:Choice>
        </mc:AlternateContent>
        <mc:AlternateContent xmlns:mc="http://schemas.openxmlformats.org/markup-compatibility/2006">
          <mc:Choice Requires="x14">
            <control shapeId="1288211" r:id="rId22" name="Check Box 94">
              <controlPr defaultSize="0" autoFill="0" autoLine="0" autoPict="0">
                <anchor moveWithCells="1" sizeWithCells="1">
                  <from>
                    <xdr:col>3</xdr:col>
                    <xdr:colOff>0</xdr:colOff>
                    <xdr:row>28</xdr:row>
                    <xdr:rowOff>161925</xdr:rowOff>
                  </from>
                  <to>
                    <xdr:col>6</xdr:col>
                    <xdr:colOff>9525</xdr:colOff>
                    <xdr:row>30</xdr:row>
                    <xdr:rowOff>19050</xdr:rowOff>
                  </to>
                </anchor>
              </controlPr>
            </control>
          </mc:Choice>
        </mc:AlternateContent>
        <mc:AlternateContent xmlns:mc="http://schemas.openxmlformats.org/markup-compatibility/2006">
          <mc:Choice Requires="x14">
            <control shapeId="1288212" r:id="rId23" name="Check Box 20">
              <controlPr defaultSize="0" autoFill="0" autoLine="0" autoPict="0">
                <anchor moveWithCells="1" sizeWithCells="1">
                  <from>
                    <xdr:col>3</xdr:col>
                    <xdr:colOff>0</xdr:colOff>
                    <xdr:row>29</xdr:row>
                    <xdr:rowOff>152400</xdr:rowOff>
                  </from>
                  <to>
                    <xdr:col>6</xdr:col>
                    <xdr:colOff>9525</xdr:colOff>
                    <xdr:row>31</xdr:row>
                    <xdr:rowOff>9525</xdr:rowOff>
                  </to>
                </anchor>
              </controlPr>
            </control>
          </mc:Choice>
        </mc:AlternateContent>
        <mc:AlternateContent xmlns:mc="http://schemas.openxmlformats.org/markup-compatibility/2006">
          <mc:Choice Requires="x14">
            <control shapeId="1288213" r:id="rId24" name="Check Box 21">
              <controlPr defaultSize="0" autoFill="0" autoLine="0" autoPict="0">
                <anchor moveWithCells="1" sizeWithCells="1">
                  <from>
                    <xdr:col>13</xdr:col>
                    <xdr:colOff>0</xdr:colOff>
                    <xdr:row>29</xdr:row>
                    <xdr:rowOff>161925</xdr:rowOff>
                  </from>
                  <to>
                    <xdr:col>16</xdr:col>
                    <xdr:colOff>9525</xdr:colOff>
                    <xdr:row>31</xdr:row>
                    <xdr:rowOff>19050</xdr:rowOff>
                  </to>
                </anchor>
              </controlPr>
            </control>
          </mc:Choice>
        </mc:AlternateContent>
        <mc:AlternateContent xmlns:mc="http://schemas.openxmlformats.org/markup-compatibility/2006">
          <mc:Choice Requires="x14">
            <control shapeId="1288214" r:id="rId25" name="Check Box 22">
              <controlPr defaultSize="0" autoFill="0" autoLine="0" autoPict="0">
                <anchor moveWithCells="1" sizeWithCells="1">
                  <from>
                    <xdr:col>13</xdr:col>
                    <xdr:colOff>0</xdr:colOff>
                    <xdr:row>28</xdr:row>
                    <xdr:rowOff>142875</xdr:rowOff>
                  </from>
                  <to>
                    <xdr:col>16</xdr:col>
                    <xdr:colOff>9525</xdr:colOff>
                    <xdr:row>30</xdr:row>
                    <xdr:rowOff>0</xdr:rowOff>
                  </to>
                </anchor>
              </controlPr>
            </control>
          </mc:Choice>
        </mc:AlternateContent>
        <mc:AlternateContent xmlns:mc="http://schemas.openxmlformats.org/markup-compatibility/2006">
          <mc:Choice Requires="x14">
            <control shapeId="1288215" r:id="rId26" name="Check Box 23">
              <controlPr defaultSize="0" autoFill="0" autoLine="0" autoPict="0">
                <anchor moveWithCells="1" sizeWithCells="1">
                  <from>
                    <xdr:col>9</xdr:col>
                    <xdr:colOff>171450</xdr:colOff>
                    <xdr:row>38</xdr:row>
                    <xdr:rowOff>28575</xdr:rowOff>
                  </from>
                  <to>
                    <xdr:col>13</xdr:col>
                    <xdr:colOff>0</xdr:colOff>
                    <xdr:row>38</xdr:row>
                    <xdr:rowOff>219075</xdr:rowOff>
                  </to>
                </anchor>
              </controlPr>
            </control>
          </mc:Choice>
        </mc:AlternateContent>
        <mc:AlternateContent xmlns:mc="http://schemas.openxmlformats.org/markup-compatibility/2006">
          <mc:Choice Requires="x14">
            <control shapeId="1288216" r:id="rId27" name="Check Box 24">
              <controlPr defaultSize="0" autoFill="0" autoLine="0" autoPict="0">
                <anchor moveWithCells="1" sizeWithCells="1">
                  <from>
                    <xdr:col>9</xdr:col>
                    <xdr:colOff>171450</xdr:colOff>
                    <xdr:row>36</xdr:row>
                    <xdr:rowOff>28575</xdr:rowOff>
                  </from>
                  <to>
                    <xdr:col>14</xdr:col>
                    <xdr:colOff>19050</xdr:colOff>
                    <xdr:row>36</xdr:row>
                    <xdr:rowOff>219075</xdr:rowOff>
                  </to>
                </anchor>
              </controlPr>
            </control>
          </mc:Choice>
        </mc:AlternateContent>
        <mc:AlternateContent xmlns:mc="http://schemas.openxmlformats.org/markup-compatibility/2006">
          <mc:Choice Requires="x14">
            <control shapeId="1288217" r:id="rId28" name="Check Box 25">
              <controlPr defaultSize="0" autoFill="0" autoLine="0" autoPict="0">
                <anchor moveWithCells="1" sizeWithCells="1">
                  <from>
                    <xdr:col>26</xdr:col>
                    <xdr:colOff>161925</xdr:colOff>
                    <xdr:row>40</xdr:row>
                    <xdr:rowOff>19050</xdr:rowOff>
                  </from>
                  <to>
                    <xdr:col>30</xdr:col>
                    <xdr:colOff>104775</xdr:colOff>
                    <xdr:row>40</xdr:row>
                    <xdr:rowOff>228600</xdr:rowOff>
                  </to>
                </anchor>
              </controlPr>
            </control>
          </mc:Choice>
        </mc:AlternateContent>
        <mc:AlternateContent xmlns:mc="http://schemas.openxmlformats.org/markup-compatibility/2006">
          <mc:Choice Requires="x14">
            <control shapeId="1288218" r:id="rId29" name="Check Box 26">
              <controlPr defaultSize="0" autoFill="0" autoLine="0" autoPict="0">
                <anchor moveWithCells="1" sizeWithCells="1">
                  <from>
                    <xdr:col>18</xdr:col>
                    <xdr:colOff>171450</xdr:colOff>
                    <xdr:row>36</xdr:row>
                    <xdr:rowOff>28575</xdr:rowOff>
                  </from>
                  <to>
                    <xdr:col>21</xdr:col>
                    <xdr:colOff>9525</xdr:colOff>
                    <xdr:row>36</xdr:row>
                    <xdr:rowOff>209550</xdr:rowOff>
                  </to>
                </anchor>
              </controlPr>
            </control>
          </mc:Choice>
        </mc:AlternateContent>
        <mc:AlternateContent xmlns:mc="http://schemas.openxmlformats.org/markup-compatibility/2006">
          <mc:Choice Requires="x14">
            <control shapeId="1288219" r:id="rId30" name="Check Box 27">
              <controlPr defaultSize="0" autoFill="0" autoLine="0" autoPict="0">
                <anchor moveWithCells="1" sizeWithCells="1">
                  <from>
                    <xdr:col>9</xdr:col>
                    <xdr:colOff>171450</xdr:colOff>
                    <xdr:row>37</xdr:row>
                    <xdr:rowOff>19050</xdr:rowOff>
                  </from>
                  <to>
                    <xdr:col>14</xdr:col>
                    <xdr:colOff>0</xdr:colOff>
                    <xdr:row>37</xdr:row>
                    <xdr:rowOff>238125</xdr:rowOff>
                  </to>
                </anchor>
              </controlPr>
            </control>
          </mc:Choice>
        </mc:AlternateContent>
        <mc:AlternateContent xmlns:mc="http://schemas.openxmlformats.org/markup-compatibility/2006">
          <mc:Choice Requires="x14">
            <control shapeId="1288220" r:id="rId31" name="Check Box 28">
              <controlPr defaultSize="0" autoFill="0" autoLine="0" autoPict="0">
                <anchor moveWithCells="1" sizeWithCells="1">
                  <from>
                    <xdr:col>18</xdr:col>
                    <xdr:colOff>171450</xdr:colOff>
                    <xdr:row>38</xdr:row>
                    <xdr:rowOff>0</xdr:rowOff>
                  </from>
                  <to>
                    <xdr:col>22</xdr:col>
                    <xdr:colOff>47625</xdr:colOff>
                    <xdr:row>39</xdr:row>
                    <xdr:rowOff>9525</xdr:rowOff>
                  </to>
                </anchor>
              </controlPr>
            </control>
          </mc:Choice>
        </mc:AlternateContent>
        <mc:AlternateContent xmlns:mc="http://schemas.openxmlformats.org/markup-compatibility/2006">
          <mc:Choice Requires="x14">
            <control shapeId="1288221" r:id="rId32" name="Check Box 29">
              <controlPr defaultSize="0" autoFill="0" autoLine="0" autoPict="0">
                <anchor moveWithCells="1" sizeWithCells="1">
                  <from>
                    <xdr:col>9</xdr:col>
                    <xdr:colOff>171450</xdr:colOff>
                    <xdr:row>41</xdr:row>
                    <xdr:rowOff>28575</xdr:rowOff>
                  </from>
                  <to>
                    <xdr:col>13</xdr:col>
                    <xdr:colOff>0</xdr:colOff>
                    <xdr:row>41</xdr:row>
                    <xdr:rowOff>228600</xdr:rowOff>
                  </to>
                </anchor>
              </controlPr>
            </control>
          </mc:Choice>
        </mc:AlternateContent>
        <mc:AlternateContent xmlns:mc="http://schemas.openxmlformats.org/markup-compatibility/2006">
          <mc:Choice Requires="x14">
            <control shapeId="1288222" r:id="rId33" name="Check Box 30">
              <controlPr defaultSize="0" autoFill="0" autoLine="0" autoPict="0">
                <anchor moveWithCells="1" sizeWithCells="1">
                  <from>
                    <xdr:col>26</xdr:col>
                    <xdr:colOff>161925</xdr:colOff>
                    <xdr:row>36</xdr:row>
                    <xdr:rowOff>28575</xdr:rowOff>
                  </from>
                  <to>
                    <xdr:col>29</xdr:col>
                    <xdr:colOff>0</xdr:colOff>
                    <xdr:row>36</xdr:row>
                    <xdr:rowOff>228600</xdr:rowOff>
                  </to>
                </anchor>
              </controlPr>
            </control>
          </mc:Choice>
        </mc:AlternateContent>
        <mc:AlternateContent xmlns:mc="http://schemas.openxmlformats.org/markup-compatibility/2006">
          <mc:Choice Requires="x14">
            <control shapeId="1288223" r:id="rId34" name="Check Box 31">
              <controlPr defaultSize="0" autoFill="0" autoLine="0" autoPict="0">
                <anchor moveWithCells="1" sizeWithCells="1">
                  <from>
                    <xdr:col>26</xdr:col>
                    <xdr:colOff>171450</xdr:colOff>
                    <xdr:row>38</xdr:row>
                    <xdr:rowOff>0</xdr:rowOff>
                  </from>
                  <to>
                    <xdr:col>30</xdr:col>
                    <xdr:colOff>114300</xdr:colOff>
                    <xdr:row>39</xdr:row>
                    <xdr:rowOff>28575</xdr:rowOff>
                  </to>
                </anchor>
              </controlPr>
            </control>
          </mc:Choice>
        </mc:AlternateContent>
        <mc:AlternateContent xmlns:mc="http://schemas.openxmlformats.org/markup-compatibility/2006">
          <mc:Choice Requires="x14">
            <control shapeId="1288224" r:id="rId35" name="Check Box 32">
              <controlPr defaultSize="0" autoFill="0" autoLine="0" autoPict="0">
                <anchor moveWithCells="1" sizeWithCells="1">
                  <from>
                    <xdr:col>18</xdr:col>
                    <xdr:colOff>171450</xdr:colOff>
                    <xdr:row>40</xdr:row>
                    <xdr:rowOff>28575</xdr:rowOff>
                  </from>
                  <to>
                    <xdr:col>21</xdr:col>
                    <xdr:colOff>76200</xdr:colOff>
                    <xdr:row>40</xdr:row>
                    <xdr:rowOff>238125</xdr:rowOff>
                  </to>
                </anchor>
              </controlPr>
            </control>
          </mc:Choice>
        </mc:AlternateContent>
        <mc:AlternateContent xmlns:mc="http://schemas.openxmlformats.org/markup-compatibility/2006">
          <mc:Choice Requires="x14">
            <control shapeId="1288225" r:id="rId36" name="Check Box 33">
              <controlPr defaultSize="0" autoFill="0" autoLine="0" autoPict="0">
                <anchor moveWithCells="1" sizeWithCells="1">
                  <from>
                    <xdr:col>9</xdr:col>
                    <xdr:colOff>171450</xdr:colOff>
                    <xdr:row>38</xdr:row>
                    <xdr:rowOff>238125</xdr:rowOff>
                  </from>
                  <to>
                    <xdr:col>13</xdr:col>
                    <xdr:colOff>0</xdr:colOff>
                    <xdr:row>39</xdr:row>
                    <xdr:rowOff>209550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FBBCE-60BF-4A19-96F0-AFD44C1C80F2}">
  <sheetPr>
    <tabColor theme="7" tint="0.59999389629810485"/>
  </sheetPr>
  <dimension ref="A1:AJ38"/>
  <sheetViews>
    <sheetView showGridLines="0" view="pageBreakPreview" topLeftCell="B1" zoomScaleNormal="100" zoomScaleSheetLayoutView="100" workbookViewId="0">
      <selection activeCell="L7" sqref="L7:Z9"/>
    </sheetView>
  </sheetViews>
  <sheetFormatPr defaultColWidth="9" defaultRowHeight="13.5"/>
  <cols>
    <col min="1" max="1" width="1.625" hidden="1" customWidth="1"/>
    <col min="2" max="34" width="2.625" customWidth="1"/>
    <col min="35" max="35" width="3.375" customWidth="1"/>
    <col min="36" max="36" width="1.625" customWidth="1"/>
    <col min="38" max="59" width="2.625" customWidth="1"/>
  </cols>
  <sheetData>
    <row r="1" spans="1:36" ht="23.1" customHeight="1">
      <c r="A1" s="1195"/>
      <c r="B1" s="1195"/>
      <c r="C1" s="1195"/>
      <c r="D1" s="1195"/>
      <c r="E1" s="1195"/>
      <c r="F1" s="1195"/>
      <c r="G1" s="1195"/>
      <c r="H1" s="1195"/>
      <c r="I1" s="1195"/>
      <c r="J1" s="1195"/>
      <c r="K1" s="1195"/>
      <c r="L1" s="1195"/>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row>
    <row r="2" spans="1:36" ht="23.1" customHeight="1">
      <c r="A2" s="1195"/>
      <c r="B2" s="1195"/>
      <c r="C2" s="1195"/>
      <c r="D2" s="1195"/>
      <c r="E2" s="1195"/>
      <c r="F2" s="1195"/>
      <c r="G2" s="1195"/>
      <c r="H2" s="1195"/>
      <c r="I2" s="1195"/>
      <c r="J2" s="1195"/>
      <c r="K2" s="1195"/>
      <c r="L2" s="1195"/>
      <c r="M2" s="1195"/>
      <c r="N2" s="1609" t="s">
        <v>888</v>
      </c>
      <c r="O2" s="1609"/>
      <c r="P2" s="1609"/>
      <c r="Q2" s="1609"/>
      <c r="R2" s="1609">
        <v>5</v>
      </c>
      <c r="S2" s="1609"/>
      <c r="T2" s="1609"/>
      <c r="U2" s="1609" t="s">
        <v>459</v>
      </c>
      <c r="V2" s="1609"/>
      <c r="W2" s="1609"/>
      <c r="X2" s="1609"/>
      <c r="Y2" s="1195"/>
      <c r="Z2" s="1195"/>
      <c r="AA2" s="1195"/>
      <c r="AB2" s="1195"/>
      <c r="AC2" s="1195"/>
      <c r="AD2" s="1195"/>
      <c r="AE2" s="1195"/>
      <c r="AF2" s="1195"/>
      <c r="AG2" s="1195"/>
      <c r="AH2" s="1195"/>
      <c r="AI2" s="1195"/>
      <c r="AJ2" s="1195"/>
    </row>
    <row r="3" spans="1:36" ht="23.1" customHeight="1">
      <c r="A3" s="1195"/>
      <c r="B3" s="1195"/>
      <c r="C3" s="1195"/>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row>
    <row r="4" spans="1:36" ht="23.1" customHeight="1">
      <c r="A4" s="1195"/>
      <c r="B4" s="1195"/>
      <c r="C4" s="1609" t="s">
        <v>1576</v>
      </c>
      <c r="D4" s="1609"/>
      <c r="E4" s="1609"/>
      <c r="F4" s="1609"/>
      <c r="G4" s="1609"/>
      <c r="H4" s="1609"/>
      <c r="I4" s="1609"/>
      <c r="J4" s="1609"/>
      <c r="K4" s="1609"/>
      <c r="L4" s="1609"/>
      <c r="M4" s="1609"/>
      <c r="N4" s="1609"/>
      <c r="O4" s="1609"/>
      <c r="P4" s="1609"/>
      <c r="Q4" s="1609"/>
      <c r="R4" s="1609"/>
      <c r="S4" s="1609"/>
      <c r="T4" s="1609"/>
      <c r="U4" s="1609"/>
      <c r="V4" s="1609"/>
      <c r="W4" s="1609"/>
      <c r="X4" s="1609"/>
      <c r="Y4" s="1609"/>
      <c r="Z4" s="1609"/>
      <c r="AA4" s="1609"/>
      <c r="AB4" s="1609"/>
      <c r="AC4" s="1609"/>
      <c r="AD4" s="1609"/>
      <c r="AE4" s="1609"/>
      <c r="AF4" s="1609"/>
      <c r="AG4" s="1609"/>
      <c r="AH4" s="1609"/>
      <c r="AI4" s="1609"/>
      <c r="AJ4" s="1609"/>
    </row>
    <row r="5" spans="1:36" ht="23.1" customHeight="1">
      <c r="A5" s="1197"/>
      <c r="B5" s="1197"/>
      <c r="C5" s="1196"/>
      <c r="D5" s="1196"/>
      <c r="E5" s="1196"/>
      <c r="F5" s="1196"/>
      <c r="G5" s="1196"/>
      <c r="H5" s="1196"/>
      <c r="I5" s="1196"/>
      <c r="J5" s="1196"/>
      <c r="K5" s="1196"/>
      <c r="L5" s="1196"/>
      <c r="M5" s="1196"/>
      <c r="N5" s="1196"/>
      <c r="O5" s="1196"/>
      <c r="P5" s="1196"/>
      <c r="Q5" s="1196"/>
      <c r="R5" s="1196"/>
      <c r="S5" s="1196"/>
      <c r="T5" s="1196"/>
      <c r="U5" s="1196"/>
      <c r="V5" s="1196"/>
      <c r="W5" s="1196"/>
      <c r="X5" s="1196"/>
      <c r="Y5" s="1196"/>
      <c r="Z5" s="1196"/>
      <c r="AA5" s="1196"/>
      <c r="AB5" s="1196"/>
      <c r="AC5" s="1196"/>
      <c r="AD5" s="1196"/>
      <c r="AE5" s="1196"/>
      <c r="AF5" s="1196"/>
      <c r="AG5" s="1196"/>
      <c r="AH5" s="1196"/>
      <c r="AI5" s="1196"/>
      <c r="AJ5" s="1196"/>
    </row>
    <row r="6" spans="1:36" ht="23.1" customHeight="1" thickBot="1">
      <c r="A6" s="1197"/>
      <c r="B6" s="1197"/>
      <c r="C6" s="1196"/>
      <c r="D6" s="1196"/>
      <c r="E6" s="1196"/>
      <c r="F6" s="1196"/>
      <c r="G6" s="1196"/>
      <c r="H6" s="1196"/>
      <c r="I6" s="1196"/>
      <c r="J6" s="1196"/>
      <c r="K6" s="1196"/>
      <c r="L6" s="1196"/>
      <c r="M6" s="1196"/>
      <c r="N6" s="1196"/>
      <c r="O6" s="1196"/>
      <c r="P6" s="1196"/>
      <c r="Q6" s="1196"/>
      <c r="R6" s="1196"/>
      <c r="S6" s="1196"/>
      <c r="T6" s="1196"/>
      <c r="U6" s="1196"/>
      <c r="V6" s="1196"/>
      <c r="W6" s="1196"/>
      <c r="X6" s="1196"/>
      <c r="Y6" s="1196"/>
      <c r="Z6" s="1196"/>
      <c r="AA6" s="1196"/>
      <c r="AB6" s="1196"/>
      <c r="AC6" s="1196"/>
      <c r="AD6" s="1196"/>
      <c r="AE6" s="1196"/>
      <c r="AF6" s="1196"/>
      <c r="AG6" s="1196"/>
      <c r="AH6" s="1196"/>
      <c r="AI6" s="1196"/>
      <c r="AJ6" s="1196"/>
    </row>
    <row r="7" spans="1:36" ht="14.1" customHeight="1">
      <c r="A7" s="1197"/>
      <c r="B7" s="1197"/>
      <c r="C7" s="1196"/>
      <c r="D7" s="1603" t="s">
        <v>889</v>
      </c>
      <c r="E7" s="1621"/>
      <c r="F7" s="1621"/>
      <c r="G7" s="1621"/>
      <c r="H7" s="1621"/>
      <c r="I7" s="1621"/>
      <c r="J7" s="1621"/>
      <c r="K7" s="1622"/>
      <c r="L7" s="1611" ph="1"/>
      <c r="M7" s="1612"/>
      <c r="N7" s="1612"/>
      <c r="O7" s="1612"/>
      <c r="P7" s="1612"/>
      <c r="Q7" s="1612"/>
      <c r="R7" s="1612"/>
      <c r="S7" s="1612"/>
      <c r="T7" s="1612"/>
      <c r="U7" s="1612"/>
      <c r="V7" s="1612"/>
      <c r="W7" s="1612"/>
      <c r="X7" s="1612"/>
      <c r="Y7" s="1612"/>
      <c r="Z7" s="1612"/>
      <c r="AA7" s="1591" t="s">
        <v>1148</v>
      </c>
      <c r="AB7" s="1592"/>
      <c r="AC7" s="1592"/>
      <c r="AD7" s="1592"/>
      <c r="AE7" s="1592"/>
      <c r="AF7" s="1592"/>
      <c r="AG7" s="1592"/>
      <c r="AH7" s="1592"/>
      <c r="AI7" s="1592"/>
      <c r="AJ7" s="1593"/>
    </row>
    <row r="8" spans="1:36" ht="18" customHeight="1">
      <c r="A8" s="1197"/>
      <c r="B8" s="1197"/>
      <c r="C8" s="1196"/>
      <c r="D8" s="1623"/>
      <c r="E8" s="1624"/>
      <c r="F8" s="1624"/>
      <c r="G8" s="1624"/>
      <c r="H8" s="1624"/>
      <c r="I8" s="1624"/>
      <c r="J8" s="1624"/>
      <c r="K8" s="1625"/>
      <c r="L8" s="1613" ph="1"/>
      <c r="M8" s="1614"/>
      <c r="N8" s="1614"/>
      <c r="O8" s="1614"/>
      <c r="P8" s="1614"/>
      <c r="Q8" s="1614"/>
      <c r="R8" s="1614"/>
      <c r="S8" s="1614"/>
      <c r="T8" s="1614"/>
      <c r="U8" s="1614"/>
      <c r="V8" s="1614"/>
      <c r="W8" s="1614"/>
      <c r="X8" s="1614"/>
      <c r="Y8" s="1614"/>
      <c r="Z8" s="1614"/>
      <c r="AA8" s="1574" t="s">
        <v>1369</v>
      </c>
      <c r="AB8" s="1575"/>
      <c r="AC8" s="1576" ph="1"/>
      <c r="AD8" s="1577" ph="1"/>
      <c r="AE8" s="1577" ph="1"/>
      <c r="AF8" s="1577" ph="1"/>
      <c r="AG8" s="1577" ph="1"/>
      <c r="AH8" s="1577" ph="1"/>
      <c r="AI8" s="1577" ph="1"/>
      <c r="AJ8" s="1578" ph="1"/>
    </row>
    <row r="9" spans="1:36" ht="18" customHeight="1" thickBot="1">
      <c r="A9" s="1197"/>
      <c r="B9" s="1197"/>
      <c r="C9" s="1196"/>
      <c r="D9" s="1626"/>
      <c r="E9" s="1627"/>
      <c r="F9" s="1627"/>
      <c r="G9" s="1627"/>
      <c r="H9" s="1627"/>
      <c r="I9" s="1627"/>
      <c r="J9" s="1627"/>
      <c r="K9" s="1628"/>
      <c r="L9" s="1615"/>
      <c r="M9" s="1616"/>
      <c r="N9" s="1616"/>
      <c r="O9" s="1616"/>
      <c r="P9" s="1616"/>
      <c r="Q9" s="1616"/>
      <c r="R9" s="1616"/>
      <c r="S9" s="1616"/>
      <c r="T9" s="1616"/>
      <c r="U9" s="1616"/>
      <c r="V9" s="1616"/>
      <c r="W9" s="1616"/>
      <c r="X9" s="1616"/>
      <c r="Y9" s="1616"/>
      <c r="Z9" s="1616"/>
      <c r="AA9" s="1572" t="s">
        <v>254</v>
      </c>
      <c r="AB9" s="1573"/>
      <c r="AC9" s="1579" ph="1"/>
      <c r="AD9" s="1580" ph="1"/>
      <c r="AE9" s="1580" ph="1"/>
      <c r="AF9" s="1580" ph="1"/>
      <c r="AG9" s="1580" ph="1"/>
      <c r="AH9" s="1580" ph="1"/>
      <c r="AI9" s="1580" ph="1"/>
      <c r="AJ9" s="1581" ph="1"/>
    </row>
    <row r="10" spans="1:36" ht="14.1" customHeight="1">
      <c r="A10" s="1197"/>
      <c r="B10" s="1197"/>
      <c r="C10" s="1196"/>
      <c r="D10" s="1603" t="s">
        <v>870</v>
      </c>
      <c r="E10" s="1604"/>
      <c r="F10" s="1604"/>
      <c r="G10" s="1604"/>
      <c r="H10" s="1604"/>
      <c r="I10" s="1604"/>
      <c r="J10" s="1604"/>
      <c r="K10" s="1605"/>
      <c r="L10" s="1611"/>
      <c r="M10" s="1612"/>
      <c r="N10" s="1612"/>
      <c r="O10" s="1612"/>
      <c r="P10" s="1612"/>
      <c r="Q10" s="1612"/>
      <c r="R10" s="1612"/>
      <c r="S10" s="1612"/>
      <c r="T10" s="1612"/>
      <c r="U10" s="1612"/>
      <c r="V10" s="1612"/>
      <c r="W10" s="1612"/>
      <c r="X10" s="1612"/>
      <c r="Y10" s="1612"/>
      <c r="Z10" s="1612"/>
      <c r="AA10" s="1585" t="s">
        <v>1147</v>
      </c>
      <c r="AB10" s="1586"/>
      <c r="AC10" s="1586"/>
      <c r="AD10" s="1586"/>
      <c r="AE10" s="1586"/>
      <c r="AF10" s="1586"/>
      <c r="AG10" s="1586"/>
      <c r="AH10" s="1586"/>
      <c r="AI10" s="1586"/>
      <c r="AJ10" s="1587"/>
    </row>
    <row r="11" spans="1:36" ht="30" customHeight="1" thickBot="1">
      <c r="A11" s="1197"/>
      <c r="B11" s="1197"/>
      <c r="C11" s="1196"/>
      <c r="D11" s="1606"/>
      <c r="E11" s="1607"/>
      <c r="F11" s="1607"/>
      <c r="G11" s="1607"/>
      <c r="H11" s="1607"/>
      <c r="I11" s="1607"/>
      <c r="J11" s="1607"/>
      <c r="K11" s="1608"/>
      <c r="L11" s="1615"/>
      <c r="M11" s="1616"/>
      <c r="N11" s="1616"/>
      <c r="O11" s="1616"/>
      <c r="P11" s="1616"/>
      <c r="Q11" s="1616"/>
      <c r="R11" s="1616"/>
      <c r="S11" s="1616"/>
      <c r="T11" s="1616"/>
      <c r="U11" s="1616"/>
      <c r="V11" s="1616"/>
      <c r="W11" s="1616"/>
      <c r="X11" s="1616"/>
      <c r="Y11" s="1616"/>
      <c r="Z11" s="1616"/>
      <c r="AA11" s="1588"/>
      <c r="AB11" s="1589"/>
      <c r="AC11" s="1589"/>
      <c r="AD11" s="1589"/>
      <c r="AE11" s="1589"/>
      <c r="AF11" s="1589"/>
      <c r="AG11" s="1589"/>
      <c r="AH11" s="1589"/>
      <c r="AI11" s="1589"/>
      <c r="AJ11" s="1590"/>
    </row>
    <row r="12" spans="1:36" ht="14.1" customHeight="1" thickBot="1">
      <c r="A12" s="1197"/>
      <c r="B12" s="1197"/>
      <c r="C12" s="1196"/>
      <c r="D12" s="1199"/>
      <c r="E12" s="1199"/>
      <c r="F12" s="1199"/>
      <c r="G12" s="1199"/>
      <c r="H12" s="1199"/>
      <c r="I12" s="1199"/>
      <c r="J12" s="1199"/>
      <c r="K12" s="1199"/>
      <c r="L12" s="1200"/>
      <c r="M12" s="1200"/>
      <c r="N12" s="1200"/>
      <c r="O12" s="1200"/>
      <c r="P12" s="1200"/>
      <c r="Q12" s="1200"/>
      <c r="R12" s="1200"/>
      <c r="S12" s="1200"/>
      <c r="T12" s="1200"/>
      <c r="U12" s="1200"/>
      <c r="V12" s="1200"/>
      <c r="W12" s="1200"/>
      <c r="X12" s="1200"/>
      <c r="Y12" s="1200"/>
      <c r="Z12" s="1200"/>
      <c r="AA12" s="1200"/>
      <c r="AB12" s="1200"/>
      <c r="AC12" s="1201"/>
      <c r="AD12" s="1201"/>
      <c r="AE12" s="1201"/>
      <c r="AF12" s="1201"/>
      <c r="AG12" s="1201"/>
      <c r="AH12" s="1201"/>
      <c r="AI12" s="1201"/>
      <c r="AJ12" s="1201"/>
    </row>
    <row r="13" spans="1:36" ht="14.1" customHeight="1">
      <c r="A13" s="1197"/>
      <c r="B13" s="1197"/>
      <c r="C13" s="1196"/>
      <c r="D13" s="1603" t="s">
        <v>890</v>
      </c>
      <c r="E13" s="1604"/>
      <c r="F13" s="1604"/>
      <c r="G13" s="1604"/>
      <c r="H13" s="1604"/>
      <c r="I13" s="1604"/>
      <c r="J13" s="1604"/>
      <c r="K13" s="1605"/>
      <c r="L13" s="1617" ph="1"/>
      <c r="M13" s="1618"/>
      <c r="N13" s="1618"/>
      <c r="O13" s="1618"/>
      <c r="P13" s="1618"/>
      <c r="Q13" s="1618"/>
      <c r="R13" s="1618"/>
      <c r="S13" s="1618"/>
      <c r="T13" s="1618"/>
      <c r="U13" s="1618"/>
      <c r="V13" s="1618"/>
      <c r="W13" s="1618"/>
      <c r="X13" s="1618"/>
      <c r="Y13" s="1618"/>
      <c r="Z13" s="1618"/>
      <c r="AA13" s="1591" t="s">
        <v>878</v>
      </c>
      <c r="AB13" s="1592"/>
      <c r="AC13" s="1592"/>
      <c r="AD13" s="1592"/>
      <c r="AE13" s="1592"/>
      <c r="AF13" s="1592"/>
      <c r="AG13" s="1592"/>
      <c r="AH13" s="1592"/>
      <c r="AI13" s="1592"/>
      <c r="AJ13" s="1593"/>
    </row>
    <row r="14" spans="1:36" ht="30" customHeight="1" thickBot="1">
      <c r="A14" s="1197"/>
      <c r="B14" s="1197"/>
      <c r="C14" s="1196"/>
      <c r="D14" s="1606"/>
      <c r="E14" s="1607"/>
      <c r="F14" s="1607"/>
      <c r="G14" s="1607"/>
      <c r="H14" s="1607"/>
      <c r="I14" s="1607"/>
      <c r="J14" s="1607"/>
      <c r="K14" s="1608"/>
      <c r="L14" s="1619"/>
      <c r="M14" s="1620"/>
      <c r="N14" s="1620"/>
      <c r="O14" s="1620"/>
      <c r="P14" s="1620"/>
      <c r="Q14" s="1620"/>
      <c r="R14" s="1620"/>
      <c r="S14" s="1620"/>
      <c r="T14" s="1620"/>
      <c r="U14" s="1620"/>
      <c r="V14" s="1620"/>
      <c r="W14" s="1620"/>
      <c r="X14" s="1620"/>
      <c r="Y14" s="1620"/>
      <c r="Z14" s="1620"/>
      <c r="AA14" s="1582"/>
      <c r="AB14" s="1583"/>
      <c r="AC14" s="1583"/>
      <c r="AD14" s="1583"/>
      <c r="AE14" s="1583"/>
      <c r="AF14" s="1583"/>
      <c r="AG14" s="1583"/>
      <c r="AH14" s="1583"/>
      <c r="AI14" s="1583"/>
      <c r="AJ14" s="1584"/>
    </row>
    <row r="15" spans="1:36" ht="13.5" customHeight="1">
      <c r="A15" s="1197"/>
      <c r="B15" s="1197"/>
      <c r="C15" s="1196"/>
      <c r="D15" s="1629" t="s">
        <v>860</v>
      </c>
      <c r="E15" s="1630"/>
      <c r="F15" s="1630"/>
      <c r="G15" s="1630"/>
      <c r="H15" s="1630"/>
      <c r="I15" s="1630"/>
      <c r="J15" s="1630"/>
      <c r="K15" s="1631"/>
      <c r="L15" s="1617"/>
      <c r="M15" s="1618"/>
      <c r="N15" s="1618"/>
      <c r="O15" s="1618"/>
      <c r="P15" s="1618"/>
      <c r="Q15" s="1618"/>
      <c r="R15" s="1618"/>
      <c r="S15" s="1618"/>
      <c r="T15" s="1618"/>
      <c r="U15" s="1618"/>
      <c r="V15" s="1618"/>
      <c r="W15" s="1618"/>
      <c r="X15" s="1618"/>
      <c r="Y15" s="1618"/>
      <c r="Z15" s="1618"/>
      <c r="AA15" s="1585" t="s">
        <v>1144</v>
      </c>
      <c r="AB15" s="1586"/>
      <c r="AC15" s="1586"/>
      <c r="AD15" s="1586"/>
      <c r="AE15" s="1586"/>
      <c r="AF15" s="1586"/>
      <c r="AG15" s="1586"/>
      <c r="AH15" s="1586"/>
      <c r="AI15" s="1586"/>
      <c r="AJ15" s="1587"/>
    </row>
    <row r="16" spans="1:36" ht="30" customHeight="1" thickBot="1">
      <c r="A16" s="1197"/>
      <c r="B16" s="1197"/>
      <c r="C16" s="1196"/>
      <c r="D16" s="1632"/>
      <c r="E16" s="1633"/>
      <c r="F16" s="1633"/>
      <c r="G16" s="1633"/>
      <c r="H16" s="1633"/>
      <c r="I16" s="1633"/>
      <c r="J16" s="1633"/>
      <c r="K16" s="1634"/>
      <c r="L16" s="1619"/>
      <c r="M16" s="1620"/>
      <c r="N16" s="1620"/>
      <c r="O16" s="1620"/>
      <c r="P16" s="1620"/>
      <c r="Q16" s="1620"/>
      <c r="R16" s="1620"/>
      <c r="S16" s="1620"/>
      <c r="T16" s="1620"/>
      <c r="U16" s="1620"/>
      <c r="V16" s="1620"/>
      <c r="W16" s="1620"/>
      <c r="X16" s="1620"/>
      <c r="Y16" s="1620"/>
      <c r="Z16" s="1620"/>
      <c r="AA16" s="1582"/>
      <c r="AB16" s="1583"/>
      <c r="AC16" s="1583"/>
      <c r="AD16" s="1583"/>
      <c r="AE16" s="1583"/>
      <c r="AF16" s="1583"/>
      <c r="AG16" s="1583"/>
      <c r="AH16" s="1583"/>
      <c r="AI16" s="1583"/>
      <c r="AJ16" s="1584"/>
    </row>
    <row r="17" spans="1:36" ht="14.1" customHeight="1">
      <c r="A17" s="1197"/>
      <c r="B17" s="1197"/>
      <c r="C17" s="1196"/>
      <c r="D17" s="1594" t="s">
        <v>1145</v>
      </c>
      <c r="E17" s="1595"/>
      <c r="F17" s="1595"/>
      <c r="G17" s="1595"/>
      <c r="H17" s="1595"/>
      <c r="I17" s="1595"/>
      <c r="J17" s="1595"/>
      <c r="K17" s="1596"/>
      <c r="L17" s="1611"/>
      <c r="M17" s="1612"/>
      <c r="N17" s="1612"/>
      <c r="O17" s="1612"/>
      <c r="P17" s="1612"/>
      <c r="Q17" s="1612"/>
      <c r="R17" s="1612"/>
      <c r="S17" s="1612"/>
      <c r="T17" s="1612"/>
      <c r="U17" s="1612"/>
      <c r="V17" s="1612"/>
      <c r="W17" s="1612"/>
      <c r="X17" s="1612"/>
      <c r="Y17" s="1612"/>
      <c r="Z17" s="1612"/>
      <c r="AA17" s="1585" t="s">
        <v>1146</v>
      </c>
      <c r="AB17" s="1586"/>
      <c r="AC17" s="1586"/>
      <c r="AD17" s="1586"/>
      <c r="AE17" s="1586"/>
      <c r="AF17" s="1586"/>
      <c r="AG17" s="1586"/>
      <c r="AH17" s="1586"/>
      <c r="AI17" s="1586"/>
      <c r="AJ17" s="1587"/>
    </row>
    <row r="18" spans="1:36" ht="18" customHeight="1">
      <c r="A18" s="1197"/>
      <c r="B18" s="1197"/>
      <c r="C18" s="1196"/>
      <c r="D18" s="1597"/>
      <c r="E18" s="1598"/>
      <c r="F18" s="1598"/>
      <c r="G18" s="1598"/>
      <c r="H18" s="1598"/>
      <c r="I18" s="1598"/>
      <c r="J18" s="1598"/>
      <c r="K18" s="1599"/>
      <c r="L18" s="1613"/>
      <c r="M18" s="1614"/>
      <c r="N18" s="1614"/>
      <c r="O18" s="1614"/>
      <c r="P18" s="1614"/>
      <c r="Q18" s="1614"/>
      <c r="R18" s="1614"/>
      <c r="S18" s="1614"/>
      <c r="T18" s="1614"/>
      <c r="U18" s="1614"/>
      <c r="V18" s="1614"/>
      <c r="W18" s="1614"/>
      <c r="X18" s="1614"/>
      <c r="Y18" s="1614"/>
      <c r="Z18" s="1614"/>
      <c r="AA18" s="1574" t="s">
        <v>1369</v>
      </c>
      <c r="AB18" s="1575"/>
      <c r="AC18" s="1576" ph="1"/>
      <c r="AD18" s="1577" ph="1"/>
      <c r="AE18" s="1577" ph="1"/>
      <c r="AF18" s="1577" ph="1"/>
      <c r="AG18" s="1577" ph="1"/>
      <c r="AH18" s="1577" ph="1"/>
      <c r="AI18" s="1577" ph="1"/>
      <c r="AJ18" s="1578" ph="1"/>
    </row>
    <row r="19" spans="1:36" ht="18" customHeight="1" thickBot="1">
      <c r="A19" s="1197"/>
      <c r="B19" s="1197"/>
      <c r="C19" s="1196"/>
      <c r="D19" s="1600"/>
      <c r="E19" s="1601"/>
      <c r="F19" s="1601"/>
      <c r="G19" s="1601"/>
      <c r="H19" s="1601"/>
      <c r="I19" s="1601"/>
      <c r="J19" s="1601"/>
      <c r="K19" s="1602"/>
      <c r="L19" s="1615"/>
      <c r="M19" s="1616"/>
      <c r="N19" s="1616"/>
      <c r="O19" s="1616"/>
      <c r="P19" s="1616"/>
      <c r="Q19" s="1616"/>
      <c r="R19" s="1616"/>
      <c r="S19" s="1616"/>
      <c r="T19" s="1616"/>
      <c r="U19" s="1616"/>
      <c r="V19" s="1616"/>
      <c r="W19" s="1616"/>
      <c r="X19" s="1616"/>
      <c r="Y19" s="1616"/>
      <c r="Z19" s="1616"/>
      <c r="AA19" s="1572" t="s">
        <v>254</v>
      </c>
      <c r="AB19" s="1573"/>
      <c r="AC19" s="1579" ph="1"/>
      <c r="AD19" s="1580" ph="1"/>
      <c r="AE19" s="1580" ph="1"/>
      <c r="AF19" s="1580" ph="1"/>
      <c r="AG19" s="1580" ph="1"/>
      <c r="AH19" s="1580" ph="1"/>
      <c r="AI19" s="1580" ph="1"/>
      <c r="AJ19" s="1581" ph="1"/>
    </row>
    <row r="20" spans="1:36" ht="23.1" customHeight="1" thickBot="1">
      <c r="A20" s="1197"/>
      <c r="B20" s="1197"/>
      <c r="C20" s="1196"/>
      <c r="D20" s="1202"/>
      <c r="E20" s="1202"/>
      <c r="F20" s="1202"/>
      <c r="G20" s="1202"/>
      <c r="H20" s="1202"/>
      <c r="I20" s="1202"/>
      <c r="J20" s="1202"/>
      <c r="K20" s="1202"/>
      <c r="L20" s="1203"/>
      <c r="M20" s="1203"/>
      <c r="N20" s="1203"/>
      <c r="O20" s="1203"/>
      <c r="P20" s="1203"/>
      <c r="Q20" s="1203"/>
      <c r="R20" s="1203"/>
      <c r="S20" s="1203"/>
      <c r="T20" s="1203"/>
      <c r="U20" s="1203"/>
      <c r="V20" s="1203"/>
      <c r="W20" s="1203"/>
      <c r="X20" s="1203"/>
      <c r="Y20" s="1203"/>
      <c r="Z20" s="1203"/>
      <c r="AA20" s="1203"/>
      <c r="AB20" s="1203"/>
      <c r="AC20" s="1203"/>
      <c r="AD20" s="1203"/>
      <c r="AE20" s="1203"/>
      <c r="AF20" s="1203"/>
      <c r="AG20" s="1203"/>
      <c r="AH20" s="1203"/>
      <c r="AI20" s="1203"/>
      <c r="AJ20" s="1203"/>
    </row>
    <row r="21" spans="1:36" ht="30" customHeight="1">
      <c r="A21" s="1197"/>
      <c r="B21" s="1204"/>
      <c r="C21" s="1196"/>
      <c r="Q21" s="1205"/>
      <c r="R21" s="1610" t="s">
        <v>142</v>
      </c>
      <c r="S21" s="1610"/>
      <c r="T21" s="1610"/>
      <c r="U21" s="1610"/>
      <c r="V21" s="1610"/>
      <c r="W21" s="1610"/>
      <c r="X21" s="1610"/>
      <c r="Y21" s="1610"/>
      <c r="Z21" s="1206"/>
      <c r="AA21" s="1677" t="s">
        <v>146</v>
      </c>
      <c r="AB21" s="1678"/>
      <c r="AC21" s="1678"/>
      <c r="AD21" s="1678"/>
      <c r="AE21" s="1198" t="s">
        <v>23</v>
      </c>
      <c r="AF21" s="376"/>
      <c r="AG21" s="1198" t="s">
        <v>24</v>
      </c>
      <c r="AH21" s="376"/>
      <c r="AI21" s="1198" t="s">
        <v>129</v>
      </c>
      <c r="AJ21" s="1207"/>
    </row>
    <row r="22" spans="1:36" ht="30" customHeight="1">
      <c r="A22" s="1197"/>
      <c r="B22" s="1197"/>
      <c r="C22" s="1196"/>
      <c r="Q22" s="1208"/>
      <c r="R22" s="1679" t="s">
        <v>3</v>
      </c>
      <c r="S22" s="1679"/>
      <c r="T22" s="1679"/>
      <c r="U22" s="1679"/>
      <c r="V22" s="1679"/>
      <c r="W22" s="1679"/>
      <c r="X22" s="1679"/>
      <c r="Y22" s="1679"/>
      <c r="Z22" s="1209"/>
      <c r="AA22" s="1680"/>
      <c r="AB22" s="1681"/>
      <c r="AC22" s="1681"/>
      <c r="AD22" s="1681"/>
      <c r="AE22" s="1210" t="s">
        <v>23</v>
      </c>
      <c r="AF22" s="343"/>
      <c r="AG22" s="1210" t="s">
        <v>24</v>
      </c>
      <c r="AH22" s="343"/>
      <c r="AI22" s="1210" t="s">
        <v>129</v>
      </c>
      <c r="AJ22" s="1211"/>
    </row>
    <row r="23" spans="1:36" ht="30" customHeight="1" thickBot="1">
      <c r="A23" s="1197"/>
      <c r="B23" s="1197"/>
      <c r="C23" s="1196"/>
      <c r="Q23" s="1212"/>
      <c r="R23" s="1682" t="s">
        <v>4</v>
      </c>
      <c r="S23" s="1682"/>
      <c r="T23" s="1682"/>
      <c r="U23" s="1682"/>
      <c r="V23" s="1682"/>
      <c r="W23" s="1682"/>
      <c r="X23" s="1682"/>
      <c r="Y23" s="1682"/>
      <c r="Z23" s="1213"/>
      <c r="AA23" s="1683"/>
      <c r="AB23" s="1684"/>
      <c r="AC23" s="1684"/>
      <c r="AD23" s="1684"/>
      <c r="AE23" s="1214" t="s">
        <v>23</v>
      </c>
      <c r="AF23" s="344"/>
      <c r="AG23" s="1214" t="s">
        <v>24</v>
      </c>
      <c r="AH23" s="344"/>
      <c r="AI23" s="1214" t="s">
        <v>129</v>
      </c>
      <c r="AJ23" s="1215"/>
    </row>
    <row r="24" spans="1:36" ht="15" customHeight="1" thickTop="1">
      <c r="A24" s="1197"/>
      <c r="B24" s="1197"/>
      <c r="C24" s="1196"/>
      <c r="Q24" s="1655" t="s">
        <v>141</v>
      </c>
      <c r="R24" s="1656"/>
      <c r="S24" s="1647" t="s">
        <v>139</v>
      </c>
      <c r="T24" s="1647"/>
      <c r="U24" s="1647"/>
      <c r="V24" s="1647"/>
      <c r="W24" s="1648"/>
      <c r="X24" s="1659"/>
      <c r="Y24" s="1660"/>
      <c r="Z24" s="1652" t="s">
        <v>143</v>
      </c>
      <c r="AA24" s="1664" t="s">
        <v>120</v>
      </c>
      <c r="AB24" s="1685"/>
      <c r="AC24" s="1685"/>
      <c r="AD24" s="1685"/>
      <c r="AE24" s="1652" t="s">
        <v>23</v>
      </c>
      <c r="AF24" s="1654"/>
      <c r="AG24" s="1652" t="s">
        <v>24</v>
      </c>
      <c r="AH24" s="1654"/>
      <c r="AI24" s="1652" t="s">
        <v>129</v>
      </c>
      <c r="AJ24" s="1645" t="s">
        <v>144</v>
      </c>
    </row>
    <row r="25" spans="1:36" ht="15" customHeight="1">
      <c r="A25" s="1197"/>
      <c r="B25" s="1197"/>
      <c r="C25" s="1196"/>
      <c r="Q25" s="1657"/>
      <c r="R25" s="1658"/>
      <c r="S25" s="1667" t="s">
        <v>145</v>
      </c>
      <c r="T25" s="1668"/>
      <c r="U25" s="1668"/>
      <c r="V25" s="1668"/>
      <c r="W25" s="1669"/>
      <c r="X25" s="1661"/>
      <c r="Y25" s="1662"/>
      <c r="Z25" s="1663"/>
      <c r="AA25" s="1665"/>
      <c r="AB25" s="1686"/>
      <c r="AC25" s="1686"/>
      <c r="AD25" s="1686"/>
      <c r="AE25" s="1663"/>
      <c r="AF25" s="1670"/>
      <c r="AG25" s="1663"/>
      <c r="AH25" s="1670"/>
      <c r="AI25" s="1663"/>
      <c r="AJ25" s="1676"/>
    </row>
    <row r="26" spans="1:36" ht="15" customHeight="1">
      <c r="Q26" s="1657"/>
      <c r="R26" s="1658"/>
      <c r="S26" s="1672" t="s">
        <v>140</v>
      </c>
      <c r="T26" s="1672"/>
      <c r="U26" s="1672"/>
      <c r="V26" s="1672"/>
      <c r="W26" s="1673"/>
      <c r="X26" s="1674"/>
      <c r="Y26" s="1675"/>
      <c r="Z26" s="1651" t="s">
        <v>143</v>
      </c>
      <c r="AA26" s="1671" t="s">
        <v>120</v>
      </c>
      <c r="AB26" s="1649"/>
      <c r="AC26" s="1649"/>
      <c r="AD26" s="1649"/>
      <c r="AE26" s="1651" t="s">
        <v>23</v>
      </c>
      <c r="AF26" s="1653"/>
      <c r="AG26" s="1651" t="s">
        <v>24</v>
      </c>
      <c r="AH26" s="1653"/>
      <c r="AI26" s="1651" t="s">
        <v>129</v>
      </c>
      <c r="AJ26" s="1644" t="s">
        <v>144</v>
      </c>
    </row>
    <row r="27" spans="1:36" ht="15" customHeight="1" thickBot="1">
      <c r="Q27" s="1657"/>
      <c r="R27" s="1658"/>
      <c r="S27" s="1646" t="s">
        <v>145</v>
      </c>
      <c r="T27" s="1647"/>
      <c r="U27" s="1647"/>
      <c r="V27" s="1647"/>
      <c r="W27" s="1648"/>
      <c r="X27" s="1659"/>
      <c r="Y27" s="1660"/>
      <c r="Z27" s="1652"/>
      <c r="AA27" s="1664"/>
      <c r="AB27" s="1650"/>
      <c r="AC27" s="1650"/>
      <c r="AD27" s="1650"/>
      <c r="AE27" s="1652"/>
      <c r="AF27" s="1654"/>
      <c r="AG27" s="1652"/>
      <c r="AH27" s="1654"/>
      <c r="AI27" s="1652"/>
      <c r="AJ27" s="1645"/>
    </row>
    <row r="28" spans="1:36" ht="15" customHeight="1">
      <c r="Q28" s="1218"/>
      <c r="R28" s="1218"/>
      <c r="S28" s="1219"/>
      <c r="T28" s="1219"/>
      <c r="U28" s="1219"/>
      <c r="V28" s="1219"/>
      <c r="W28" s="1219"/>
      <c r="X28" s="1220"/>
      <c r="Y28" s="1220"/>
      <c r="Z28" s="1221"/>
      <c r="AA28" s="1222"/>
      <c r="AB28" s="1223"/>
      <c r="AC28" s="1223"/>
      <c r="AD28" s="1223"/>
      <c r="AE28" s="1221"/>
      <c r="AF28" s="1224"/>
      <c r="AG28" s="1221"/>
      <c r="AH28" s="1224"/>
      <c r="AI28" s="1221"/>
      <c r="AJ28" s="1221"/>
    </row>
    <row r="29" spans="1:36" ht="15" customHeight="1">
      <c r="Q29" s="1225"/>
      <c r="R29" s="1225"/>
      <c r="S29" s="1216"/>
      <c r="T29" s="1216"/>
      <c r="U29" s="1216"/>
      <c r="V29" s="1216"/>
      <c r="W29" s="1216"/>
      <c r="X29" s="1226"/>
      <c r="Y29" s="1226"/>
      <c r="Z29" s="517"/>
      <c r="AA29" s="1217"/>
      <c r="AB29" s="1227"/>
      <c r="AC29" s="1227"/>
      <c r="AD29" s="1227"/>
      <c r="AE29" s="517"/>
      <c r="AF29" s="1228"/>
      <c r="AG29" s="517"/>
      <c r="AH29" s="1228"/>
      <c r="AI29" s="517"/>
      <c r="AJ29" s="517"/>
    </row>
    <row r="30" spans="1:36" ht="20.100000000000001" customHeight="1">
      <c r="E30" s="1229" t="s">
        <v>995</v>
      </c>
      <c r="F30" s="1666" t="s">
        <v>996</v>
      </c>
      <c r="G30" s="1666"/>
      <c r="H30" s="1666"/>
      <c r="I30" s="1666"/>
      <c r="J30" s="1666"/>
      <c r="K30" s="1666"/>
      <c r="L30" s="1666"/>
      <c r="M30" s="1666"/>
      <c r="N30" s="1666"/>
      <c r="O30" s="1666"/>
      <c r="P30" s="1666"/>
      <c r="Q30" s="1666"/>
      <c r="R30" s="1666"/>
      <c r="S30" s="1666"/>
      <c r="T30" s="1666"/>
      <c r="U30" s="1666"/>
      <c r="V30" s="1666"/>
      <c r="W30" s="1666"/>
      <c r="X30" s="1666"/>
      <c r="Y30" s="1666"/>
      <c r="Z30" s="1666"/>
      <c r="AA30" s="1666"/>
      <c r="AB30" s="1666"/>
      <c r="AC30" s="1666"/>
      <c r="AD30" s="1666"/>
      <c r="AE30" s="1666"/>
      <c r="AF30" s="1666"/>
      <c r="AG30" s="1666"/>
      <c r="AH30" s="1666"/>
      <c r="AI30" s="1666"/>
      <c r="AJ30" s="517"/>
    </row>
    <row r="31" spans="1:36" ht="20.100000000000001" customHeight="1">
      <c r="E31" s="518"/>
      <c r="F31" s="1666"/>
      <c r="G31" s="1666"/>
      <c r="H31" s="1666"/>
      <c r="I31" s="1666"/>
      <c r="J31" s="1666"/>
      <c r="K31" s="1666"/>
      <c r="L31" s="1666"/>
      <c r="M31" s="1666"/>
      <c r="N31" s="1666"/>
      <c r="O31" s="1666"/>
      <c r="P31" s="1666"/>
      <c r="Q31" s="1666"/>
      <c r="R31" s="1666"/>
      <c r="S31" s="1666"/>
      <c r="T31" s="1666"/>
      <c r="U31" s="1666"/>
      <c r="V31" s="1666"/>
      <c r="W31" s="1666"/>
      <c r="X31" s="1666"/>
      <c r="Y31" s="1666"/>
      <c r="Z31" s="1666"/>
      <c r="AA31" s="1666"/>
      <c r="AB31" s="1666"/>
      <c r="AC31" s="1666"/>
      <c r="AD31" s="1666"/>
      <c r="AE31" s="1666"/>
      <c r="AF31" s="1666"/>
      <c r="AG31" s="1666"/>
      <c r="AH31" s="1666"/>
      <c r="AI31" s="1666"/>
      <c r="AJ31" s="517"/>
    </row>
    <row r="32" spans="1:36" ht="20.100000000000001" customHeight="1">
      <c r="E32" s="1229" t="s">
        <v>995</v>
      </c>
      <c r="F32" s="1666" t="s">
        <v>997</v>
      </c>
      <c r="G32" s="1666"/>
      <c r="H32" s="1666"/>
      <c r="I32" s="1666"/>
      <c r="J32" s="1666"/>
      <c r="K32" s="1666"/>
      <c r="L32" s="1666"/>
      <c r="M32" s="1666"/>
      <c r="N32" s="1666"/>
      <c r="O32" s="1666"/>
      <c r="P32" s="1666"/>
      <c r="Q32" s="1666"/>
      <c r="R32" s="1666"/>
      <c r="S32" s="1666"/>
      <c r="T32" s="1666"/>
      <c r="U32" s="1666"/>
      <c r="V32" s="1666"/>
      <c r="W32" s="1666"/>
      <c r="X32" s="1666"/>
      <c r="Y32" s="1666"/>
      <c r="Z32" s="1666"/>
      <c r="AA32" s="1666"/>
      <c r="AB32" s="1666"/>
      <c r="AC32" s="1666"/>
      <c r="AD32" s="1666"/>
      <c r="AE32" s="1666"/>
      <c r="AF32" s="1666"/>
      <c r="AG32" s="1666"/>
      <c r="AH32" s="1666"/>
      <c r="AI32" s="1666"/>
      <c r="AJ32" s="517"/>
    </row>
    <row r="33" spans="5:36" ht="20.100000000000001" customHeight="1">
      <c r="E33" s="518"/>
      <c r="F33" s="1666"/>
      <c r="G33" s="1666"/>
      <c r="H33" s="1666"/>
      <c r="I33" s="1666"/>
      <c r="J33" s="1666"/>
      <c r="K33" s="1666"/>
      <c r="L33" s="1666"/>
      <c r="M33" s="1666"/>
      <c r="N33" s="1666"/>
      <c r="O33" s="1666"/>
      <c r="P33" s="1666"/>
      <c r="Q33" s="1666"/>
      <c r="R33" s="1666"/>
      <c r="S33" s="1666"/>
      <c r="T33" s="1666"/>
      <c r="U33" s="1666"/>
      <c r="V33" s="1666"/>
      <c r="W33" s="1666"/>
      <c r="X33" s="1666"/>
      <c r="Y33" s="1666"/>
      <c r="Z33" s="1666"/>
      <c r="AA33" s="1666"/>
      <c r="AB33" s="1666"/>
      <c r="AC33" s="1666"/>
      <c r="AD33" s="1666"/>
      <c r="AE33" s="1666"/>
      <c r="AF33" s="1666"/>
      <c r="AG33" s="1666"/>
      <c r="AH33" s="1666"/>
      <c r="AI33" s="1666"/>
      <c r="AJ33" s="517"/>
    </row>
    <row r="34" spans="5:36" ht="15" customHeight="1">
      <c r="E34" s="518"/>
      <c r="F34" s="1666"/>
      <c r="G34" s="1666"/>
      <c r="H34" s="1666"/>
      <c r="I34" s="1666"/>
      <c r="J34" s="1666"/>
      <c r="K34" s="1666"/>
      <c r="L34" s="1666"/>
      <c r="M34" s="1666"/>
      <c r="N34" s="1666"/>
      <c r="O34" s="1666"/>
      <c r="P34" s="1666"/>
      <c r="Q34" s="1666"/>
      <c r="R34" s="1666"/>
      <c r="S34" s="1666"/>
      <c r="T34" s="1666"/>
      <c r="U34" s="1666"/>
      <c r="V34" s="1666"/>
      <c r="W34" s="1666"/>
      <c r="X34" s="1666"/>
      <c r="Y34" s="1666"/>
      <c r="Z34" s="1666"/>
      <c r="AA34" s="1666"/>
      <c r="AB34" s="1666"/>
      <c r="AC34" s="1666"/>
      <c r="AD34" s="1666"/>
      <c r="AE34" s="1666"/>
      <c r="AF34" s="1666"/>
      <c r="AG34" s="1666"/>
      <c r="AH34" s="1666"/>
      <c r="AI34" s="1666"/>
      <c r="AJ34" s="517"/>
    </row>
    <row r="35" spans="5:36" ht="10.5" customHeight="1"/>
    <row r="36" spans="5:36" ht="24" customHeight="1">
      <c r="E36" s="1635" t="s">
        <v>1577</v>
      </c>
      <c r="F36" s="1636"/>
      <c r="G36" s="1636"/>
      <c r="H36" s="1636"/>
      <c r="I36" s="1636"/>
      <c r="J36" s="1636"/>
      <c r="K36" s="1636"/>
      <c r="L36" s="1636"/>
      <c r="M36" s="1636"/>
      <c r="N36" s="1636"/>
      <c r="O36" s="1636"/>
      <c r="P36" s="1636"/>
      <c r="Q36" s="1636"/>
      <c r="R36" s="1636"/>
      <c r="S36" s="1637"/>
      <c r="Z36" s="1641" t="s">
        <v>1</v>
      </c>
      <c r="AA36" s="1642"/>
      <c r="AB36" s="1642"/>
      <c r="AC36" s="1642"/>
      <c r="AD36" s="1642"/>
      <c r="AE36" s="1642"/>
      <c r="AF36" s="1642"/>
      <c r="AG36" s="1642"/>
      <c r="AH36" s="1642"/>
      <c r="AI36" s="1642"/>
      <c r="AJ36" s="1643"/>
    </row>
    <row r="37" spans="5:36" ht="24" customHeight="1">
      <c r="E37" s="1638"/>
      <c r="F37" s="1639"/>
      <c r="G37" s="1639"/>
      <c r="H37" s="1639"/>
      <c r="I37" s="1639"/>
      <c r="J37" s="1639"/>
      <c r="K37" s="1639"/>
      <c r="L37" s="1639"/>
      <c r="M37" s="1639"/>
      <c r="N37" s="1639"/>
      <c r="O37" s="1639"/>
      <c r="P37" s="1639"/>
      <c r="Q37" s="1639"/>
      <c r="R37" s="1639"/>
      <c r="S37" s="1640"/>
      <c r="Z37" s="1641" t="s">
        <v>998</v>
      </c>
      <c r="AA37" s="1642"/>
      <c r="AB37" s="1642"/>
      <c r="AC37" s="1642"/>
      <c r="AD37" s="1642"/>
      <c r="AE37" s="1642"/>
      <c r="AF37" s="1642"/>
      <c r="AG37" s="1642"/>
      <c r="AH37" s="1642"/>
      <c r="AI37" s="1642"/>
      <c r="AJ37" s="1643"/>
    </row>
    <row r="38" spans="5:36" ht="20.100000000000001" customHeight="1">
      <c r="Z38" s="518" t="s">
        <v>2</v>
      </c>
      <c r="AA38" s="518"/>
      <c r="AB38" s="518"/>
      <c r="AC38" s="518"/>
      <c r="AD38" s="518"/>
      <c r="AE38" s="518"/>
      <c r="AF38" s="518"/>
      <c r="AG38" s="518"/>
      <c r="AH38" s="518"/>
      <c r="AI38" s="518"/>
      <c r="AJ38" s="518"/>
    </row>
  </sheetData>
  <sheetProtection algorithmName="SHA-512" hashValue="Ai+yJ+1OerdtqJGC64dcGn6YNSm+H3TMhxgOc+PHEvUOWk5MN79BvdNOk4TChDKFlUGBQThUk23WslbiZH9cwg==" saltValue="3zDzGLDC1zXVnz8EcnfpRQ==" spinCount="100000" sheet="1" objects="1" scenarios="1" formatCells="0" formatColumns="0" formatRows="0" selectLockedCells="1"/>
  <mergeCells count="71">
    <mergeCell ref="L17:Z19"/>
    <mergeCell ref="AJ24:AJ25"/>
    <mergeCell ref="AA21:AB21"/>
    <mergeCell ref="AC21:AD21"/>
    <mergeCell ref="R22:Y22"/>
    <mergeCell ref="AA22:AB22"/>
    <mergeCell ref="AC22:AD22"/>
    <mergeCell ref="AA19:AB19"/>
    <mergeCell ref="AC19:AJ19"/>
    <mergeCell ref="R23:Y23"/>
    <mergeCell ref="AA23:AB23"/>
    <mergeCell ref="AC23:AD23"/>
    <mergeCell ref="AB24:AC25"/>
    <mergeCell ref="AD24:AD25"/>
    <mergeCell ref="AF24:AF25"/>
    <mergeCell ref="AG24:AG25"/>
    <mergeCell ref="F30:AI31"/>
    <mergeCell ref="F32:AI34"/>
    <mergeCell ref="S25:W25"/>
    <mergeCell ref="AH24:AH25"/>
    <mergeCell ref="AI24:AI25"/>
    <mergeCell ref="AA26:AA27"/>
    <mergeCell ref="AB26:AC27"/>
    <mergeCell ref="AE24:AE25"/>
    <mergeCell ref="S26:W26"/>
    <mergeCell ref="X26:Y27"/>
    <mergeCell ref="Z26:Z27"/>
    <mergeCell ref="E36:S37"/>
    <mergeCell ref="Z36:AJ36"/>
    <mergeCell ref="Z37:AJ37"/>
    <mergeCell ref="AJ26:AJ27"/>
    <mergeCell ref="S27:W27"/>
    <mergeCell ref="AD26:AD27"/>
    <mergeCell ref="AE26:AE27"/>
    <mergeCell ref="AF26:AF27"/>
    <mergeCell ref="AG26:AG27"/>
    <mergeCell ref="AH26:AH27"/>
    <mergeCell ref="AI26:AI27"/>
    <mergeCell ref="Q24:R27"/>
    <mergeCell ref="S24:W24"/>
    <mergeCell ref="X24:Y25"/>
    <mergeCell ref="Z24:Z25"/>
    <mergeCell ref="AA24:AA25"/>
    <mergeCell ref="D17:K19"/>
    <mergeCell ref="D10:K11"/>
    <mergeCell ref="D13:K14"/>
    <mergeCell ref="N2:Q2"/>
    <mergeCell ref="R21:Y21"/>
    <mergeCell ref="L7:Z9"/>
    <mergeCell ref="L10:Z11"/>
    <mergeCell ref="L13:Z14"/>
    <mergeCell ref="R2:T2"/>
    <mergeCell ref="U2:X2"/>
    <mergeCell ref="C4:AJ4"/>
    <mergeCell ref="D7:K9"/>
    <mergeCell ref="D15:K16"/>
    <mergeCell ref="AA7:AJ7"/>
    <mergeCell ref="L15:Z16"/>
    <mergeCell ref="AA17:AJ17"/>
    <mergeCell ref="AA9:AB9"/>
    <mergeCell ref="AA8:AB8"/>
    <mergeCell ref="AC8:AJ8"/>
    <mergeCell ref="AC9:AJ9"/>
    <mergeCell ref="AA18:AB18"/>
    <mergeCell ref="AC18:AJ18"/>
    <mergeCell ref="AA16:AJ16"/>
    <mergeCell ref="AA10:AJ10"/>
    <mergeCell ref="AA11:AJ11"/>
    <mergeCell ref="AA13:AJ13"/>
    <mergeCell ref="AA14:AJ14"/>
    <mergeCell ref="AA15:AJ15"/>
  </mergeCells>
  <phoneticPr fontId="4"/>
  <conditionalFormatting sqref="L7:L8 L10 L17:L18">
    <cfRule type="containsBlanks" dxfId="383" priority="6">
      <formula>LEN(TRIM(L7))=0</formula>
    </cfRule>
  </conditionalFormatting>
  <conditionalFormatting sqref="L13">
    <cfRule type="containsBlanks" dxfId="382" priority="9">
      <formula>LEN(TRIM(L13))=0</formula>
    </cfRule>
  </conditionalFormatting>
  <conditionalFormatting sqref="L15 AA16">
    <cfRule type="containsBlanks" dxfId="381" priority="5">
      <formula>LEN(TRIM(L15))=0</formula>
    </cfRule>
  </conditionalFormatting>
  <conditionalFormatting sqref="X24:Y27">
    <cfRule type="containsBlanks" dxfId="380" priority="12">
      <formula>LEN(TRIM(X24))=0</formula>
    </cfRule>
  </conditionalFormatting>
  <conditionalFormatting sqref="AA21:AB23 AB24:AC27">
    <cfRule type="containsBlanks" dxfId="379" priority="11">
      <formula>LEN(TRIM(AA21))=0</formula>
    </cfRule>
  </conditionalFormatting>
  <conditionalFormatting sqref="AC8:AC9 AA11:AJ11 AA14:AJ14 AC18:AC19">
    <cfRule type="containsBlanks" dxfId="378" priority="2">
      <formula>LEN(TRIM(AA8))=0</formula>
    </cfRule>
  </conditionalFormatting>
  <conditionalFormatting sqref="AC21:AD23 AF21:AF27 AH21:AH27 AD24:AD27">
    <cfRule type="containsBlanks" dxfId="377" priority="13">
      <formula>LEN(TRIM(AC21))=0</formula>
    </cfRule>
  </conditionalFormatting>
  <dataValidations count="2">
    <dataValidation type="list" allowBlank="1" showInputMessage="1" showErrorMessage="1" sqref="AA21:AB23 AB24:AC27" xr:uid="{9F024A18-62A2-43C1-8327-4F04D2FE636D}">
      <formula1>"　,昭和,平成,令和"</formula1>
    </dataValidation>
    <dataValidation imeMode="off" allowBlank="1" showInputMessage="1" showErrorMessage="1" sqref="AA10 AA16:AJ16 AA14:AJ14 AA11:AJ11 L17:Z19" xr:uid="{5156E1AD-9219-4AD8-B47D-7B148C14F8CC}"/>
  </dataValidations>
  <printOptions horizontalCentered="1"/>
  <pageMargins left="0.6692913385826772" right="0.39" top="0.98425196850393704" bottom="0.98425196850393704" header="0.51181102362204722" footer="0.51181102362204722"/>
  <pageSetup paperSize="9" orientation="portrait" cellComments="asDisplayed"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6D0C8-E9A1-4CB7-B211-742534C6BB0F}">
  <sheetPr>
    <tabColor rgb="FFFFCCFF"/>
  </sheetPr>
  <dimension ref="A1:Q24"/>
  <sheetViews>
    <sheetView showGridLines="0" view="pageBreakPreview" topLeftCell="A16" zoomScaleNormal="100" zoomScaleSheetLayoutView="100" workbookViewId="0">
      <selection activeCell="A3" sqref="A3:L3"/>
    </sheetView>
  </sheetViews>
  <sheetFormatPr defaultRowHeight="24" customHeight="1"/>
  <cols>
    <col min="1" max="1" width="3.375" style="337" customWidth="1"/>
    <col min="2" max="4" width="4.5" style="337" customWidth="1"/>
    <col min="5" max="6" width="9" style="337"/>
    <col min="7" max="8" width="9" style="337" customWidth="1"/>
    <col min="9" max="9" width="9" style="337"/>
    <col min="10" max="10" width="9" style="337" customWidth="1"/>
    <col min="11" max="12" width="9" style="337"/>
    <col min="13" max="13" width="0.875" style="337" customWidth="1"/>
    <col min="14" max="16384" width="9" style="337"/>
  </cols>
  <sheetData>
    <row r="1" spans="1:12" ht="24" customHeight="1">
      <c r="K1" s="1703" t="s">
        <v>999</v>
      </c>
      <c r="L1" s="1703"/>
    </row>
    <row r="2" spans="1:12" ht="20.100000000000001" customHeight="1">
      <c r="G2" s="384"/>
      <c r="H2" s="384"/>
    </row>
    <row r="3" spans="1:12" ht="24" customHeight="1">
      <c r="A3" s="1704" t="s">
        <v>1578</v>
      </c>
      <c r="B3" s="1704"/>
      <c r="C3" s="1704"/>
      <c r="D3" s="1704"/>
      <c r="E3" s="1704"/>
      <c r="F3" s="1704"/>
      <c r="G3" s="1704"/>
      <c r="H3" s="1704"/>
      <c r="I3" s="1704"/>
      <c r="J3" s="1704"/>
      <c r="K3" s="1704"/>
      <c r="L3" s="1704"/>
    </row>
    <row r="4" spans="1:12" ht="20.100000000000001" customHeight="1">
      <c r="G4" s="445"/>
      <c r="H4" s="445"/>
    </row>
    <row r="5" spans="1:12" ht="24" customHeight="1">
      <c r="A5" s="462">
        <v>1</v>
      </c>
      <c r="B5" s="385" t="s">
        <v>1301</v>
      </c>
      <c r="C5" s="385"/>
      <c r="D5" s="385"/>
      <c r="G5" s="445"/>
      <c r="H5" s="445"/>
    </row>
    <row r="6" spans="1:12" ht="24" customHeight="1">
      <c r="B6" s="463" t="s">
        <v>629</v>
      </c>
      <c r="C6" s="446" t="s">
        <v>1303</v>
      </c>
      <c r="D6" s="464"/>
      <c r="G6" s="445"/>
      <c r="H6" s="445"/>
    </row>
    <row r="7" spans="1:12" ht="24" customHeight="1">
      <c r="B7" s="463" t="s">
        <v>629</v>
      </c>
      <c r="C7" s="1705"/>
      <c r="D7" s="1705"/>
      <c r="E7" s="1706" t="s">
        <v>1300</v>
      </c>
      <c r="F7" s="1706"/>
      <c r="G7" s="466"/>
      <c r="H7" s="1706" t="s">
        <v>1299</v>
      </c>
      <c r="I7" s="1706"/>
    </row>
    <row r="8" spans="1:12" ht="24" customHeight="1">
      <c r="B8" s="463" t="s">
        <v>629</v>
      </c>
      <c r="C8" s="1702"/>
      <c r="D8" s="1702"/>
      <c r="E8" s="446" t="s">
        <v>1304</v>
      </c>
      <c r="F8" s="465"/>
      <c r="G8" s="445"/>
      <c r="H8" s="465"/>
      <c r="I8" s="465"/>
    </row>
    <row r="9" spans="1:12" ht="20.100000000000001" customHeight="1">
      <c r="B9" s="446"/>
      <c r="C9" s="446"/>
      <c r="D9" s="446"/>
      <c r="G9" s="445"/>
      <c r="H9" s="445"/>
    </row>
    <row r="10" spans="1:12" ht="24" customHeight="1">
      <c r="A10" s="385">
        <v>2</v>
      </c>
      <c r="B10" s="385" t="s">
        <v>1302</v>
      </c>
      <c r="C10" s="385"/>
      <c r="D10" s="385"/>
    </row>
    <row r="11" spans="1:12" ht="32.25" customHeight="1">
      <c r="B11" s="1701" t="s">
        <v>1000</v>
      </c>
      <c r="C11" s="1701"/>
      <c r="D11" s="1701"/>
      <c r="E11" s="1701"/>
      <c r="F11" s="1701"/>
      <c r="G11" s="1701"/>
      <c r="H11" s="1701"/>
      <c r="I11" s="1701" t="s">
        <v>1001</v>
      </c>
      <c r="J11" s="1701"/>
      <c r="K11" s="1701"/>
      <c r="L11" s="1701"/>
    </row>
    <row r="12" spans="1:12" ht="58.5" customHeight="1">
      <c r="B12" s="1696" t="s">
        <v>1113</v>
      </c>
      <c r="C12" s="1696"/>
      <c r="D12" s="1696"/>
      <c r="E12" s="1696"/>
      <c r="F12" s="1696"/>
      <c r="G12" s="1696"/>
      <c r="H12" s="1696"/>
      <c r="I12" s="1696" t="s">
        <v>1005</v>
      </c>
      <c r="J12" s="1696"/>
      <c r="K12" s="1696"/>
      <c r="L12" s="1696"/>
    </row>
    <row r="13" spans="1:12" ht="58.5" customHeight="1">
      <c r="B13" s="1696" t="s">
        <v>1163</v>
      </c>
      <c r="C13" s="1696"/>
      <c r="D13" s="1696"/>
      <c r="E13" s="1696"/>
      <c r="F13" s="1696"/>
      <c r="G13" s="1696"/>
      <c r="H13" s="1696"/>
      <c r="I13" s="1696" t="s">
        <v>1004</v>
      </c>
      <c r="J13" s="1697"/>
      <c r="K13" s="1697"/>
      <c r="L13" s="1697"/>
    </row>
    <row r="14" spans="1:12" ht="50.1" customHeight="1">
      <c r="B14" s="1696" t="s">
        <v>1370</v>
      </c>
      <c r="C14" s="1696"/>
      <c r="D14" s="1696"/>
      <c r="E14" s="1697"/>
      <c r="F14" s="1697"/>
      <c r="G14" s="1697"/>
      <c r="H14" s="1697"/>
      <c r="I14" s="1696" t="s">
        <v>1075</v>
      </c>
      <c r="J14" s="1697"/>
      <c r="K14" s="1697"/>
      <c r="L14" s="1697"/>
    </row>
    <row r="15" spans="1:12" ht="50.1" customHeight="1">
      <c r="B15" s="1696" t="s">
        <v>1371</v>
      </c>
      <c r="C15" s="1696"/>
      <c r="D15" s="1696"/>
      <c r="E15" s="1697"/>
      <c r="F15" s="1697"/>
      <c r="G15" s="1697"/>
      <c r="H15" s="1697"/>
      <c r="I15" s="1696" t="s">
        <v>1076</v>
      </c>
      <c r="J15" s="1697"/>
      <c r="K15" s="1697"/>
      <c r="L15" s="1697"/>
    </row>
    <row r="16" spans="1:12" ht="58.5" customHeight="1">
      <c r="B16" s="1696" t="s">
        <v>1372</v>
      </c>
      <c r="C16" s="1696"/>
      <c r="D16" s="1696"/>
      <c r="E16" s="1697"/>
      <c r="F16" s="1697"/>
      <c r="G16" s="1697"/>
      <c r="H16" s="1697"/>
      <c r="I16" s="1696" t="s">
        <v>1008</v>
      </c>
      <c r="J16" s="1697"/>
      <c r="K16" s="1697"/>
      <c r="L16" s="1697"/>
    </row>
    <row r="17" spans="2:17" ht="69" customHeight="1">
      <c r="B17" s="1696" t="s">
        <v>1722</v>
      </c>
      <c r="C17" s="1696"/>
      <c r="D17" s="1696"/>
      <c r="E17" s="1697"/>
      <c r="F17" s="1697"/>
      <c r="G17" s="1697"/>
      <c r="H17" s="1697"/>
      <c r="I17" s="1696" t="s">
        <v>1002</v>
      </c>
      <c r="J17" s="1697"/>
      <c r="K17" s="1697"/>
      <c r="L17" s="1697"/>
      <c r="P17" s="1143"/>
    </row>
    <row r="18" spans="2:17" ht="39.950000000000003" customHeight="1">
      <c r="B18" s="1687" t="s">
        <v>1723</v>
      </c>
      <c r="C18" s="1688"/>
      <c r="D18" s="1688"/>
      <c r="E18" s="1688"/>
      <c r="F18" s="1688"/>
      <c r="G18" s="1688"/>
      <c r="H18" s="1688"/>
      <c r="I18" s="1687" t="s">
        <v>1011</v>
      </c>
      <c r="J18" s="1688"/>
      <c r="K18" s="1688"/>
      <c r="L18" s="1689"/>
      <c r="P18" s="1143"/>
    </row>
    <row r="19" spans="2:17" ht="20.100000000000001" customHeight="1">
      <c r="B19" s="1693" t="s">
        <v>1724</v>
      </c>
      <c r="C19" s="1698"/>
      <c r="D19" s="1698"/>
      <c r="E19" s="1698"/>
      <c r="F19" s="1698"/>
      <c r="G19" s="1698"/>
      <c r="H19" s="1698"/>
      <c r="I19" s="1690"/>
      <c r="J19" s="1691"/>
      <c r="K19" s="1691"/>
      <c r="L19" s="1692"/>
      <c r="P19" s="1143"/>
    </row>
    <row r="20" spans="2:17" ht="58.5" customHeight="1">
      <c r="B20" s="1699" t="s">
        <v>1725</v>
      </c>
      <c r="C20" s="1699"/>
      <c r="D20" s="1699"/>
      <c r="E20" s="1700"/>
      <c r="F20" s="1700"/>
      <c r="G20" s="1700"/>
      <c r="H20" s="1700"/>
      <c r="I20" s="1699" t="s">
        <v>1003</v>
      </c>
      <c r="J20" s="1700"/>
      <c r="K20" s="1700"/>
      <c r="L20" s="1700"/>
      <c r="Q20" s="1144"/>
    </row>
    <row r="21" spans="2:17" ht="45" customHeight="1">
      <c r="B21" s="1687" t="s">
        <v>1726</v>
      </c>
      <c r="C21" s="1688"/>
      <c r="D21" s="1688"/>
      <c r="E21" s="1688"/>
      <c r="F21" s="1688"/>
      <c r="G21" s="1688"/>
      <c r="H21" s="1689"/>
      <c r="I21" s="1687" t="s">
        <v>1427</v>
      </c>
      <c r="J21" s="1688"/>
      <c r="K21" s="1688"/>
      <c r="L21" s="1689"/>
      <c r="P21" s="1143"/>
    </row>
    <row r="22" spans="2:17" ht="20.100000000000001" customHeight="1">
      <c r="B22" s="1693" t="s">
        <v>1727</v>
      </c>
      <c r="C22" s="1694"/>
      <c r="D22" s="1694"/>
      <c r="E22" s="1694"/>
      <c r="F22" s="1694"/>
      <c r="G22" s="1694"/>
      <c r="H22" s="1695"/>
      <c r="I22" s="1690"/>
      <c r="J22" s="1691"/>
      <c r="K22" s="1691"/>
      <c r="L22" s="1692"/>
      <c r="P22" s="1143"/>
    </row>
    <row r="23" spans="2:17" ht="16.5" customHeight="1">
      <c r="G23" s="386"/>
      <c r="H23" s="386"/>
      <c r="J23" s="385"/>
    </row>
    <row r="24" spans="2:17" ht="24" customHeight="1">
      <c r="C24" s="1143"/>
    </row>
  </sheetData>
  <sheetProtection formatCells="0" formatColumns="0" formatRows="0" insertColumns="0" insertRows="0"/>
  <mergeCells count="28">
    <mergeCell ref="C8:D8"/>
    <mergeCell ref="K1:L1"/>
    <mergeCell ref="A3:L3"/>
    <mergeCell ref="C7:D7"/>
    <mergeCell ref="E7:F7"/>
    <mergeCell ref="H7:I7"/>
    <mergeCell ref="B11:H11"/>
    <mergeCell ref="I11:L11"/>
    <mergeCell ref="B12:H12"/>
    <mergeCell ref="I12:L12"/>
    <mergeCell ref="B13:H13"/>
    <mergeCell ref="I13:L13"/>
    <mergeCell ref="B14:H14"/>
    <mergeCell ref="I14:L14"/>
    <mergeCell ref="B15:H15"/>
    <mergeCell ref="I15:L15"/>
    <mergeCell ref="B16:H16"/>
    <mergeCell ref="I16:L16"/>
    <mergeCell ref="B21:H21"/>
    <mergeCell ref="I21:L22"/>
    <mergeCell ref="B22:H22"/>
    <mergeCell ref="B17:H17"/>
    <mergeCell ref="I17:L17"/>
    <mergeCell ref="B18:H18"/>
    <mergeCell ref="I18:L19"/>
    <mergeCell ref="B19:H19"/>
    <mergeCell ref="B20:H20"/>
    <mergeCell ref="I20:L20"/>
  </mergeCells>
  <phoneticPr fontId="4"/>
  <hyperlinks>
    <hyperlink ref="B19" r:id="rId1" xr:uid="{7C6E5D7A-7713-4163-AC42-DB21798C605E}"/>
    <hyperlink ref="B22" r:id="rId2" xr:uid="{BA2419ED-C4A3-46C5-B5BA-4E0BF3774D4A}"/>
  </hyperlinks>
  <pageMargins left="0.7" right="0.66" top="0.75" bottom="0.28000000000000003" header="0.3" footer="0.2"/>
  <pageSetup paperSize="9" orientation="portrait"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7" tint="0.59999389629810485"/>
    <pageSetUpPr fitToPage="1"/>
  </sheetPr>
  <dimension ref="A1:BY75"/>
  <sheetViews>
    <sheetView showGridLines="0" showZeros="0" view="pageBreakPreview" zoomScaleNormal="100" zoomScaleSheetLayoutView="100" workbookViewId="0">
      <selection activeCell="F7" sqref="F7:G7"/>
    </sheetView>
  </sheetViews>
  <sheetFormatPr defaultColWidth="8" defaultRowHeight="12"/>
  <cols>
    <col min="1" max="1" width="1.375" style="13" customWidth="1"/>
    <col min="2" max="37" width="2.625" style="13" customWidth="1"/>
    <col min="38" max="38" width="1.375" style="13" customWidth="1"/>
    <col min="39" max="43" width="2.625" style="13" customWidth="1"/>
    <col min="44" max="52" width="3.75" style="13" customWidth="1"/>
    <col min="53" max="16384" width="8" style="13"/>
  </cols>
  <sheetData>
    <row r="1" spans="1:63" ht="14.1" customHeight="1">
      <c r="A1" s="1742" t="s">
        <v>1579</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M1" s="525"/>
      <c r="AN1" s="525"/>
      <c r="AO1" s="525"/>
      <c r="AP1" s="525"/>
      <c r="AQ1" s="525"/>
    </row>
    <row r="2" spans="1:63" ht="5.0999999999999996" customHeight="1" thickBot="1">
      <c r="AK2" s="8"/>
    </row>
    <row r="3" spans="1:63" ht="14.1" customHeight="1">
      <c r="B3" s="1741" t="s">
        <v>377</v>
      </c>
      <c r="C3" s="1739"/>
      <c r="D3" s="1739"/>
      <c r="E3" s="1739"/>
      <c r="F3" s="1739"/>
      <c r="G3" s="1739"/>
      <c r="H3" s="1739"/>
      <c r="I3" s="1739"/>
      <c r="J3" s="1739"/>
      <c r="K3" s="1739"/>
      <c r="L3" s="1739"/>
      <c r="M3" s="1739"/>
      <c r="N3" s="1739"/>
      <c r="O3" s="1739"/>
      <c r="P3" s="1739"/>
      <c r="Q3" s="1739"/>
      <c r="R3" s="1739"/>
      <c r="S3" s="1739"/>
      <c r="T3" s="1739"/>
      <c r="U3" s="1739"/>
      <c r="V3" s="1739"/>
      <c r="W3" s="1739"/>
      <c r="X3" s="1739"/>
      <c r="Y3" s="1739"/>
      <c r="Z3" s="1739"/>
      <c r="AA3" s="1738" t="s">
        <v>1007</v>
      </c>
      <c r="AB3" s="1739"/>
      <c r="AC3" s="1739"/>
      <c r="AD3" s="1739"/>
      <c r="AE3" s="1739"/>
      <c r="AF3" s="1739"/>
      <c r="AG3" s="1739"/>
      <c r="AH3" s="1739"/>
      <c r="AI3" s="1739"/>
      <c r="AJ3" s="1739"/>
      <c r="AK3" s="1740"/>
    </row>
    <row r="4" spans="1:63" ht="14.1" customHeight="1">
      <c r="A4" s="303"/>
      <c r="B4" s="1238">
        <v>1</v>
      </c>
      <c r="C4" s="1760" t="s">
        <v>472</v>
      </c>
      <c r="D4" s="1760"/>
      <c r="E4" s="1760"/>
      <c r="F4" s="1760"/>
      <c r="G4" s="1760"/>
      <c r="H4" s="1760"/>
      <c r="I4" s="1760"/>
      <c r="J4" s="1760"/>
      <c r="K4" s="1760"/>
      <c r="L4" s="1760"/>
      <c r="M4" s="1760"/>
      <c r="N4" s="1760"/>
      <c r="O4" s="1760"/>
      <c r="P4" s="1760"/>
      <c r="Q4" s="1760"/>
      <c r="R4" s="1760"/>
      <c r="S4" s="1760"/>
      <c r="T4" s="1760"/>
      <c r="U4" s="1760"/>
      <c r="V4" s="1760"/>
      <c r="W4" s="1760"/>
      <c r="X4" s="1760"/>
      <c r="Y4" s="1760"/>
      <c r="Z4" s="1239"/>
      <c r="AA4" s="1235"/>
      <c r="AB4" s="1235"/>
      <c r="AC4" s="1235"/>
      <c r="AD4" s="1235"/>
      <c r="AE4" s="1235"/>
      <c r="AF4" s="1235"/>
      <c r="AG4" s="1235"/>
      <c r="AH4" s="1235"/>
      <c r="AI4" s="1235"/>
      <c r="AJ4" s="1235"/>
      <c r="AK4" s="14"/>
    </row>
    <row r="5" spans="1:63" ht="6.95" customHeight="1">
      <c r="A5" s="303"/>
      <c r="B5" s="15"/>
      <c r="C5" s="303"/>
      <c r="D5" s="303"/>
      <c r="E5" s="303"/>
      <c r="F5" s="303"/>
      <c r="G5" s="303"/>
      <c r="H5" s="303"/>
      <c r="I5" s="303"/>
      <c r="J5" s="303"/>
      <c r="K5" s="303"/>
      <c r="L5" s="303"/>
      <c r="M5" s="303"/>
      <c r="N5" s="303"/>
      <c r="O5" s="303"/>
      <c r="P5" s="303"/>
      <c r="Q5" s="303"/>
      <c r="R5" s="1"/>
      <c r="S5" s="1"/>
      <c r="T5" s="303"/>
      <c r="U5" s="1"/>
      <c r="V5" s="1"/>
      <c r="Y5" s="167"/>
      <c r="Z5" s="16"/>
      <c r="AB5" s="311"/>
      <c r="AC5" s="311"/>
      <c r="AD5" s="311"/>
      <c r="AE5" s="311"/>
      <c r="AF5" s="311"/>
      <c r="AG5" s="311"/>
      <c r="AH5" s="311"/>
      <c r="AI5" s="311"/>
      <c r="AJ5" s="311"/>
      <c r="AK5" s="14"/>
    </row>
    <row r="6" spans="1:63" ht="14.1" customHeight="1">
      <c r="A6" s="303"/>
      <c r="B6" s="1708" t="s">
        <v>476</v>
      </c>
      <c r="C6" s="1743"/>
      <c r="D6" s="1710" t="s">
        <v>845</v>
      </c>
      <c r="E6" s="1710"/>
      <c r="F6" s="1710"/>
      <c r="G6" s="1710"/>
      <c r="H6" s="1710"/>
      <c r="I6" s="1710"/>
      <c r="J6" s="1710"/>
      <c r="K6" s="1710"/>
      <c r="L6" s="1710"/>
      <c r="M6" s="1710"/>
      <c r="N6" s="1710"/>
      <c r="O6" s="1710"/>
      <c r="P6" s="1710"/>
      <c r="Q6" s="1710"/>
      <c r="R6" s="1710"/>
      <c r="S6" s="1710"/>
      <c r="T6" s="1710"/>
      <c r="U6" s="1710"/>
      <c r="V6" s="1710"/>
      <c r="W6" s="1710"/>
      <c r="X6" s="303"/>
      <c r="Y6" s="299"/>
      <c r="Z6" s="16"/>
      <c r="AA6" s="526"/>
      <c r="AB6" s="320"/>
      <c r="AC6" s="320"/>
      <c r="AD6" s="320"/>
      <c r="AE6" s="320"/>
      <c r="AF6" s="320"/>
      <c r="AG6" s="320"/>
      <c r="AH6" s="320"/>
      <c r="AI6" s="320"/>
      <c r="AJ6" s="320"/>
      <c r="AK6" s="324"/>
    </row>
    <row r="7" spans="1:63" ht="14.1" customHeight="1">
      <c r="A7" s="303"/>
      <c r="B7" s="15"/>
      <c r="C7" s="303"/>
      <c r="D7" s="1728" t="s">
        <v>1006</v>
      </c>
      <c r="E7" s="1728"/>
      <c r="F7" s="1714"/>
      <c r="G7" s="1714"/>
      <c r="H7" s="13" t="s">
        <v>23</v>
      </c>
      <c r="I7" s="1715"/>
      <c r="J7" s="1715"/>
      <c r="K7" s="53" t="s">
        <v>30</v>
      </c>
      <c r="L7" s="1744" t="s">
        <v>464</v>
      </c>
      <c r="M7" s="1744"/>
      <c r="N7" s="1744"/>
      <c r="O7" s="1744"/>
      <c r="P7" s="303"/>
      <c r="Q7" s="303"/>
      <c r="Z7" s="1240"/>
      <c r="AA7" s="311"/>
      <c r="AB7" s="320"/>
      <c r="AC7" s="320"/>
      <c r="AD7" s="320"/>
      <c r="AE7" s="320"/>
      <c r="AF7" s="320"/>
      <c r="AG7" s="320"/>
      <c r="AH7" s="320"/>
      <c r="AI7" s="320"/>
      <c r="AJ7" s="320"/>
      <c r="AK7" s="324"/>
    </row>
    <row r="8" spans="1:63" ht="14.1" customHeight="1">
      <c r="A8" s="303"/>
      <c r="B8" s="15"/>
      <c r="C8" s="527"/>
      <c r="D8" s="1761" t="s">
        <v>148</v>
      </c>
      <c r="E8" s="1896"/>
      <c r="F8" s="1896"/>
      <c r="G8" s="1896"/>
      <c r="H8" s="1762"/>
      <c r="I8" s="1761" t="s">
        <v>292</v>
      </c>
      <c r="J8" s="1762"/>
      <c r="K8" s="1761" t="s">
        <v>404</v>
      </c>
      <c r="L8" s="1762"/>
      <c r="M8" s="1761" t="s">
        <v>466</v>
      </c>
      <c r="N8" s="1762"/>
      <c r="O8" s="1761" t="s">
        <v>467</v>
      </c>
      <c r="P8" s="1762"/>
      <c r="Q8" s="1761" t="s">
        <v>468</v>
      </c>
      <c r="R8" s="1762"/>
      <c r="S8" s="1761" t="s">
        <v>469</v>
      </c>
      <c r="T8" s="1762"/>
      <c r="U8" s="1761" t="s">
        <v>149</v>
      </c>
      <c r="V8" s="1896"/>
      <c r="W8" s="1896"/>
      <c r="X8" s="1762"/>
      <c r="Y8" s="530"/>
      <c r="Z8" s="53"/>
      <c r="AA8" s="297" t="s">
        <v>131</v>
      </c>
      <c r="AB8" s="1871" t="s">
        <v>1523</v>
      </c>
      <c r="AC8" s="1871"/>
      <c r="AD8" s="1871"/>
      <c r="AE8" s="1871"/>
      <c r="AF8" s="1871"/>
      <c r="AG8" s="1871"/>
      <c r="AH8" s="1871"/>
      <c r="AI8" s="1871"/>
      <c r="AJ8" s="1871"/>
      <c r="AK8" s="17"/>
    </row>
    <row r="9" spans="1:63" ht="15.75" customHeight="1">
      <c r="A9" s="303"/>
      <c r="B9" s="15"/>
      <c r="C9" s="527"/>
      <c r="D9" s="1763"/>
      <c r="E9" s="1918"/>
      <c r="F9" s="1918"/>
      <c r="G9" s="1918"/>
      <c r="H9" s="1764"/>
      <c r="I9" s="1763"/>
      <c r="J9" s="1764"/>
      <c r="K9" s="1763"/>
      <c r="L9" s="1764"/>
      <c r="M9" s="1763"/>
      <c r="N9" s="1764"/>
      <c r="O9" s="1763"/>
      <c r="P9" s="1764"/>
      <c r="Q9" s="1763"/>
      <c r="R9" s="1764"/>
      <c r="S9" s="1763"/>
      <c r="T9" s="1764"/>
      <c r="U9" s="1897"/>
      <c r="V9" s="1728"/>
      <c r="W9" s="1728"/>
      <c r="X9" s="1898"/>
      <c r="Y9" s="530"/>
      <c r="Z9" s="53"/>
      <c r="AA9" s="431"/>
      <c r="AB9" s="1871"/>
      <c r="AC9" s="1871"/>
      <c r="AD9" s="1871"/>
      <c r="AE9" s="1871"/>
      <c r="AF9" s="1871"/>
      <c r="AG9" s="1871"/>
      <c r="AH9" s="1871"/>
      <c r="AI9" s="1871"/>
      <c r="AJ9" s="1871"/>
      <c r="AK9" s="17"/>
    </row>
    <row r="10" spans="1:63" ht="15.75" customHeight="1">
      <c r="A10" s="303"/>
      <c r="B10" s="15"/>
      <c r="C10" s="1241"/>
      <c r="D10" s="1899" t="s">
        <v>383</v>
      </c>
      <c r="E10" s="1900"/>
      <c r="F10" s="1903" t="s">
        <v>1520</v>
      </c>
      <c r="G10" s="1904"/>
      <c r="H10" s="1905"/>
      <c r="I10" s="1906"/>
      <c r="J10" s="1907"/>
      <c r="K10" s="1908"/>
      <c r="L10" s="1909"/>
      <c r="M10" s="1906"/>
      <c r="N10" s="1907"/>
      <c r="O10" s="1906"/>
      <c r="P10" s="1907"/>
      <c r="Q10" s="1906"/>
      <c r="R10" s="1907"/>
      <c r="S10" s="1906"/>
      <c r="T10" s="1910"/>
      <c r="U10" s="1911">
        <f>SUM(I10,K10,M10,O10,Q10,S10)</f>
        <v>0</v>
      </c>
      <c r="V10" s="1912"/>
      <c r="W10" s="1730">
        <f>U10+U11</f>
        <v>0</v>
      </c>
      <c r="X10" s="1731"/>
      <c r="Y10" s="1242" t="str">
        <f>IF(ISERROR(R10/R12),"",R10/R12*100)</f>
        <v/>
      </c>
      <c r="Z10" s="1243"/>
      <c r="AA10" s="297" t="s">
        <v>527</v>
      </c>
      <c r="AB10" s="1871" t="s">
        <v>1524</v>
      </c>
      <c r="AC10" s="1871"/>
      <c r="AD10" s="1871"/>
      <c r="AE10" s="1871"/>
      <c r="AF10" s="1871"/>
      <c r="AG10" s="1871"/>
      <c r="AH10" s="1871"/>
      <c r="AI10" s="1871"/>
      <c r="AJ10" s="1871"/>
      <c r="AK10" s="17"/>
    </row>
    <row r="11" spans="1:63" ht="15.75" customHeight="1">
      <c r="A11" s="303"/>
      <c r="B11" s="15"/>
      <c r="C11" s="1241"/>
      <c r="D11" s="1901"/>
      <c r="E11" s="1902"/>
      <c r="F11" s="1913" t="s">
        <v>1521</v>
      </c>
      <c r="G11" s="1914"/>
      <c r="H11" s="1915"/>
      <c r="I11" s="1867"/>
      <c r="J11" s="1868"/>
      <c r="K11" s="1916"/>
      <c r="L11" s="1917"/>
      <c r="M11" s="1867"/>
      <c r="N11" s="1868"/>
      <c r="O11" s="1867"/>
      <c r="P11" s="1868"/>
      <c r="Q11" s="1867"/>
      <c r="R11" s="1868"/>
      <c r="S11" s="1867"/>
      <c r="T11" s="1868"/>
      <c r="U11" s="1919">
        <f>SUM(I11:T11)</f>
        <v>0</v>
      </c>
      <c r="V11" s="1920"/>
      <c r="W11" s="1731"/>
      <c r="X11" s="1731"/>
      <c r="Y11" s="1242" t="str">
        <f>IF(ISERROR(R10/R13*100),"",R10/R13*100)</f>
        <v/>
      </c>
      <c r="Z11" s="1243"/>
      <c r="AA11" s="431"/>
      <c r="AB11" s="1871"/>
      <c r="AC11" s="1871"/>
      <c r="AD11" s="1871"/>
      <c r="AE11" s="1871"/>
      <c r="AF11" s="1871"/>
      <c r="AG11" s="1871"/>
      <c r="AH11" s="1871"/>
      <c r="AI11" s="1871"/>
      <c r="AJ11" s="1871"/>
      <c r="AK11" s="17"/>
    </row>
    <row r="12" spans="1:63" ht="15.75" customHeight="1">
      <c r="A12" s="303"/>
      <c r="B12" s="15"/>
      <c r="C12" s="1241"/>
      <c r="D12" s="1921" t="s">
        <v>1522</v>
      </c>
      <c r="E12" s="1922"/>
      <c r="F12" s="1923" t="s">
        <v>1520</v>
      </c>
      <c r="G12" s="1924"/>
      <c r="H12" s="1925"/>
      <c r="I12" s="1906"/>
      <c r="J12" s="1907"/>
      <c r="K12" s="1906"/>
      <c r="L12" s="1907"/>
      <c r="M12" s="1906"/>
      <c r="N12" s="1907"/>
      <c r="O12" s="1926"/>
      <c r="P12" s="1927"/>
      <c r="Q12" s="1926"/>
      <c r="R12" s="1927"/>
      <c r="S12" s="1926"/>
      <c r="T12" s="1927"/>
      <c r="U12" s="1911">
        <f>SUM(I12:T12)</f>
        <v>0</v>
      </c>
      <c r="V12" s="1912"/>
      <c r="W12" s="1730">
        <f>U12+U13</f>
        <v>0</v>
      </c>
      <c r="X12" s="1731"/>
      <c r="Y12" s="311"/>
      <c r="Z12" s="311"/>
      <c r="AA12" s="431"/>
      <c r="AB12" s="311"/>
      <c r="AC12" s="311"/>
      <c r="AD12" s="311"/>
      <c r="AE12" s="311"/>
      <c r="AF12" s="311"/>
      <c r="AG12" s="311"/>
      <c r="AH12" s="311"/>
      <c r="AI12" s="320"/>
      <c r="AK12" s="17"/>
    </row>
    <row r="13" spans="1:63" ht="15.75" customHeight="1">
      <c r="B13" s="18"/>
      <c r="C13" s="1241"/>
      <c r="D13" s="1901"/>
      <c r="E13" s="1902"/>
      <c r="F13" s="1913" t="s">
        <v>1521</v>
      </c>
      <c r="G13" s="1914"/>
      <c r="H13" s="1915"/>
      <c r="I13" s="1928"/>
      <c r="J13" s="1929"/>
      <c r="K13" s="1928"/>
      <c r="L13" s="1929"/>
      <c r="M13" s="1928"/>
      <c r="N13" s="1929"/>
      <c r="O13" s="1930"/>
      <c r="P13" s="1931"/>
      <c r="Q13" s="1930"/>
      <c r="R13" s="1931"/>
      <c r="S13" s="1930"/>
      <c r="T13" s="1931"/>
      <c r="U13" s="1894">
        <f>SUM(I13:T13)</f>
        <v>0</v>
      </c>
      <c r="V13" s="1895"/>
      <c r="W13" s="1731"/>
      <c r="X13" s="1731"/>
      <c r="Y13" s="311"/>
      <c r="Z13" s="311"/>
      <c r="AA13" s="431"/>
      <c r="AB13" s="311"/>
      <c r="AC13" s="311"/>
      <c r="AD13" s="311"/>
      <c r="AE13" s="311"/>
      <c r="AF13" s="311"/>
      <c r="AG13" s="311"/>
      <c r="AH13" s="311"/>
      <c r="AI13" s="320"/>
      <c r="AK13" s="17"/>
      <c r="BI13" s="1231"/>
    </row>
    <row r="14" spans="1:63" ht="12.75" customHeight="1">
      <c r="A14" s="303"/>
      <c r="B14" s="15"/>
      <c r="C14" s="303"/>
      <c r="D14" s="533"/>
      <c r="E14" s="437"/>
      <c r="F14" s="437"/>
      <c r="G14" s="437"/>
      <c r="H14" s="437"/>
      <c r="I14" s="437"/>
      <c r="J14" s="437"/>
      <c r="K14" s="437"/>
      <c r="L14" s="437"/>
      <c r="M14" s="437"/>
      <c r="N14" s="437"/>
      <c r="O14" s="437"/>
      <c r="P14" s="437"/>
      <c r="Q14" s="437"/>
      <c r="R14" s="437"/>
      <c r="S14" s="437"/>
      <c r="T14" s="437"/>
      <c r="U14" s="437"/>
      <c r="V14" s="437"/>
      <c r="W14" s="437"/>
      <c r="X14" s="437"/>
      <c r="Y14" s="322"/>
      <c r="Z14" s="311"/>
      <c r="AA14" s="431"/>
      <c r="AB14" s="311"/>
      <c r="AC14" s="311"/>
      <c r="AD14" s="311"/>
      <c r="AE14" s="311"/>
      <c r="AF14" s="311"/>
      <c r="AG14" s="311"/>
      <c r="AH14" s="311"/>
      <c r="AI14" s="311"/>
      <c r="AJ14" s="311"/>
      <c r="AK14" s="324"/>
      <c r="BK14" s="1231"/>
    </row>
    <row r="15" spans="1:63" ht="14.1" customHeight="1">
      <c r="A15" s="303"/>
      <c r="B15" s="1238">
        <v>2</v>
      </c>
      <c r="C15" s="1729" t="s">
        <v>473</v>
      </c>
      <c r="D15" s="1729"/>
      <c r="E15" s="1729"/>
      <c r="F15" s="1729"/>
      <c r="G15" s="1729"/>
      <c r="H15" s="1729"/>
      <c r="I15" s="1729"/>
      <c r="J15" s="1729"/>
      <c r="K15" s="1729"/>
      <c r="L15" s="1729"/>
      <c r="M15" s="1729"/>
      <c r="N15" s="1729"/>
      <c r="O15" s="1729"/>
      <c r="P15" s="1729"/>
      <c r="Q15" s="1729"/>
      <c r="R15" s="1729"/>
      <c r="S15" s="1729"/>
      <c r="T15" s="1729"/>
      <c r="U15" s="1729"/>
      <c r="V15" s="1729"/>
      <c r="W15" s="1729"/>
      <c r="X15" s="1729"/>
      <c r="Y15" s="299"/>
      <c r="Z15" s="311"/>
      <c r="AA15" s="1244" t="s">
        <v>131</v>
      </c>
      <c r="AB15" s="1771" t="s">
        <v>1525</v>
      </c>
      <c r="AC15" s="1771"/>
      <c r="AD15" s="1771"/>
      <c r="AE15" s="1771"/>
      <c r="AF15" s="1771"/>
      <c r="AG15" s="1771"/>
      <c r="AH15" s="1771"/>
      <c r="AI15" s="1771"/>
      <c r="AJ15" s="1771"/>
      <c r="AK15" s="534"/>
    </row>
    <row r="16" spans="1:63" ht="14.1" customHeight="1">
      <c r="A16" s="303"/>
      <c r="B16" s="1708" t="s">
        <v>476</v>
      </c>
      <c r="C16" s="1743"/>
      <c r="D16" s="1720" t="s">
        <v>1374</v>
      </c>
      <c r="E16" s="1720"/>
      <c r="F16" s="1720"/>
      <c r="G16" s="1720"/>
      <c r="H16" s="1720"/>
      <c r="I16" s="1720"/>
      <c r="J16" s="1720"/>
      <c r="K16" s="1720"/>
      <c r="L16" s="1720"/>
      <c r="M16" s="1720"/>
      <c r="N16" s="1720"/>
      <c r="O16" s="1720"/>
      <c r="P16" s="1720"/>
      <c r="Q16" s="1720"/>
      <c r="R16" s="1720"/>
      <c r="S16" s="1720"/>
      <c r="T16" s="1720"/>
      <c r="U16" s="1720"/>
      <c r="V16" s="1720"/>
      <c r="W16" s="1720"/>
      <c r="Y16" s="299"/>
      <c r="Z16" s="312"/>
      <c r="AA16" s="12"/>
      <c r="AB16" s="1771"/>
      <c r="AC16" s="1771"/>
      <c r="AD16" s="1771"/>
      <c r="AE16" s="1771"/>
      <c r="AF16" s="1771"/>
      <c r="AG16" s="1771"/>
      <c r="AH16" s="1771"/>
      <c r="AI16" s="1771"/>
      <c r="AJ16" s="1771"/>
      <c r="AK16" s="324"/>
    </row>
    <row r="17" spans="1:77" ht="9.75" customHeight="1">
      <c r="A17" s="303"/>
      <c r="B17" s="15"/>
      <c r="C17" s="303"/>
      <c r="D17" s="535"/>
      <c r="E17" s="535"/>
      <c r="F17" s="535"/>
      <c r="G17" s="535"/>
      <c r="H17" s="535"/>
      <c r="I17" s="535"/>
      <c r="J17" s="535"/>
      <c r="K17" s="535"/>
      <c r="L17" s="535"/>
      <c r="M17" s="535"/>
      <c r="N17" s="535"/>
      <c r="O17" s="535"/>
      <c r="P17" s="535"/>
      <c r="Q17" s="535"/>
      <c r="R17" s="1728"/>
      <c r="S17" s="1728"/>
      <c r="T17" s="303"/>
      <c r="U17" s="1728"/>
      <c r="V17" s="1728"/>
      <c r="W17" s="303"/>
      <c r="X17" s="303"/>
      <c r="Y17" s="322"/>
      <c r="Z17" s="312"/>
      <c r="AA17" s="12"/>
      <c r="AB17" s="1771"/>
      <c r="AC17" s="1771"/>
      <c r="AD17" s="1771"/>
      <c r="AE17" s="1771"/>
      <c r="AF17" s="1771"/>
      <c r="AG17" s="1771"/>
      <c r="AH17" s="1771"/>
      <c r="AI17" s="1771"/>
      <c r="AJ17" s="1771"/>
      <c r="AK17" s="324"/>
    </row>
    <row r="18" spans="1:77" ht="14.1" customHeight="1">
      <c r="A18" s="303"/>
      <c r="B18" s="1708" t="s">
        <v>475</v>
      </c>
      <c r="C18" s="1743"/>
      <c r="D18" s="1710" t="s">
        <v>474</v>
      </c>
      <c r="E18" s="1710"/>
      <c r="F18" s="1710"/>
      <c r="G18" s="1710"/>
      <c r="H18" s="1710"/>
      <c r="I18" s="1710"/>
      <c r="J18" s="1710"/>
      <c r="K18" s="1710"/>
      <c r="L18" s="1710"/>
      <c r="M18" s="1710"/>
      <c r="N18" s="1710"/>
      <c r="O18" s="1710"/>
      <c r="P18" s="1710"/>
      <c r="Q18" s="1710"/>
      <c r="R18" s="1710"/>
      <c r="S18" s="1710"/>
      <c r="T18" s="1710"/>
      <c r="U18" s="1710"/>
      <c r="V18" s="1710"/>
      <c r="W18" s="1710"/>
      <c r="X18" s="303"/>
      <c r="Y18" s="303"/>
      <c r="Z18" s="312"/>
      <c r="AA18" s="12"/>
      <c r="AB18" s="1771"/>
      <c r="AC18" s="1771"/>
      <c r="AD18" s="1771"/>
      <c r="AE18" s="1771"/>
      <c r="AF18" s="1771"/>
      <c r="AG18" s="1771"/>
      <c r="AH18" s="1771"/>
      <c r="AI18" s="1771"/>
      <c r="AJ18" s="1771"/>
      <c r="AK18" s="324"/>
    </row>
    <row r="19" spans="1:77" ht="14.1" customHeight="1">
      <c r="A19" s="303"/>
      <c r="B19" s="15"/>
      <c r="C19" s="303"/>
      <c r="D19" s="303"/>
      <c r="E19" s="1245"/>
      <c r="F19" s="163"/>
      <c r="G19" s="163"/>
      <c r="H19" s="163"/>
      <c r="I19" s="163"/>
      <c r="J19" s="163"/>
      <c r="K19" s="163"/>
      <c r="L19" s="163"/>
      <c r="M19" s="163"/>
      <c r="N19" s="163"/>
      <c r="O19" s="163"/>
      <c r="P19" s="163"/>
      <c r="Q19" s="163"/>
      <c r="R19" s="163"/>
      <c r="S19" s="163"/>
      <c r="T19" s="163"/>
      <c r="U19" s="163"/>
      <c r="V19" s="163"/>
      <c r="W19" s="163"/>
      <c r="X19" s="486"/>
      <c r="Z19" s="312"/>
      <c r="AA19" s="12"/>
      <c r="AB19" s="1771"/>
      <c r="AC19" s="1771"/>
      <c r="AD19" s="1771"/>
      <c r="AE19" s="1771"/>
      <c r="AF19" s="1771"/>
      <c r="AG19" s="1771"/>
      <c r="AH19" s="1771"/>
      <c r="AI19" s="1771"/>
      <c r="AJ19" s="1771"/>
      <c r="AK19" s="324"/>
    </row>
    <row r="20" spans="1:77" ht="14.1" customHeight="1">
      <c r="A20" s="303"/>
      <c r="B20" s="15"/>
      <c r="C20" s="278" t="s">
        <v>38</v>
      </c>
      <c r="D20" s="1757" t="s">
        <v>1580</v>
      </c>
      <c r="E20" s="1757"/>
      <c r="F20" s="1757"/>
      <c r="G20" s="1757"/>
      <c r="H20" s="1757"/>
      <c r="I20" s="1757"/>
      <c r="J20" s="1757"/>
      <c r="K20" s="1757"/>
      <c r="L20" s="1757"/>
      <c r="M20" s="1757"/>
      <c r="N20" s="1757"/>
      <c r="O20" s="1757"/>
      <c r="P20" s="1757"/>
      <c r="Q20" s="1757"/>
      <c r="R20" s="1757"/>
      <c r="S20" s="1757"/>
      <c r="T20" s="1757"/>
      <c r="U20" s="1757"/>
      <c r="V20" s="1757"/>
      <c r="W20" s="1757"/>
      <c r="X20" s="1757"/>
      <c r="Y20" s="1757"/>
      <c r="Z20" s="1757"/>
      <c r="AA20" s="1757"/>
      <c r="AB20" s="1757"/>
      <c r="AC20" s="1757"/>
      <c r="AD20" s="1757"/>
      <c r="AE20" s="1757"/>
      <c r="AF20" s="1757"/>
      <c r="AG20" s="1757"/>
      <c r="AH20" s="1757"/>
      <c r="AI20" s="1757"/>
      <c r="AJ20" s="1757"/>
      <c r="AK20" s="14"/>
    </row>
    <row r="21" spans="1:77" s="540" customFormat="1" ht="27.75" customHeight="1">
      <c r="A21" s="1246"/>
      <c r="B21" s="1247"/>
      <c r="C21" s="1723" t="s">
        <v>9</v>
      </c>
      <c r="D21" s="1718"/>
      <c r="E21" s="1718"/>
      <c r="F21" s="1719"/>
      <c r="G21" s="1758" t="s">
        <v>34</v>
      </c>
      <c r="H21" s="1717"/>
      <c r="I21" s="1759"/>
      <c r="J21" s="1723" t="s">
        <v>838</v>
      </c>
      <c r="K21" s="1718"/>
      <c r="L21" s="1718"/>
      <c r="M21" s="1234"/>
      <c r="N21" s="1717" t="s">
        <v>1581</v>
      </c>
      <c r="O21" s="1718"/>
      <c r="P21" s="1718"/>
      <c r="Q21" s="1718"/>
      <c r="R21" s="1718"/>
      <c r="S21" s="1718"/>
      <c r="T21" s="1718"/>
      <c r="U21" s="1718"/>
      <c r="V21" s="1718"/>
      <c r="W21" s="1718"/>
      <c r="X21" s="1718"/>
      <c r="Y21" s="1718"/>
      <c r="Z21" s="1718"/>
      <c r="AA21" s="1718"/>
      <c r="AB21" s="1718"/>
      <c r="AC21" s="1718"/>
      <c r="AD21" s="1718"/>
      <c r="AE21" s="1718"/>
      <c r="AF21" s="1718"/>
      <c r="AG21" s="1719"/>
      <c r="AH21" s="1723" t="s">
        <v>392</v>
      </c>
      <c r="AI21" s="1718"/>
      <c r="AJ21" s="1719"/>
      <c r="AK21" s="1248"/>
      <c r="AL21" s="537"/>
      <c r="AM21" s="538"/>
      <c r="AN21" s="539"/>
    </row>
    <row r="22" spans="1:77" s="540" customFormat="1" ht="24" customHeight="1" thickBot="1">
      <c r="A22" s="1246"/>
      <c r="B22" s="1247"/>
      <c r="C22" s="1765" t="s">
        <v>1157</v>
      </c>
      <c r="D22" s="1768" t="s">
        <v>150</v>
      </c>
      <c r="E22" s="1769"/>
      <c r="F22" s="1770"/>
      <c r="G22" s="1824"/>
      <c r="H22" s="1825"/>
      <c r="I22" s="1826"/>
      <c r="J22" s="1724"/>
      <c r="K22" s="1725"/>
      <c r="L22" s="1726"/>
      <c r="M22" s="1249"/>
      <c r="N22" s="1727" t="s">
        <v>403</v>
      </c>
      <c r="O22" s="1727"/>
      <c r="P22" s="1727"/>
      <c r="Q22" s="1727"/>
      <c r="R22" s="1727"/>
      <c r="S22" s="1727"/>
      <c r="T22" s="1727"/>
      <c r="U22" s="1727"/>
      <c r="V22" s="1732"/>
      <c r="W22" s="1733"/>
      <c r="X22" s="1734">
        <v>3.3</v>
      </c>
      <c r="Y22" s="1734"/>
      <c r="Z22" s="1734"/>
      <c r="AA22" s="1734"/>
      <c r="AB22" s="1734"/>
      <c r="AC22" s="1735">
        <f>V22*X22</f>
        <v>0</v>
      </c>
      <c r="AD22" s="1735"/>
      <c r="AE22" s="1735"/>
      <c r="AF22" s="1745" t="s">
        <v>393</v>
      </c>
      <c r="AG22" s="1746"/>
      <c r="AH22" s="1747" t="str">
        <f>IF(V22&gt;0,IF(AC22&lt;=J22,"○","×"),"")</f>
        <v/>
      </c>
      <c r="AI22" s="1748"/>
      <c r="AJ22" s="1749"/>
      <c r="AK22" s="1248"/>
      <c r="AL22" s="537"/>
      <c r="AM22" s="538"/>
      <c r="AN22" s="539"/>
    </row>
    <row r="23" spans="1:77" s="540" customFormat="1" ht="14.1" customHeight="1" thickBot="1">
      <c r="A23" s="1246"/>
      <c r="B23" s="1247"/>
      <c r="C23" s="1766"/>
      <c r="D23" s="1830" t="s">
        <v>399</v>
      </c>
      <c r="E23" s="1831"/>
      <c r="F23" s="1832"/>
      <c r="G23" s="1839"/>
      <c r="H23" s="1840"/>
      <c r="I23" s="1841"/>
      <c r="J23" s="1884"/>
      <c r="K23" s="1885"/>
      <c r="L23" s="1885"/>
      <c r="M23" s="1250"/>
      <c r="N23" s="1736" t="s">
        <v>1373</v>
      </c>
      <c r="O23" s="1736"/>
      <c r="P23" s="1736"/>
      <c r="Q23" s="1736"/>
      <c r="R23" s="1736"/>
      <c r="S23" s="1736"/>
      <c r="T23" s="1736"/>
      <c r="U23" s="1736"/>
      <c r="V23" s="1737"/>
      <c r="W23" s="1737"/>
      <c r="X23" s="1750">
        <v>3.3</v>
      </c>
      <c r="Y23" s="1750"/>
      <c r="Z23" s="1750"/>
      <c r="AA23" s="1750"/>
      <c r="AB23" s="1750"/>
      <c r="AC23" s="1753">
        <f>V23*X23</f>
        <v>0</v>
      </c>
      <c r="AD23" s="1753"/>
      <c r="AE23" s="1753"/>
      <c r="AF23" s="1751" t="s">
        <v>151</v>
      </c>
      <c r="AG23" s="1752"/>
      <c r="AH23" s="1754" t="str">
        <f>IF(V23&gt;0,IF(AC23&lt;=J23,"○","×"),"")</f>
        <v/>
      </c>
      <c r="AI23" s="1755"/>
      <c r="AJ23" s="1756"/>
      <c r="AK23" s="1248"/>
      <c r="AL23" s="537"/>
      <c r="AM23" s="538"/>
      <c r="AN23" s="539"/>
    </row>
    <row r="24" spans="1:77" s="540" customFormat="1" ht="14.1" customHeight="1">
      <c r="A24" s="1246"/>
      <c r="B24" s="1247"/>
      <c r="C24" s="1766"/>
      <c r="D24" s="1833"/>
      <c r="E24" s="1834"/>
      <c r="F24" s="1835"/>
      <c r="G24" s="1824"/>
      <c r="H24" s="1825"/>
      <c r="I24" s="1826"/>
      <c r="J24" s="1886"/>
      <c r="K24" s="1887"/>
      <c r="L24" s="1888"/>
      <c r="M24" s="1251"/>
      <c r="N24" s="1866" t="s">
        <v>1158</v>
      </c>
      <c r="O24" s="1866"/>
      <c r="P24" s="1866"/>
      <c r="Q24" s="1866"/>
      <c r="R24" s="1866"/>
      <c r="S24" s="1866"/>
      <c r="T24" s="1866"/>
      <c r="U24" s="1866"/>
      <c r="V24" s="1707"/>
      <c r="W24" s="1707"/>
      <c r="X24" s="1865">
        <v>3.3</v>
      </c>
      <c r="Y24" s="1865"/>
      <c r="Z24" s="1865"/>
      <c r="AA24" s="1865"/>
      <c r="AB24" s="1865"/>
      <c r="AC24" s="1864">
        <f>V24*X24</f>
        <v>0</v>
      </c>
      <c r="AD24" s="1864"/>
      <c r="AE24" s="1864"/>
      <c r="AF24" s="1851" t="s">
        <v>151</v>
      </c>
      <c r="AG24" s="1852"/>
      <c r="AH24" s="1855" t="str">
        <f>IF(OR(V24&gt;0,V25&gt;0),IF(AC26&lt;=J23,"○","×"),"")</f>
        <v/>
      </c>
      <c r="AI24" s="1856"/>
      <c r="AJ24" s="1857"/>
      <c r="AK24" s="1248"/>
      <c r="AL24" s="537"/>
      <c r="AM24" s="538"/>
      <c r="AN24" s="539"/>
    </row>
    <row r="25" spans="1:77" s="540" customFormat="1" ht="14.1" customHeight="1">
      <c r="A25" s="1246"/>
      <c r="B25" s="1247"/>
      <c r="C25" s="1766"/>
      <c r="D25" s="1833"/>
      <c r="E25" s="1834"/>
      <c r="F25" s="1835"/>
      <c r="G25" s="1824"/>
      <c r="H25" s="1825"/>
      <c r="I25" s="1826"/>
      <c r="J25" s="1886"/>
      <c r="K25" s="1887"/>
      <c r="L25" s="1888"/>
      <c r="M25" s="1252"/>
      <c r="N25" s="1858" t="s">
        <v>1159</v>
      </c>
      <c r="O25" s="1858"/>
      <c r="P25" s="1858"/>
      <c r="Q25" s="1858"/>
      <c r="R25" s="1858"/>
      <c r="S25" s="1858"/>
      <c r="T25" s="1858"/>
      <c r="U25" s="1858"/>
      <c r="V25" s="1842"/>
      <c r="W25" s="1842"/>
      <c r="X25" s="1787">
        <v>1.98</v>
      </c>
      <c r="Y25" s="1787"/>
      <c r="Z25" s="1787"/>
      <c r="AA25" s="1787"/>
      <c r="AB25" s="1787"/>
      <c r="AC25" s="1859">
        <f>V25*X25</f>
        <v>0</v>
      </c>
      <c r="AD25" s="1859"/>
      <c r="AE25" s="1859"/>
      <c r="AF25" s="1860" t="s">
        <v>151</v>
      </c>
      <c r="AG25" s="1861"/>
      <c r="AH25" s="1855"/>
      <c r="AI25" s="1856"/>
      <c r="AJ25" s="1857"/>
      <c r="AK25" s="1248"/>
      <c r="AL25" s="537"/>
      <c r="AM25" s="538"/>
      <c r="AN25" s="539"/>
      <c r="AQ25" s="542"/>
    </row>
    <row r="26" spans="1:77" s="540" customFormat="1" ht="14.1" customHeight="1">
      <c r="A26" s="1246"/>
      <c r="B26" s="1247"/>
      <c r="C26" s="1766"/>
      <c r="D26" s="1836"/>
      <c r="E26" s="1837"/>
      <c r="F26" s="1838"/>
      <c r="G26" s="1815"/>
      <c r="H26" s="1816"/>
      <c r="I26" s="1817"/>
      <c r="J26" s="1847"/>
      <c r="K26" s="1848"/>
      <c r="L26" s="1849"/>
      <c r="M26" s="1251"/>
      <c r="N26" s="1862" t="s">
        <v>121</v>
      </c>
      <c r="O26" s="1862"/>
      <c r="P26" s="1862"/>
      <c r="Q26" s="1862"/>
      <c r="R26" s="1862"/>
      <c r="S26" s="1862"/>
      <c r="T26" s="1862"/>
      <c r="U26" s="1253"/>
      <c r="V26" s="1863">
        <f>V24+V25</f>
        <v>0</v>
      </c>
      <c r="W26" s="1863"/>
      <c r="X26" s="1806" t="s">
        <v>113</v>
      </c>
      <c r="Y26" s="1806"/>
      <c r="Z26" s="1806"/>
      <c r="AA26" s="1806"/>
      <c r="AB26" s="1806"/>
      <c r="AC26" s="1864">
        <f>AC24+AC25</f>
        <v>0</v>
      </c>
      <c r="AD26" s="1864"/>
      <c r="AE26" s="1864"/>
      <c r="AF26" s="1851" t="s">
        <v>151</v>
      </c>
      <c r="AG26" s="1852"/>
      <c r="AH26" s="1808"/>
      <c r="AI26" s="1809"/>
      <c r="AJ26" s="1810"/>
      <c r="AK26" s="1248"/>
      <c r="AL26" s="537"/>
      <c r="AM26" s="538"/>
      <c r="AN26" s="539"/>
    </row>
    <row r="27" spans="1:77" s="540" customFormat="1" ht="28.5" customHeight="1">
      <c r="A27" s="1246"/>
      <c r="B27" s="1247"/>
      <c r="C27" s="1767"/>
      <c r="D27" s="1811" t="s">
        <v>1160</v>
      </c>
      <c r="E27" s="1812"/>
      <c r="F27" s="1813"/>
      <c r="G27" s="1794">
        <f>COUNTA(G22:I26)</f>
        <v>0</v>
      </c>
      <c r="H27" s="1795"/>
      <c r="I27" s="1796"/>
      <c r="J27" s="1873">
        <f>J22+J23</f>
        <v>0</v>
      </c>
      <c r="K27" s="1874"/>
      <c r="L27" s="1875"/>
      <c r="M27" s="1853"/>
      <c r="N27" s="1854"/>
      <c r="O27" s="1854"/>
      <c r="P27" s="1854"/>
      <c r="Q27" s="1854"/>
      <c r="R27" s="1854"/>
      <c r="S27" s="1854"/>
      <c r="T27" s="1854"/>
      <c r="U27" s="1854"/>
      <c r="V27" s="1800">
        <f>V22+V26</f>
        <v>0</v>
      </c>
      <c r="W27" s="1876"/>
      <c r="X27" s="1801" t="s">
        <v>113</v>
      </c>
      <c r="Y27" s="1801"/>
      <c r="Z27" s="1801"/>
      <c r="AA27" s="1801"/>
      <c r="AB27" s="1801"/>
      <c r="AC27" s="1716">
        <f>AC22+AC26</f>
        <v>0</v>
      </c>
      <c r="AD27" s="1716"/>
      <c r="AE27" s="1716"/>
      <c r="AF27" s="1254" t="s">
        <v>393</v>
      </c>
      <c r="AG27" s="1255"/>
      <c r="AH27" s="1802" t="s">
        <v>625</v>
      </c>
      <c r="AI27" s="1803"/>
      <c r="AJ27" s="1804"/>
      <c r="AK27" s="1248"/>
      <c r="AL27" s="537"/>
      <c r="AM27" s="538"/>
      <c r="AN27" s="539"/>
    </row>
    <row r="28" spans="1:77" s="540" customFormat="1" ht="14.1" customHeight="1">
      <c r="A28" s="1246"/>
      <c r="B28" s="1247"/>
      <c r="C28" s="1765" t="s">
        <v>110</v>
      </c>
      <c r="D28" s="1768" t="s">
        <v>25</v>
      </c>
      <c r="E28" s="1769"/>
      <c r="F28" s="1770"/>
      <c r="G28" s="1815"/>
      <c r="H28" s="1816"/>
      <c r="I28" s="1817"/>
      <c r="J28" s="1847"/>
      <c r="K28" s="1848"/>
      <c r="L28" s="1849"/>
      <c r="M28" s="1256" t="s">
        <v>1103</v>
      </c>
      <c r="N28" s="1882" t="s">
        <v>1161</v>
      </c>
      <c r="O28" s="1882"/>
      <c r="P28" s="1882"/>
      <c r="Q28" s="1882"/>
      <c r="R28" s="1882"/>
      <c r="S28" s="1882"/>
      <c r="T28" s="1882"/>
      <c r="U28" s="1882"/>
      <c r="V28" s="1850"/>
      <c r="W28" s="1850"/>
      <c r="X28" s="1806">
        <v>1.98</v>
      </c>
      <c r="Y28" s="1806"/>
      <c r="Z28" s="1806"/>
      <c r="AA28" s="1806"/>
      <c r="AB28" s="1806"/>
      <c r="AC28" s="1807">
        <f>V28*X28</f>
        <v>0</v>
      </c>
      <c r="AD28" s="1807"/>
      <c r="AE28" s="1807"/>
      <c r="AF28" s="1257" t="s">
        <v>393</v>
      </c>
      <c r="AG28" s="1258"/>
      <c r="AH28" s="1808" t="str">
        <f>IF(V28&gt;0,IF(AC28&lt;=J28,"○","×"),"")</f>
        <v/>
      </c>
      <c r="AI28" s="1809"/>
      <c r="AJ28" s="1810"/>
      <c r="AK28" s="1248"/>
      <c r="AL28" s="537"/>
      <c r="AM28" s="538"/>
      <c r="AN28" s="539"/>
    </row>
    <row r="29" spans="1:77" s="540" customFormat="1" ht="14.1" customHeight="1">
      <c r="A29" s="1246"/>
      <c r="B29" s="1247"/>
      <c r="C29" s="1766"/>
      <c r="D29" s="1827" t="s">
        <v>26</v>
      </c>
      <c r="E29" s="1828"/>
      <c r="F29" s="1829"/>
      <c r="G29" s="1818"/>
      <c r="H29" s="1819"/>
      <c r="I29" s="1820"/>
      <c r="J29" s="1891"/>
      <c r="K29" s="1892"/>
      <c r="L29" s="1893"/>
      <c r="M29" s="1259"/>
      <c r="N29" s="1883"/>
      <c r="O29" s="1883"/>
      <c r="P29" s="1883"/>
      <c r="Q29" s="1883"/>
      <c r="R29" s="1883"/>
      <c r="S29" s="1883"/>
      <c r="T29" s="1883"/>
      <c r="U29" s="1883"/>
      <c r="V29" s="1842"/>
      <c r="W29" s="1842"/>
      <c r="X29" s="1787">
        <v>1.98</v>
      </c>
      <c r="Y29" s="1787"/>
      <c r="Z29" s="1787"/>
      <c r="AA29" s="1787"/>
      <c r="AB29" s="1787"/>
      <c r="AC29" s="1843">
        <f>V29*X29</f>
        <v>0</v>
      </c>
      <c r="AD29" s="1843"/>
      <c r="AE29" s="1843"/>
      <c r="AF29" s="543" t="s">
        <v>393</v>
      </c>
      <c r="AG29" s="1260"/>
      <c r="AH29" s="1844" t="str">
        <f>IF(V29&gt;0,IF(AC29&lt;=J29,"○","×"),"")</f>
        <v/>
      </c>
      <c r="AI29" s="1845"/>
      <c r="AJ29" s="1846"/>
      <c r="AK29" s="1248"/>
      <c r="AL29" s="537"/>
      <c r="AM29" s="538"/>
      <c r="AN29" s="539"/>
    </row>
    <row r="30" spans="1:77" s="540" customFormat="1" ht="28.5" customHeight="1">
      <c r="A30" s="1246"/>
      <c r="B30" s="1247"/>
      <c r="C30" s="1767"/>
      <c r="D30" s="1814" t="s">
        <v>111</v>
      </c>
      <c r="E30" s="1803"/>
      <c r="F30" s="1804"/>
      <c r="G30" s="1821">
        <f>COUNTA(G28:I29)</f>
        <v>0</v>
      </c>
      <c r="H30" s="1822"/>
      <c r="I30" s="1823"/>
      <c r="J30" s="1877">
        <f>SUM(J28:L29)</f>
        <v>0</v>
      </c>
      <c r="K30" s="1878"/>
      <c r="L30" s="1879"/>
      <c r="M30" s="1261"/>
      <c r="N30" s="1262"/>
      <c r="O30" s="1880"/>
      <c r="P30" s="1880"/>
      <c r="Q30" s="1880"/>
      <c r="R30" s="1880"/>
      <c r="S30" s="1880"/>
      <c r="T30" s="1881" t="s">
        <v>111</v>
      </c>
      <c r="U30" s="1881"/>
      <c r="V30" s="1800">
        <f>SUM(V28:W29)</f>
        <v>0</v>
      </c>
      <c r="W30" s="1800"/>
      <c r="X30" s="1801" t="s">
        <v>113</v>
      </c>
      <c r="Y30" s="1801"/>
      <c r="Z30" s="1801"/>
      <c r="AA30" s="1801"/>
      <c r="AB30" s="1801"/>
      <c r="AC30" s="1716">
        <f>SUM(AC28:AE29)</f>
        <v>0</v>
      </c>
      <c r="AD30" s="1716"/>
      <c r="AE30" s="1716"/>
      <c r="AF30" s="1263" t="s">
        <v>393</v>
      </c>
      <c r="AG30" s="1255"/>
      <c r="AH30" s="1802" t="s">
        <v>625</v>
      </c>
      <c r="AI30" s="1803"/>
      <c r="AJ30" s="1804"/>
      <c r="AK30" s="1248"/>
      <c r="AL30" s="537"/>
      <c r="AM30" s="538"/>
      <c r="AN30" s="539"/>
    </row>
    <row r="31" spans="1:77" s="540" customFormat="1" ht="28.5" customHeight="1">
      <c r="A31" s="1246"/>
      <c r="B31" s="1247"/>
      <c r="C31" s="1772" t="s">
        <v>10</v>
      </c>
      <c r="D31" s="1773"/>
      <c r="E31" s="1773"/>
      <c r="F31" s="1774"/>
      <c r="G31" s="1791"/>
      <c r="H31" s="1792"/>
      <c r="I31" s="1793"/>
      <c r="J31" s="1775"/>
      <c r="K31" s="1776"/>
      <c r="L31" s="1777"/>
      <c r="M31" s="1264" t="s">
        <v>1103</v>
      </c>
      <c r="N31" s="1790" t="s">
        <v>1162</v>
      </c>
      <c r="O31" s="1790"/>
      <c r="P31" s="1790"/>
      <c r="Q31" s="1790"/>
      <c r="R31" s="1790"/>
      <c r="S31" s="1790"/>
      <c r="T31" s="1790"/>
      <c r="U31" s="1790"/>
      <c r="V31" s="1789">
        <f>V30+V25</f>
        <v>0</v>
      </c>
      <c r="W31" s="1789"/>
      <c r="X31" s="1787">
        <v>1.98</v>
      </c>
      <c r="Y31" s="1787"/>
      <c r="Z31" s="1787"/>
      <c r="AA31" s="1787"/>
      <c r="AB31" s="1787"/>
      <c r="AC31" s="1788">
        <f>V31*X31</f>
        <v>0</v>
      </c>
      <c r="AD31" s="1788"/>
      <c r="AE31" s="1788"/>
      <c r="AF31" s="1233" t="s">
        <v>393</v>
      </c>
      <c r="AG31" s="1265"/>
      <c r="AH31" s="1780" t="str">
        <f>IF(J31="","",IF(J31&gt;=0,IF(AC31&lt;=J31,"○","△"),""))</f>
        <v/>
      </c>
      <c r="AI31" s="1781"/>
      <c r="AJ31" s="1782"/>
      <c r="AK31" s="1248"/>
      <c r="AL31" s="537"/>
      <c r="AM31" s="538"/>
      <c r="AN31" s="539"/>
    </row>
    <row r="32" spans="1:77" s="544" customFormat="1" ht="14.1" customHeight="1">
      <c r="B32" s="1266"/>
      <c r="C32" s="1772" t="s">
        <v>28</v>
      </c>
      <c r="D32" s="1773"/>
      <c r="E32" s="1773"/>
      <c r="F32" s="1774"/>
      <c r="G32" s="1794">
        <f>SUM(G27+G30+G31)</f>
        <v>0</v>
      </c>
      <c r="H32" s="1795"/>
      <c r="I32" s="1796"/>
      <c r="J32" s="1783">
        <f>J27+J30+J31</f>
        <v>0</v>
      </c>
      <c r="K32" s="1784"/>
      <c r="L32" s="1785"/>
      <c r="M32" s="1797"/>
      <c r="N32" s="1798"/>
      <c r="O32" s="1798"/>
      <c r="P32" s="1798"/>
      <c r="Q32" s="1798"/>
      <c r="R32" s="1798"/>
      <c r="S32" s="1798"/>
      <c r="T32" s="1798"/>
      <c r="U32" s="1798"/>
      <c r="V32" s="1798"/>
      <c r="W32" s="1798"/>
      <c r="X32" s="1798"/>
      <c r="Y32" s="1798"/>
      <c r="Z32" s="1798"/>
      <c r="AA32" s="1798"/>
      <c r="AB32" s="1798"/>
      <c r="AC32" s="1798"/>
      <c r="AD32" s="1798"/>
      <c r="AE32" s="1798"/>
      <c r="AF32" s="1798"/>
      <c r="AG32" s="1799"/>
      <c r="AH32" s="1786" t="s">
        <v>625</v>
      </c>
      <c r="AI32" s="1786"/>
      <c r="AJ32" s="1786"/>
      <c r="AK32" s="1267"/>
      <c r="AL32" s="545"/>
      <c r="AM32" s="546"/>
      <c r="AP32" s="540"/>
      <c r="AQ32" s="540"/>
      <c r="AR32" s="540"/>
      <c r="AS32" s="547"/>
      <c r="AT32" s="547"/>
      <c r="AU32" s="547"/>
      <c r="AV32" s="547"/>
      <c r="AW32" s="547"/>
      <c r="AX32" s="547"/>
      <c r="AY32" s="547"/>
      <c r="AZ32" s="547"/>
      <c r="BA32" s="547"/>
      <c r="BB32" s="547"/>
      <c r="BC32" s="547"/>
      <c r="BD32" s="547"/>
      <c r="BE32" s="540"/>
      <c r="BF32" s="540"/>
      <c r="BG32" s="540"/>
      <c r="BH32" s="540"/>
      <c r="BI32" s="540"/>
      <c r="BJ32" s="540"/>
      <c r="BK32" s="540"/>
      <c r="BL32" s="540"/>
      <c r="BM32" s="540"/>
      <c r="BN32" s="540"/>
      <c r="BO32" s="540"/>
      <c r="BP32" s="540"/>
      <c r="BQ32" s="540"/>
      <c r="BR32" s="540"/>
      <c r="BS32" s="540"/>
      <c r="BT32" s="540"/>
      <c r="BU32" s="540"/>
      <c r="BV32" s="540"/>
      <c r="BW32" s="540"/>
      <c r="BX32" s="540"/>
      <c r="BY32" s="540"/>
    </row>
    <row r="33" spans="2:77" s="544" customFormat="1" ht="28.5" customHeight="1">
      <c r="B33" s="1266"/>
      <c r="C33" s="1723" t="s">
        <v>846</v>
      </c>
      <c r="D33" s="1718"/>
      <c r="E33" s="1718"/>
      <c r="F33" s="1718"/>
      <c r="G33" s="1718"/>
      <c r="H33" s="1718"/>
      <c r="I33" s="1719"/>
      <c r="J33" s="1775"/>
      <c r="K33" s="1776"/>
      <c r="L33" s="1777"/>
      <c r="M33" s="1264" t="s">
        <v>1103</v>
      </c>
      <c r="N33" s="1790" t="s">
        <v>1162</v>
      </c>
      <c r="O33" s="1790"/>
      <c r="P33" s="1790"/>
      <c r="Q33" s="1790"/>
      <c r="R33" s="1790"/>
      <c r="S33" s="1790"/>
      <c r="T33" s="1790"/>
      <c r="U33" s="1790"/>
      <c r="V33" s="1778">
        <f>V30+V25</f>
        <v>0</v>
      </c>
      <c r="W33" s="1778"/>
      <c r="X33" s="1779">
        <v>3.3</v>
      </c>
      <c r="Y33" s="1779"/>
      <c r="Z33" s="1779"/>
      <c r="AA33" s="1779"/>
      <c r="AB33" s="1779"/>
      <c r="AC33" s="1805">
        <f>V33*X33</f>
        <v>0</v>
      </c>
      <c r="AD33" s="1805"/>
      <c r="AE33" s="1805"/>
      <c r="AF33" s="1268" t="s">
        <v>393</v>
      </c>
      <c r="AG33" s="1268"/>
      <c r="AH33" s="1780" t="str">
        <f>IF(J33="","",IF(J33&gt;=0,IF(AC33&lt;=J33,"○","×"),""))</f>
        <v/>
      </c>
      <c r="AI33" s="1781"/>
      <c r="AJ33" s="1782"/>
      <c r="AK33" s="1269"/>
      <c r="AL33" s="548"/>
      <c r="AM33" s="549"/>
      <c r="AP33" s="540"/>
      <c r="AQ33" s="540"/>
      <c r="AR33" s="540"/>
      <c r="AS33" s="547"/>
      <c r="AT33" s="547"/>
      <c r="AU33" s="547"/>
      <c r="AV33" s="547"/>
      <c r="AW33" s="547"/>
      <c r="AX33" s="547"/>
      <c r="AY33" s="547"/>
      <c r="AZ33" s="547"/>
      <c r="BA33" s="547"/>
      <c r="BB33" s="547"/>
      <c r="BC33" s="547"/>
      <c r="BD33" s="547"/>
      <c r="BE33" s="540"/>
      <c r="BF33" s="540"/>
      <c r="BG33" s="540"/>
      <c r="BH33" s="540"/>
      <c r="BI33" s="540"/>
      <c r="BJ33" s="540"/>
      <c r="BK33" s="540"/>
      <c r="BL33" s="540"/>
      <c r="BM33" s="540"/>
      <c r="BN33" s="540"/>
      <c r="BO33" s="540"/>
      <c r="BP33" s="540"/>
      <c r="BQ33" s="540"/>
      <c r="BR33" s="540"/>
      <c r="BS33" s="540"/>
      <c r="BT33" s="540"/>
      <c r="BU33" s="540"/>
      <c r="BV33" s="540"/>
      <c r="BW33" s="540"/>
      <c r="BX33" s="540"/>
      <c r="BY33" s="540"/>
    </row>
    <row r="34" spans="2:77" s="550" customFormat="1" ht="3.75" customHeight="1">
      <c r="B34" s="1270"/>
      <c r="C34" s="1271"/>
      <c r="D34" s="1721"/>
      <c r="E34" s="1721"/>
      <c r="F34" s="1721"/>
      <c r="G34" s="1721"/>
      <c r="H34" s="1721"/>
      <c r="I34" s="1721"/>
      <c r="J34" s="1721"/>
      <c r="K34" s="1721"/>
      <c r="L34" s="1721"/>
      <c r="M34" s="1721"/>
      <c r="N34" s="1721"/>
      <c r="O34" s="1721"/>
      <c r="P34" s="1721"/>
      <c r="Q34" s="1721"/>
      <c r="R34" s="1721"/>
      <c r="S34" s="1721"/>
      <c r="T34" s="1721"/>
      <c r="U34" s="1721"/>
      <c r="V34" s="1721"/>
      <c r="W34" s="1721"/>
      <c r="X34" s="1721"/>
      <c r="Y34" s="1721"/>
      <c r="Z34" s="1721"/>
      <c r="AA34" s="1721"/>
      <c r="AB34" s="1721"/>
      <c r="AC34" s="1721"/>
      <c r="AD34" s="1721"/>
      <c r="AE34" s="1721"/>
      <c r="AF34" s="1721"/>
      <c r="AG34" s="1721"/>
      <c r="AH34" s="1721"/>
      <c r="AI34" s="1721"/>
      <c r="AJ34" s="1721"/>
      <c r="AK34" s="1272"/>
    </row>
    <row r="35" spans="2:77" s="550" customFormat="1" ht="12" customHeight="1">
      <c r="B35" s="1270"/>
      <c r="C35" s="278" t="s">
        <v>35</v>
      </c>
      <c r="D35" s="1722" t="s">
        <v>1375</v>
      </c>
      <c r="E35" s="1722"/>
      <c r="F35" s="1722"/>
      <c r="G35" s="1722"/>
      <c r="H35" s="1722"/>
      <c r="I35" s="1722"/>
      <c r="J35" s="1722"/>
      <c r="K35" s="1722"/>
      <c r="L35" s="1722"/>
      <c r="M35" s="1722"/>
      <c r="N35" s="1722"/>
      <c r="O35" s="1722"/>
      <c r="P35" s="1722"/>
      <c r="Q35" s="1722"/>
      <c r="R35" s="1722"/>
      <c r="S35" s="1722"/>
      <c r="T35" s="1722"/>
      <c r="U35" s="1722"/>
      <c r="V35" s="1722"/>
      <c r="W35" s="1722"/>
      <c r="X35" s="313"/>
      <c r="Y35" s="1273"/>
      <c r="Z35" s="1274"/>
      <c r="AA35" s="302" t="s">
        <v>491</v>
      </c>
      <c r="AB35" s="1771" t="s">
        <v>785</v>
      </c>
      <c r="AC35" s="1771"/>
      <c r="AD35" s="1771"/>
      <c r="AE35" s="1771"/>
      <c r="AF35" s="1771"/>
      <c r="AG35" s="1771"/>
      <c r="AH35" s="1771"/>
      <c r="AI35" s="1771"/>
      <c r="AJ35" s="1771"/>
      <c r="AK35" s="1275"/>
    </row>
    <row r="36" spans="2:77" s="550" customFormat="1" ht="12" customHeight="1">
      <c r="B36" s="1270"/>
      <c r="C36" s="1271"/>
      <c r="D36" s="1720" t="s">
        <v>839</v>
      </c>
      <c r="E36" s="1720"/>
      <c r="F36" s="1720"/>
      <c r="G36" s="303"/>
      <c r="H36" s="53" t="s">
        <v>840</v>
      </c>
      <c r="I36" s="53" t="s">
        <v>131</v>
      </c>
      <c r="J36" s="53"/>
      <c r="K36" s="278" t="s">
        <v>841</v>
      </c>
      <c r="L36" s="303" t="s">
        <v>144</v>
      </c>
      <c r="M36" s="278" t="s">
        <v>131</v>
      </c>
      <c r="N36" s="1720" t="s">
        <v>624</v>
      </c>
      <c r="O36" s="1720"/>
      <c r="P36" s="1720"/>
      <c r="Q36" s="53" t="s">
        <v>120</v>
      </c>
      <c r="R36" s="303"/>
      <c r="S36" s="13" t="s">
        <v>840</v>
      </c>
      <c r="T36" s="53" t="s">
        <v>131</v>
      </c>
      <c r="U36" s="53"/>
      <c r="V36" s="303" t="s">
        <v>841</v>
      </c>
      <c r="W36" s="308" t="s">
        <v>144</v>
      </c>
      <c r="Y36" s="1276"/>
      <c r="Z36" s="1277"/>
      <c r="AA36" s="1278"/>
      <c r="AB36" s="1279"/>
      <c r="AC36" s="1279"/>
      <c r="AD36" s="1279"/>
      <c r="AE36" s="1279"/>
      <c r="AF36" s="1279"/>
      <c r="AG36" s="1279"/>
      <c r="AH36" s="1279"/>
      <c r="AI36" s="1279"/>
      <c r="AJ36" s="1279"/>
      <c r="AK36" s="1275"/>
    </row>
    <row r="37" spans="2:77" s="550" customFormat="1" ht="12" customHeight="1">
      <c r="B37" s="1270"/>
      <c r="C37" s="1271"/>
      <c r="D37" s="1720" t="s">
        <v>842</v>
      </c>
      <c r="E37" s="1720"/>
      <c r="F37" s="1720"/>
      <c r="G37" s="303"/>
      <c r="H37" s="53" t="s">
        <v>564</v>
      </c>
      <c r="I37" s="53" t="s">
        <v>131</v>
      </c>
      <c r="J37" s="53"/>
      <c r="K37" s="278" t="s">
        <v>841</v>
      </c>
      <c r="L37" s="322" t="s">
        <v>144</v>
      </c>
      <c r="M37" s="278" t="s">
        <v>131</v>
      </c>
      <c r="N37" s="1710" t="s">
        <v>843</v>
      </c>
      <c r="O37" s="1710"/>
      <c r="P37" s="1710"/>
      <c r="Q37" s="53" t="s">
        <v>120</v>
      </c>
      <c r="R37" s="303"/>
      <c r="S37" s="13" t="s">
        <v>564</v>
      </c>
      <c r="T37" s="53" t="s">
        <v>131</v>
      </c>
      <c r="U37" s="53"/>
      <c r="V37" s="303" t="s">
        <v>841</v>
      </c>
      <c r="W37" s="308" t="s">
        <v>144</v>
      </c>
      <c r="Y37" s="1273"/>
      <c r="Z37" s="1274"/>
      <c r="AA37" s="297" t="s">
        <v>17</v>
      </c>
      <c r="AB37" s="1871" t="s">
        <v>1526</v>
      </c>
      <c r="AC37" s="1871"/>
      <c r="AD37" s="1871"/>
      <c r="AE37" s="1871"/>
      <c r="AF37" s="1871"/>
      <c r="AG37" s="1871"/>
      <c r="AH37" s="1871"/>
      <c r="AI37" s="1871"/>
      <c r="AJ37" s="1871"/>
      <c r="AK37" s="309"/>
    </row>
    <row r="38" spans="2:77" s="550" customFormat="1" ht="12" customHeight="1">
      <c r="B38" s="1270"/>
      <c r="C38" s="1271"/>
      <c r="D38" s="1720" t="s">
        <v>844</v>
      </c>
      <c r="E38" s="1720"/>
      <c r="F38" s="1720"/>
      <c r="G38" s="303"/>
      <c r="H38" s="53" t="s">
        <v>564</v>
      </c>
      <c r="I38" s="53" t="s">
        <v>131</v>
      </c>
      <c r="J38" s="53"/>
      <c r="K38" s="278" t="s">
        <v>841</v>
      </c>
      <c r="L38" s="322" t="s">
        <v>144</v>
      </c>
      <c r="N38" s="303"/>
      <c r="O38" s="303"/>
      <c r="P38" s="303"/>
      <c r="Q38" s="204"/>
      <c r="R38" s="204"/>
      <c r="S38" s="303"/>
      <c r="T38" s="13"/>
      <c r="U38" s="13"/>
      <c r="V38" s="53"/>
      <c r="W38" s="322"/>
      <c r="X38" s="308"/>
      <c r="Y38" s="1276"/>
      <c r="Z38" s="1236"/>
      <c r="AA38" s="302"/>
      <c r="AB38" s="1871"/>
      <c r="AC38" s="1871"/>
      <c r="AD38" s="1871"/>
      <c r="AE38" s="1871"/>
      <c r="AF38" s="1871"/>
      <c r="AG38" s="1871"/>
      <c r="AH38" s="1871"/>
      <c r="AI38" s="1871"/>
      <c r="AJ38" s="1871"/>
      <c r="AK38" s="1280"/>
    </row>
    <row r="39" spans="2:77" s="550" customFormat="1" ht="9" customHeight="1">
      <c r="B39" s="1270"/>
      <c r="C39" s="1271"/>
      <c r="D39" s="303"/>
      <c r="E39" s="303"/>
      <c r="F39" s="303"/>
      <c r="G39" s="303"/>
      <c r="H39" s="315"/>
      <c r="I39" s="315"/>
      <c r="J39" s="315"/>
      <c r="K39" s="315"/>
      <c r="L39" s="1281"/>
      <c r="M39" s="159"/>
      <c r="N39" s="303"/>
      <c r="O39" s="303"/>
      <c r="P39" s="303"/>
      <c r="S39" s="303"/>
      <c r="T39" s="13"/>
      <c r="U39" s="13"/>
      <c r="V39" s="53"/>
      <c r="W39" s="159"/>
      <c r="X39" s="308"/>
      <c r="Y39" s="1276"/>
      <c r="Z39" s="1236"/>
      <c r="AA39" s="12"/>
      <c r="AB39" s="1871"/>
      <c r="AC39" s="1871"/>
      <c r="AD39" s="1871"/>
      <c r="AE39" s="1871"/>
      <c r="AF39" s="1871"/>
      <c r="AG39" s="1871"/>
      <c r="AH39" s="1871"/>
      <c r="AI39" s="1871"/>
      <c r="AJ39" s="1871"/>
      <c r="AK39" s="1280"/>
    </row>
    <row r="40" spans="2:77" s="550" customFormat="1" ht="12" customHeight="1">
      <c r="B40" s="1270"/>
      <c r="C40" s="278" t="s">
        <v>41</v>
      </c>
      <c r="D40" s="1720" t="s">
        <v>477</v>
      </c>
      <c r="E40" s="1720"/>
      <c r="F40" s="1720"/>
      <c r="G40" s="1720"/>
      <c r="H40" s="1720"/>
      <c r="I40" s="1720"/>
      <c r="J40" s="1720"/>
      <c r="K40" s="1720"/>
      <c r="L40" s="1720"/>
      <c r="M40" s="1720"/>
      <c r="N40" s="1720"/>
      <c r="O40" s="1720"/>
      <c r="P40" s="1720"/>
      <c r="Q40" s="1720"/>
      <c r="R40" s="1720"/>
      <c r="S40" s="1720"/>
      <c r="T40" s="1720"/>
      <c r="U40" s="56"/>
      <c r="V40" s="56"/>
      <c r="W40" s="56"/>
      <c r="X40" s="56"/>
      <c r="Y40" s="56"/>
      <c r="Z40" s="1274"/>
      <c r="AA40" s="12"/>
      <c r="AB40" s="1871"/>
      <c r="AC40" s="1871"/>
      <c r="AD40" s="1871"/>
      <c r="AE40" s="1871"/>
      <c r="AF40" s="1871"/>
      <c r="AG40" s="1871"/>
      <c r="AH40" s="1871"/>
      <c r="AI40" s="1871"/>
      <c r="AJ40" s="1871"/>
      <c r="AK40" s="168"/>
      <c r="AL40" s="311"/>
      <c r="AM40" s="551"/>
      <c r="AN40" s="551"/>
      <c r="AO40" s="551"/>
    </row>
    <row r="41" spans="2:77" s="550" customFormat="1" ht="12.95" customHeight="1">
      <c r="B41" s="1270"/>
      <c r="C41" s="56"/>
      <c r="D41" s="56"/>
      <c r="E41" s="56"/>
      <c r="F41" s="56"/>
      <c r="G41" s="56"/>
      <c r="H41" s="56"/>
      <c r="I41" s="56"/>
      <c r="J41" s="56"/>
      <c r="K41" s="56"/>
      <c r="L41" s="56"/>
      <c r="M41" s="56"/>
      <c r="N41" s="56"/>
      <c r="O41" s="56"/>
      <c r="P41" s="56"/>
      <c r="Q41" s="56"/>
      <c r="R41" s="56"/>
      <c r="S41" s="56"/>
      <c r="T41" s="56"/>
      <c r="U41" s="56"/>
      <c r="V41" s="56"/>
      <c r="W41" s="56"/>
      <c r="X41" s="56"/>
      <c r="Y41" s="56"/>
      <c r="Z41" s="1277"/>
      <c r="AA41" s="1278"/>
      <c r="AB41" s="1871"/>
      <c r="AC41" s="1871"/>
      <c r="AD41" s="1871"/>
      <c r="AE41" s="1871"/>
      <c r="AF41" s="1871"/>
      <c r="AG41" s="1871"/>
      <c r="AH41" s="1871"/>
      <c r="AI41" s="1871"/>
      <c r="AJ41" s="1871"/>
      <c r="AK41" s="168"/>
      <c r="AL41" s="311"/>
      <c r="AM41" s="551"/>
      <c r="AN41" s="551"/>
      <c r="AO41" s="551"/>
    </row>
    <row r="42" spans="2:77" s="550" customFormat="1" ht="12" customHeight="1">
      <c r="B42" s="1270"/>
      <c r="C42" s="278" t="s">
        <v>327</v>
      </c>
      <c r="D42" s="1710" t="s">
        <v>823</v>
      </c>
      <c r="E42" s="1710"/>
      <c r="F42" s="1710"/>
      <c r="G42" s="1710"/>
      <c r="H42" s="1710"/>
      <c r="I42" s="1710"/>
      <c r="J42" s="1710"/>
      <c r="K42" s="1710"/>
      <c r="L42" s="1710"/>
      <c r="M42" s="1710"/>
      <c r="N42" s="1710"/>
      <c r="O42" s="1710"/>
      <c r="P42" s="1710"/>
      <c r="Q42" s="1710"/>
      <c r="R42" s="1710"/>
      <c r="S42" s="1710"/>
      <c r="T42" s="1710"/>
      <c r="U42" s="1710"/>
      <c r="V42" s="1710"/>
      <c r="W42" s="1710"/>
      <c r="X42" s="1710"/>
      <c r="Y42" s="1710"/>
      <c r="Z42" s="13"/>
      <c r="AA42" s="297" t="s">
        <v>491</v>
      </c>
      <c r="AB42" s="1871" t="s">
        <v>847</v>
      </c>
      <c r="AC42" s="1871"/>
      <c r="AD42" s="1871"/>
      <c r="AE42" s="1871"/>
      <c r="AF42" s="1871"/>
      <c r="AG42" s="1871"/>
      <c r="AH42" s="1871"/>
      <c r="AI42" s="1871"/>
      <c r="AJ42" s="1871"/>
      <c r="AK42" s="168"/>
      <c r="AL42" s="311"/>
    </row>
    <row r="43" spans="2:77" s="550" customFormat="1" ht="12" customHeight="1">
      <c r="B43" s="1270"/>
      <c r="C43" s="303"/>
      <c r="D43" s="278" t="s">
        <v>479</v>
      </c>
      <c r="E43" s="1710" t="s">
        <v>1108</v>
      </c>
      <c r="F43" s="1710"/>
      <c r="G43" s="1710"/>
      <c r="H43" s="1710"/>
      <c r="I43" s="1710"/>
      <c r="J43" s="1710"/>
      <c r="K43" s="1710"/>
      <c r="L43" s="1710"/>
      <c r="M43" s="1710"/>
      <c r="N43" s="1710"/>
      <c r="O43" s="1710"/>
      <c r="P43" s="1710"/>
      <c r="Q43" s="1710"/>
      <c r="R43" s="1710"/>
      <c r="S43" s="1710"/>
      <c r="T43" s="1710"/>
      <c r="U43" s="1710"/>
      <c r="V43" s="1710"/>
      <c r="W43" s="1710"/>
      <c r="X43" s="1710"/>
      <c r="Y43" s="1710"/>
      <c r="Z43" s="303"/>
      <c r="AA43" s="302"/>
      <c r="AB43" s="1871"/>
      <c r="AC43" s="1871"/>
      <c r="AD43" s="1871"/>
      <c r="AE43" s="1871"/>
      <c r="AF43" s="1871"/>
      <c r="AG43" s="1871"/>
      <c r="AH43" s="1871"/>
      <c r="AI43" s="1871"/>
      <c r="AJ43" s="1871"/>
      <c r="AK43" s="168"/>
      <c r="AL43" s="311"/>
    </row>
    <row r="44" spans="2:77" s="550" customFormat="1" ht="12" customHeight="1">
      <c r="B44" s="1270"/>
      <c r="C44" s="303"/>
      <c r="D44" s="303"/>
      <c r="E44" s="303"/>
      <c r="F44" s="303"/>
      <c r="G44" s="303"/>
      <c r="H44" s="303"/>
      <c r="I44" s="303"/>
      <c r="J44" s="303"/>
      <c r="K44" s="303"/>
      <c r="L44" s="303"/>
      <c r="M44" s="303"/>
      <c r="N44" s="303"/>
      <c r="O44" s="303"/>
      <c r="P44" s="303"/>
      <c r="Q44" s="303"/>
      <c r="R44" s="303"/>
      <c r="S44" s="303"/>
      <c r="T44" s="303"/>
      <c r="U44" s="303"/>
      <c r="V44" s="303"/>
      <c r="W44" s="13"/>
      <c r="X44" s="13"/>
      <c r="Y44" s="13"/>
      <c r="Z44" s="13"/>
      <c r="AA44" s="1869" t="s">
        <v>407</v>
      </c>
      <c r="AB44" s="1870"/>
      <c r="AC44" s="1871" t="s">
        <v>1110</v>
      </c>
      <c r="AD44" s="1871"/>
      <c r="AE44" s="1871"/>
      <c r="AF44" s="1871"/>
      <c r="AG44" s="1871"/>
      <c r="AH44" s="1871"/>
      <c r="AI44" s="1871"/>
      <c r="AJ44" s="1871"/>
      <c r="AK44" s="168"/>
      <c r="AL44" s="311"/>
    </row>
    <row r="45" spans="2:77" s="550" customFormat="1" ht="12" customHeight="1">
      <c r="B45" s="1270"/>
      <c r="C45" s="303"/>
      <c r="D45" s="278" t="s">
        <v>480</v>
      </c>
      <c r="E45" s="1872" t="s">
        <v>1107</v>
      </c>
      <c r="F45" s="1872"/>
      <c r="G45" s="1872"/>
      <c r="H45" s="1872"/>
      <c r="I45" s="1872"/>
      <c r="J45" s="1872"/>
      <c r="K45" s="1872"/>
      <c r="L45" s="1872"/>
      <c r="M45" s="1872"/>
      <c r="N45" s="1872"/>
      <c r="O45" s="1872"/>
      <c r="P45" s="1872"/>
      <c r="Q45" s="1872"/>
      <c r="R45" s="1872"/>
      <c r="S45" s="1872"/>
      <c r="T45" s="1872"/>
      <c r="U45" s="1872"/>
      <c r="V45" s="1872"/>
      <c r="W45" s="1872"/>
      <c r="X45" s="1872"/>
      <c r="Y45" s="1872"/>
      <c r="Z45" s="65"/>
      <c r="AA45" s="12"/>
      <c r="AB45" s="13"/>
      <c r="AC45" s="1871"/>
      <c r="AD45" s="1871"/>
      <c r="AE45" s="1871"/>
      <c r="AF45" s="1871"/>
      <c r="AG45" s="1871"/>
      <c r="AH45" s="1871"/>
      <c r="AI45" s="1871"/>
      <c r="AJ45" s="1871"/>
      <c r="AK45" s="168"/>
      <c r="AL45" s="311"/>
    </row>
    <row r="46" spans="2:77" s="550" customFormat="1" ht="12" customHeight="1">
      <c r="B46" s="1270"/>
      <c r="C46" s="303"/>
      <c r="D46" s="278"/>
      <c r="E46" s="1872"/>
      <c r="F46" s="1872"/>
      <c r="G46" s="1872"/>
      <c r="H46" s="1872"/>
      <c r="I46" s="1872"/>
      <c r="J46" s="1872"/>
      <c r="K46" s="1872"/>
      <c r="L46" s="1872"/>
      <c r="M46" s="1872"/>
      <c r="N46" s="1872"/>
      <c r="O46" s="1872"/>
      <c r="P46" s="1872"/>
      <c r="Q46" s="1872"/>
      <c r="R46" s="1872"/>
      <c r="S46" s="1872"/>
      <c r="T46" s="1872"/>
      <c r="U46" s="1872"/>
      <c r="V46" s="1872"/>
      <c r="W46" s="1872"/>
      <c r="X46" s="1872"/>
      <c r="Y46" s="1872"/>
      <c r="Z46" s="65"/>
      <c r="AA46" s="1869" t="s">
        <v>1109</v>
      </c>
      <c r="AB46" s="1870"/>
      <c r="AC46" s="1871" t="s">
        <v>1111</v>
      </c>
      <c r="AD46" s="1871"/>
      <c r="AE46" s="1871"/>
      <c r="AF46" s="1871"/>
      <c r="AG46" s="1871"/>
      <c r="AH46" s="1871"/>
      <c r="AI46" s="1871"/>
      <c r="AJ46" s="1871"/>
      <c r="AK46" s="168"/>
      <c r="AL46" s="311"/>
    </row>
    <row r="47" spans="2:77" s="550" customFormat="1" ht="12" customHeight="1">
      <c r="B47" s="1270"/>
      <c r="C47" s="303"/>
      <c r="D47" s="278"/>
      <c r="E47" s="1872"/>
      <c r="F47" s="1872"/>
      <c r="G47" s="1872"/>
      <c r="H47" s="1872"/>
      <c r="I47" s="1872"/>
      <c r="J47" s="1872"/>
      <c r="K47" s="1872"/>
      <c r="L47" s="1872"/>
      <c r="M47" s="1872"/>
      <c r="N47" s="1872"/>
      <c r="O47" s="1872"/>
      <c r="P47" s="1872"/>
      <c r="Q47" s="1872"/>
      <c r="R47" s="1872"/>
      <c r="S47" s="1872"/>
      <c r="T47" s="1872"/>
      <c r="U47" s="1872"/>
      <c r="V47" s="1872"/>
      <c r="W47" s="1872"/>
      <c r="X47" s="1872"/>
      <c r="Y47" s="1872"/>
      <c r="Z47" s="303"/>
      <c r="AA47" s="302"/>
      <c r="AB47" s="4"/>
      <c r="AC47" s="1871"/>
      <c r="AD47" s="1871"/>
      <c r="AE47" s="1871"/>
      <c r="AF47" s="1871"/>
      <c r="AG47" s="1871"/>
      <c r="AH47" s="1871"/>
      <c r="AI47" s="1871"/>
      <c r="AJ47" s="1871"/>
      <c r="AK47" s="168"/>
      <c r="AL47" s="311"/>
    </row>
    <row r="48" spans="2:77" s="550" customFormat="1" ht="7.5" customHeight="1">
      <c r="B48" s="1270"/>
      <c r="C48" s="303"/>
      <c r="D48" s="303"/>
      <c r="E48" s="303"/>
      <c r="F48" s="303"/>
      <c r="G48" s="303"/>
      <c r="H48" s="303"/>
      <c r="I48" s="303"/>
      <c r="J48" s="303"/>
      <c r="K48" s="303"/>
      <c r="L48" s="303"/>
      <c r="M48" s="303"/>
      <c r="N48" s="303"/>
      <c r="O48" s="303"/>
      <c r="P48" s="303"/>
      <c r="Q48" s="303"/>
      <c r="R48" s="303"/>
      <c r="S48" s="303"/>
      <c r="T48" s="303"/>
      <c r="U48" s="303"/>
      <c r="V48" s="303"/>
      <c r="W48" s="13"/>
      <c r="X48" s="13"/>
      <c r="Y48" s="13"/>
      <c r="Z48" s="13"/>
      <c r="AA48" s="523"/>
      <c r="AB48" s="1279"/>
      <c r="AC48" s="1279"/>
      <c r="AD48" s="1279"/>
      <c r="AE48" s="1279"/>
      <c r="AF48" s="1279"/>
      <c r="AG48" s="1279"/>
      <c r="AH48" s="1279"/>
      <c r="AI48" s="1279"/>
      <c r="AJ48" s="1279"/>
      <c r="AK48" s="1282"/>
    </row>
    <row r="49" spans="1:38" s="550" customFormat="1" ht="12" customHeight="1">
      <c r="B49" s="1270"/>
      <c r="C49" s="278" t="s">
        <v>328</v>
      </c>
      <c r="D49" s="1710" t="s">
        <v>824</v>
      </c>
      <c r="E49" s="1710"/>
      <c r="F49" s="1710"/>
      <c r="G49" s="1710"/>
      <c r="H49" s="1710"/>
      <c r="I49" s="1710"/>
      <c r="J49" s="1710"/>
      <c r="K49" s="1710"/>
      <c r="L49" s="1710"/>
      <c r="M49" s="1710"/>
      <c r="N49" s="1710"/>
      <c r="O49" s="1710"/>
      <c r="P49" s="1710"/>
      <c r="Q49" s="1710"/>
      <c r="R49" s="1710"/>
      <c r="S49" s="1710"/>
      <c r="T49" s="1710"/>
      <c r="U49" s="1710"/>
      <c r="V49" s="1710"/>
      <c r="W49" s="1710"/>
      <c r="X49" s="1710"/>
      <c r="Y49" s="1710"/>
      <c r="Z49" s="13"/>
      <c r="AA49" s="1889" t="s">
        <v>1349</v>
      </c>
      <c r="AB49" s="1890"/>
      <c r="AC49" s="1871" t="s">
        <v>1350</v>
      </c>
      <c r="AD49" s="1871"/>
      <c r="AE49" s="1871"/>
      <c r="AF49" s="1871"/>
      <c r="AG49" s="1871"/>
      <c r="AH49" s="1871"/>
      <c r="AI49" s="1871"/>
      <c r="AJ49" s="1871"/>
      <c r="AK49" s="309"/>
    </row>
    <row r="50" spans="1:38" s="550" customFormat="1" ht="12" customHeight="1">
      <c r="B50" s="1270"/>
      <c r="C50" s="303"/>
      <c r="D50" s="278" t="s">
        <v>479</v>
      </c>
      <c r="E50" s="1710" t="s">
        <v>481</v>
      </c>
      <c r="F50" s="1710"/>
      <c r="G50" s="1710"/>
      <c r="H50" s="1710"/>
      <c r="I50" s="1710"/>
      <c r="J50" s="1710"/>
      <c r="K50" s="1710"/>
      <c r="L50" s="1710"/>
      <c r="M50" s="1710"/>
      <c r="N50" s="1710"/>
      <c r="O50" s="1710"/>
      <c r="P50" s="1710"/>
      <c r="Q50" s="1710"/>
      <c r="R50" s="1710"/>
      <c r="S50" s="1710"/>
      <c r="T50" s="1710"/>
      <c r="U50" s="1710"/>
      <c r="V50" s="1710"/>
      <c r="W50" s="1710"/>
      <c r="X50" s="1710"/>
      <c r="Y50" s="1710"/>
      <c r="Z50" s="13"/>
      <c r="AA50" s="302"/>
      <c r="AB50" s="311"/>
      <c r="AC50" s="1871"/>
      <c r="AD50" s="1871"/>
      <c r="AE50" s="1871"/>
      <c r="AF50" s="1871"/>
      <c r="AG50" s="1871"/>
      <c r="AH50" s="1871"/>
      <c r="AI50" s="1871"/>
      <c r="AJ50" s="1871"/>
      <c r="AK50" s="309"/>
    </row>
    <row r="51" spans="1:38" s="550" customFormat="1" ht="9" customHeight="1">
      <c r="B51" s="1270"/>
      <c r="C51" s="303"/>
      <c r="D51" s="303"/>
      <c r="E51" s="303"/>
      <c r="F51" s="303"/>
      <c r="G51" s="303"/>
      <c r="H51" s="303"/>
      <c r="I51" s="303"/>
      <c r="J51" s="303"/>
      <c r="K51" s="303"/>
      <c r="L51" s="303"/>
      <c r="M51" s="303"/>
      <c r="N51" s="303"/>
      <c r="O51" s="303"/>
      <c r="P51" s="303"/>
      <c r="Q51" s="303"/>
      <c r="R51" s="303"/>
      <c r="S51" s="303"/>
      <c r="T51" s="315"/>
      <c r="U51" s="315"/>
      <c r="V51" s="1"/>
      <c r="W51" s="321"/>
      <c r="X51" s="321"/>
      <c r="Y51" s="303"/>
      <c r="Z51" s="303"/>
      <c r="AA51" s="21"/>
      <c r="AB51" s="311"/>
      <c r="AC51" s="1871"/>
      <c r="AD51" s="1871"/>
      <c r="AE51" s="1871"/>
      <c r="AF51" s="1871"/>
      <c r="AG51" s="1871"/>
      <c r="AH51" s="1871"/>
      <c r="AI51" s="1871"/>
      <c r="AJ51" s="1871"/>
      <c r="AK51" s="309"/>
    </row>
    <row r="52" spans="1:38" s="550" customFormat="1" ht="12" customHeight="1">
      <c r="B52" s="1270"/>
      <c r="C52" s="303"/>
      <c r="D52" s="278" t="s">
        <v>480</v>
      </c>
      <c r="E52" s="1872" t="s">
        <v>1118</v>
      </c>
      <c r="F52" s="1872"/>
      <c r="G52" s="1872"/>
      <c r="H52" s="1872"/>
      <c r="I52" s="1872"/>
      <c r="J52" s="1872"/>
      <c r="K52" s="1872"/>
      <c r="L52" s="1872"/>
      <c r="M52" s="1872"/>
      <c r="N52" s="1872"/>
      <c r="O52" s="1872"/>
      <c r="P52" s="1872"/>
      <c r="Q52" s="1872"/>
      <c r="R52" s="1872"/>
      <c r="S52" s="1872"/>
      <c r="T52" s="1872"/>
      <c r="U52" s="1872"/>
      <c r="V52" s="1872"/>
      <c r="W52" s="1872"/>
      <c r="X52" s="1872"/>
      <c r="Y52" s="1872"/>
      <c r="Z52" s="65"/>
      <c r="AA52" s="1278"/>
      <c r="AC52" s="1871"/>
      <c r="AD52" s="1871"/>
      <c r="AE52" s="1871"/>
      <c r="AF52" s="1871"/>
      <c r="AG52" s="1871"/>
      <c r="AH52" s="1871"/>
      <c r="AI52" s="1871"/>
      <c r="AJ52" s="1871"/>
      <c r="AK52" s="309"/>
    </row>
    <row r="53" spans="1:38" s="550" customFormat="1" ht="9" customHeight="1">
      <c r="B53" s="1270"/>
      <c r="C53" s="303"/>
      <c r="D53" s="303"/>
      <c r="E53" s="1872"/>
      <c r="F53" s="1872"/>
      <c r="G53" s="1872"/>
      <c r="H53" s="1872"/>
      <c r="I53" s="1872"/>
      <c r="J53" s="1872"/>
      <c r="K53" s="1872"/>
      <c r="L53" s="1872"/>
      <c r="M53" s="1872"/>
      <c r="N53" s="1872"/>
      <c r="O53" s="1872"/>
      <c r="P53" s="1872"/>
      <c r="Q53" s="1872"/>
      <c r="R53" s="1872"/>
      <c r="S53" s="1872"/>
      <c r="T53" s="1872"/>
      <c r="U53" s="1872"/>
      <c r="V53" s="1872"/>
      <c r="W53" s="1872"/>
      <c r="X53" s="1872"/>
      <c r="Y53" s="1872"/>
      <c r="Z53" s="65"/>
      <c r="AA53" s="1889" t="s">
        <v>1351</v>
      </c>
      <c r="AB53" s="1890"/>
      <c r="AC53" s="1871" t="s">
        <v>1352</v>
      </c>
      <c r="AD53" s="1871"/>
      <c r="AE53" s="1871"/>
      <c r="AF53" s="1871"/>
      <c r="AG53" s="1871"/>
      <c r="AH53" s="1871"/>
      <c r="AI53" s="1871"/>
      <c r="AJ53" s="1871"/>
      <c r="AK53" s="309"/>
    </row>
    <row r="54" spans="1:38" s="550" customFormat="1" ht="12" customHeight="1">
      <c r="B54" s="1270"/>
      <c r="C54" s="303"/>
      <c r="D54" s="303"/>
      <c r="E54" s="1872"/>
      <c r="F54" s="1872"/>
      <c r="G54" s="1872"/>
      <c r="H54" s="1872"/>
      <c r="I54" s="1872"/>
      <c r="J54" s="1872"/>
      <c r="K54" s="1872"/>
      <c r="L54" s="1872"/>
      <c r="M54" s="1872"/>
      <c r="N54" s="1872"/>
      <c r="O54" s="1872"/>
      <c r="P54" s="1872"/>
      <c r="Q54" s="1872"/>
      <c r="R54" s="1872"/>
      <c r="S54" s="1872"/>
      <c r="T54" s="1872"/>
      <c r="U54" s="1872"/>
      <c r="V54" s="1872"/>
      <c r="W54" s="1872"/>
      <c r="X54" s="1872"/>
      <c r="Y54" s="1872"/>
      <c r="Z54" s="65"/>
      <c r="AA54" s="21"/>
      <c r="AB54" s="4"/>
      <c r="AC54" s="1871"/>
      <c r="AD54" s="1871"/>
      <c r="AE54" s="1871"/>
      <c r="AF54" s="1871"/>
      <c r="AG54" s="1871"/>
      <c r="AH54" s="1871"/>
      <c r="AI54" s="1871"/>
      <c r="AJ54" s="1871"/>
      <c r="AK54" s="160"/>
    </row>
    <row r="55" spans="1:38" s="550" customFormat="1" ht="12" customHeight="1">
      <c r="B55" s="1270"/>
      <c r="C55" s="303"/>
      <c r="D55" s="303"/>
      <c r="E55" s="1872"/>
      <c r="F55" s="1872"/>
      <c r="G55" s="1872"/>
      <c r="H55" s="1872"/>
      <c r="I55" s="1872"/>
      <c r="J55" s="1872"/>
      <c r="K55" s="1872"/>
      <c r="L55" s="1872"/>
      <c r="M55" s="1872"/>
      <c r="N55" s="1872"/>
      <c r="O55" s="1872"/>
      <c r="P55" s="1872"/>
      <c r="Q55" s="1872"/>
      <c r="R55" s="1872"/>
      <c r="S55" s="1872"/>
      <c r="T55" s="1872"/>
      <c r="U55" s="1872"/>
      <c r="V55" s="1872"/>
      <c r="W55" s="1872"/>
      <c r="X55" s="1872"/>
      <c r="Y55" s="1872"/>
      <c r="Z55" s="65"/>
      <c r="AA55" s="1283"/>
      <c r="AB55" s="553"/>
      <c r="AC55" s="1871"/>
      <c r="AD55" s="1871"/>
      <c r="AE55" s="1871"/>
      <c r="AF55" s="1871"/>
      <c r="AG55" s="1871"/>
      <c r="AH55" s="1871"/>
      <c r="AI55" s="1871"/>
      <c r="AJ55" s="1871"/>
      <c r="AK55" s="160"/>
    </row>
    <row r="56" spans="1:38" s="550" customFormat="1" ht="6.75" customHeight="1">
      <c r="B56" s="1270"/>
      <c r="C56" s="303"/>
      <c r="D56" s="303"/>
      <c r="E56" s="511"/>
      <c r="F56" s="511"/>
      <c r="G56" s="511"/>
      <c r="H56" s="511"/>
      <c r="I56" s="511"/>
      <c r="J56" s="511"/>
      <c r="K56" s="511"/>
      <c r="L56" s="511"/>
      <c r="M56" s="511"/>
      <c r="N56" s="511"/>
      <c r="O56" s="511"/>
      <c r="P56" s="511"/>
      <c r="Q56" s="511"/>
      <c r="R56" s="511"/>
      <c r="S56" s="511"/>
      <c r="T56" s="511"/>
      <c r="U56" s="511"/>
      <c r="V56" s="511"/>
      <c r="W56" s="511"/>
      <c r="X56" s="511"/>
      <c r="Y56" s="511"/>
      <c r="Z56" s="65"/>
      <c r="AA56" s="1283"/>
      <c r="AB56" s="553"/>
      <c r="AC56" s="553"/>
      <c r="AD56" s="553"/>
      <c r="AE56" s="553"/>
      <c r="AF56" s="553"/>
      <c r="AG56" s="553"/>
      <c r="AH56" s="553"/>
      <c r="AI56" s="553"/>
      <c r="AJ56" s="553"/>
      <c r="AK56" s="160"/>
    </row>
    <row r="57" spans="1:38" s="550" customFormat="1" ht="12" customHeight="1">
      <c r="B57" s="1708" t="s">
        <v>470</v>
      </c>
      <c r="C57" s="1709"/>
      <c r="D57" s="1710" t="s">
        <v>485</v>
      </c>
      <c r="E57" s="1710"/>
      <c r="F57" s="1710"/>
      <c r="G57" s="1710"/>
      <c r="H57" s="1710"/>
      <c r="I57" s="1710"/>
      <c r="J57" s="1710"/>
      <c r="K57" s="1710"/>
      <c r="L57" s="1710"/>
      <c r="M57" s="1710"/>
      <c r="N57" s="1710"/>
      <c r="O57" s="1710"/>
      <c r="P57" s="1710"/>
      <c r="Q57" s="1710"/>
      <c r="R57" s="1710"/>
      <c r="S57" s="1710"/>
      <c r="T57" s="1710"/>
      <c r="U57" s="1710"/>
      <c r="V57" s="1710"/>
      <c r="W57" s="1710"/>
      <c r="X57" s="1710"/>
      <c r="Y57" s="1710"/>
      <c r="Z57" s="303"/>
      <c r="AA57" s="523"/>
      <c r="AB57" s="312"/>
      <c r="AC57" s="312"/>
      <c r="AD57" s="312"/>
      <c r="AE57" s="312"/>
      <c r="AF57" s="312"/>
      <c r="AG57" s="312"/>
      <c r="AH57" s="312"/>
      <c r="AI57" s="312"/>
      <c r="AJ57" s="312"/>
      <c r="AK57" s="1284"/>
    </row>
    <row r="58" spans="1:38" ht="8.25" customHeight="1">
      <c r="A58" s="303"/>
      <c r="B58" s="15"/>
      <c r="C58" s="303"/>
      <c r="D58" s="303"/>
      <c r="E58" s="303"/>
      <c r="F58" s="303"/>
      <c r="G58" s="303"/>
      <c r="H58" s="303"/>
      <c r="I58" s="303"/>
      <c r="J58" s="303"/>
      <c r="K58" s="303"/>
      <c r="L58" s="303"/>
      <c r="M58" s="303"/>
      <c r="N58" s="303"/>
      <c r="O58" s="303"/>
      <c r="P58" s="303"/>
      <c r="Q58" s="303"/>
      <c r="R58" s="303"/>
      <c r="S58" s="303"/>
      <c r="T58" s="303"/>
      <c r="U58" s="303"/>
      <c r="V58" s="303"/>
      <c r="AA58" s="523"/>
      <c r="AB58" s="312"/>
      <c r="AC58" s="312"/>
      <c r="AD58" s="312"/>
      <c r="AE58" s="312"/>
      <c r="AF58" s="312"/>
      <c r="AG58" s="312"/>
      <c r="AH58" s="312"/>
      <c r="AI58" s="312"/>
      <c r="AJ58" s="312"/>
      <c r="AK58" s="1284"/>
    </row>
    <row r="59" spans="1:38" ht="9" customHeight="1">
      <c r="A59" s="303"/>
      <c r="B59" s="15"/>
      <c r="C59" s="303"/>
      <c r="D59" s="303"/>
      <c r="E59" s="303"/>
      <c r="F59" s="303"/>
      <c r="G59" s="303"/>
      <c r="H59" s="303"/>
      <c r="I59" s="303"/>
      <c r="J59" s="303"/>
      <c r="K59" s="303"/>
      <c r="L59" s="303"/>
      <c r="M59" s="303"/>
      <c r="N59" s="303"/>
      <c r="O59" s="303"/>
      <c r="P59" s="303"/>
      <c r="Q59" s="303"/>
      <c r="R59" s="303"/>
      <c r="S59" s="303"/>
      <c r="T59" s="303"/>
      <c r="U59" s="303"/>
      <c r="V59" s="303"/>
      <c r="AA59" s="21"/>
      <c r="AB59" s="4"/>
      <c r="AK59" s="1284"/>
    </row>
    <row r="60" spans="1:38" ht="12" customHeight="1">
      <c r="A60" s="303"/>
      <c r="B60" s="1708" t="s">
        <v>487</v>
      </c>
      <c r="C60" s="1709"/>
      <c r="D60" s="1710" t="s">
        <v>486</v>
      </c>
      <c r="E60" s="1710"/>
      <c r="F60" s="1710"/>
      <c r="G60" s="1710"/>
      <c r="H60" s="1710"/>
      <c r="I60" s="1710"/>
      <c r="J60" s="1710"/>
      <c r="K60" s="1710"/>
      <c r="L60" s="1710"/>
      <c r="M60" s="1710"/>
      <c r="N60" s="1710"/>
      <c r="O60" s="1710"/>
      <c r="P60" s="1710"/>
      <c r="Q60" s="1710"/>
      <c r="R60" s="1710"/>
      <c r="S60" s="1710"/>
      <c r="T60" s="1710"/>
      <c r="U60" s="1710"/>
      <c r="V60" s="1710"/>
      <c r="W60" s="1710"/>
      <c r="X60" s="1710"/>
      <c r="Y60" s="1710"/>
      <c r="Z60" s="303"/>
      <c r="AA60" s="1283"/>
      <c r="AB60" s="553"/>
      <c r="AK60" s="1284"/>
    </row>
    <row r="61" spans="1:38" ht="12" customHeight="1">
      <c r="A61" s="303"/>
      <c r="B61" s="15"/>
      <c r="C61" s="303"/>
      <c r="D61" s="278" t="s">
        <v>489</v>
      </c>
      <c r="E61" s="1710" t="s">
        <v>488</v>
      </c>
      <c r="F61" s="1710"/>
      <c r="G61" s="1710"/>
      <c r="H61" s="1710"/>
      <c r="I61" s="1710"/>
      <c r="J61" s="1710"/>
      <c r="K61" s="1710"/>
      <c r="L61" s="1710"/>
      <c r="M61" s="1710"/>
      <c r="N61" s="1710"/>
      <c r="O61" s="1710"/>
      <c r="P61" s="1710"/>
      <c r="Q61" s="1710"/>
      <c r="R61" s="1710"/>
      <c r="S61" s="1710"/>
      <c r="T61" s="1710"/>
      <c r="U61" s="1710"/>
      <c r="V61" s="1710"/>
      <c r="W61" s="1710"/>
      <c r="X61" s="1710"/>
      <c r="Y61" s="1710"/>
      <c r="AA61" s="12"/>
      <c r="AK61" s="336"/>
    </row>
    <row r="62" spans="1:38" ht="12" customHeight="1">
      <c r="A62" s="303"/>
      <c r="B62" s="15"/>
      <c r="C62" s="303"/>
      <c r="D62" s="278"/>
      <c r="E62" s="1711"/>
      <c r="F62" s="1711"/>
      <c r="G62" s="1711"/>
      <c r="H62" s="1711"/>
      <c r="I62" s="1711"/>
      <c r="J62" s="1711"/>
      <c r="K62" s="1711"/>
      <c r="L62" s="1711"/>
      <c r="M62" s="1711"/>
      <c r="N62" s="1711"/>
      <c r="O62" s="1711"/>
      <c r="P62" s="1711"/>
      <c r="Q62" s="1711"/>
      <c r="R62" s="1711"/>
      <c r="S62" s="1711"/>
      <c r="T62" s="1711"/>
      <c r="U62" s="1711"/>
      <c r="V62" s="1711"/>
      <c r="W62" s="1711"/>
      <c r="X62" s="1711"/>
      <c r="Y62" s="1711"/>
      <c r="AA62" s="12"/>
      <c r="AK62" s="336"/>
    </row>
    <row r="63" spans="1:38" ht="14.1" customHeight="1">
      <c r="A63" s="303"/>
      <c r="B63" s="15"/>
      <c r="C63" s="303"/>
      <c r="D63" s="303"/>
      <c r="E63" s="1711"/>
      <c r="F63" s="1711"/>
      <c r="G63" s="1711"/>
      <c r="H63" s="1711"/>
      <c r="I63" s="1711"/>
      <c r="J63" s="1711"/>
      <c r="K63" s="1711"/>
      <c r="L63" s="1711"/>
      <c r="M63" s="1711"/>
      <c r="N63" s="1711"/>
      <c r="O63" s="1711"/>
      <c r="P63" s="1711"/>
      <c r="Q63" s="1711"/>
      <c r="R63" s="1711"/>
      <c r="S63" s="1711"/>
      <c r="T63" s="1711"/>
      <c r="U63" s="1711"/>
      <c r="V63" s="1711"/>
      <c r="W63" s="1711"/>
      <c r="X63" s="1711"/>
      <c r="Y63" s="1711"/>
      <c r="Z63" s="65"/>
      <c r="AA63" s="523"/>
      <c r="AB63" s="312"/>
      <c r="AC63" s="312"/>
      <c r="AD63" s="312"/>
      <c r="AE63" s="312"/>
      <c r="AF63" s="312"/>
      <c r="AG63" s="312"/>
      <c r="AH63" s="312"/>
      <c r="AI63" s="312"/>
      <c r="AJ63" s="312"/>
      <c r="AK63" s="309"/>
      <c r="AL63" s="312"/>
    </row>
    <row r="64" spans="1:38" ht="9" customHeight="1">
      <c r="A64" s="303"/>
      <c r="B64" s="15"/>
      <c r="C64" s="303"/>
      <c r="D64" s="303"/>
      <c r="E64" s="65"/>
      <c r="F64" s="65"/>
      <c r="G64" s="65"/>
      <c r="H64" s="65"/>
      <c r="I64" s="65"/>
      <c r="J64" s="65"/>
      <c r="K64" s="65"/>
      <c r="L64" s="65"/>
      <c r="M64" s="65"/>
      <c r="N64" s="65"/>
      <c r="O64" s="65"/>
      <c r="P64" s="65"/>
      <c r="Q64" s="65"/>
      <c r="R64" s="65"/>
      <c r="S64" s="65"/>
      <c r="T64" s="65"/>
      <c r="U64" s="65"/>
      <c r="V64" s="65"/>
      <c r="W64" s="65"/>
      <c r="X64" s="65"/>
      <c r="Y64" s="65"/>
      <c r="Z64" s="65"/>
      <c r="AA64" s="554"/>
      <c r="AK64" s="336"/>
    </row>
    <row r="65" spans="1:38" ht="13.5" customHeight="1">
      <c r="A65" s="303"/>
      <c r="B65" s="1708" t="s">
        <v>462</v>
      </c>
      <c r="C65" s="1709"/>
      <c r="D65" s="1710" t="s">
        <v>1781</v>
      </c>
      <c r="E65" s="1710"/>
      <c r="F65" s="1710"/>
      <c r="G65" s="1710"/>
      <c r="H65" s="1710"/>
      <c r="I65" s="1710"/>
      <c r="J65" s="1710"/>
      <c r="K65" s="1710"/>
      <c r="L65" s="1710"/>
      <c r="M65" s="1710"/>
      <c r="N65" s="1710"/>
      <c r="O65" s="1710"/>
      <c r="P65" s="1710"/>
      <c r="Q65" s="1710"/>
      <c r="R65" s="1710"/>
      <c r="S65" s="1710"/>
      <c r="T65" s="1710"/>
      <c r="U65" s="1710"/>
      <c r="V65" s="1710"/>
      <c r="W65" s="1710"/>
      <c r="X65" s="1710"/>
      <c r="Y65" s="1710"/>
      <c r="Z65" s="65"/>
      <c r="AA65" s="1285"/>
      <c r="AK65" s="336"/>
    </row>
    <row r="66" spans="1:38" ht="13.5" customHeight="1">
      <c r="A66" s="303"/>
      <c r="B66" s="1232"/>
      <c r="C66" s="278"/>
      <c r="D66" s="303"/>
      <c r="E66" s="303"/>
      <c r="F66" s="303"/>
      <c r="G66" s="303"/>
      <c r="H66" s="303"/>
      <c r="I66" s="303"/>
      <c r="J66" s="303"/>
      <c r="K66" s="303"/>
      <c r="L66" s="303"/>
      <c r="M66" s="303"/>
      <c r="N66" s="303"/>
      <c r="O66" s="303"/>
      <c r="P66" s="303"/>
      <c r="Q66" s="303"/>
      <c r="R66" s="303"/>
      <c r="S66" s="303"/>
      <c r="T66" s="303"/>
      <c r="U66" s="303"/>
      <c r="V66" s="303"/>
      <c r="W66" s="303"/>
      <c r="X66" s="303"/>
      <c r="Y66" s="303"/>
      <c r="Z66" s="65"/>
      <c r="AA66" s="1285"/>
      <c r="AK66" s="336"/>
    </row>
    <row r="67" spans="1:38" ht="13.5" customHeight="1">
      <c r="A67" s="303"/>
      <c r="B67" s="1232"/>
      <c r="C67" s="278"/>
      <c r="D67" s="303"/>
      <c r="E67" s="303"/>
      <c r="F67" s="303"/>
      <c r="G67" s="303"/>
      <c r="H67" s="303"/>
      <c r="I67" s="303"/>
      <c r="J67" s="303"/>
      <c r="K67" s="303"/>
      <c r="L67" s="303"/>
      <c r="M67" s="303"/>
      <c r="N67" s="303"/>
      <c r="O67" s="303"/>
      <c r="P67" s="303"/>
      <c r="Q67" s="303"/>
      <c r="R67" s="303"/>
      <c r="S67" s="303"/>
      <c r="T67" s="303"/>
      <c r="U67" s="303"/>
      <c r="V67" s="303"/>
      <c r="W67" s="303"/>
      <c r="X67" s="303"/>
      <c r="Y67" s="303"/>
      <c r="Z67" s="65"/>
      <c r="AA67" s="1285"/>
      <c r="AK67" s="336"/>
    </row>
    <row r="68" spans="1:38" ht="13.5" customHeight="1">
      <c r="A68" s="303"/>
      <c r="B68" s="15"/>
      <c r="C68" s="303"/>
      <c r="D68" s="303"/>
      <c r="E68" s="65"/>
      <c r="F68" s="65"/>
      <c r="G68" s="65"/>
      <c r="H68" s="65"/>
      <c r="I68" s="65"/>
      <c r="J68" s="65"/>
      <c r="K68" s="65"/>
      <c r="L68" s="65"/>
      <c r="M68" s="65"/>
      <c r="N68" s="65"/>
      <c r="O68" s="65"/>
      <c r="P68" s="65"/>
      <c r="Q68" s="65"/>
      <c r="R68" s="65"/>
      <c r="S68" s="65"/>
      <c r="T68" s="65"/>
      <c r="U68" s="65"/>
      <c r="V68" s="65"/>
      <c r="W68" s="65"/>
      <c r="X68" s="65"/>
      <c r="Y68" s="65"/>
      <c r="Z68" s="65"/>
      <c r="AA68" s="1285"/>
      <c r="AK68" s="336"/>
    </row>
    <row r="69" spans="1:38" ht="13.5" customHeight="1">
      <c r="A69" s="303"/>
      <c r="B69" s="15"/>
      <c r="C69" s="303"/>
      <c r="D69" s="303"/>
      <c r="E69" s="65"/>
      <c r="F69" s="65"/>
      <c r="G69" s="65"/>
      <c r="H69" s="65"/>
      <c r="I69" s="65"/>
      <c r="J69" s="65"/>
      <c r="K69" s="65"/>
      <c r="L69" s="65"/>
      <c r="M69" s="65"/>
      <c r="N69" s="65"/>
      <c r="O69" s="65"/>
      <c r="P69" s="65"/>
      <c r="Q69" s="65"/>
      <c r="R69" s="65"/>
      <c r="S69" s="65"/>
      <c r="T69" s="65"/>
      <c r="U69" s="65"/>
      <c r="V69" s="65"/>
      <c r="W69" s="65"/>
      <c r="X69" s="65"/>
      <c r="Y69" s="65"/>
      <c r="Z69" s="65"/>
      <c r="AA69" s="1285"/>
      <c r="AK69" s="336"/>
    </row>
    <row r="70" spans="1:38" ht="9" customHeight="1">
      <c r="A70" s="303"/>
      <c r="B70" s="15"/>
      <c r="C70" s="303"/>
      <c r="D70" s="303"/>
      <c r="E70" s="65"/>
      <c r="F70" s="65"/>
      <c r="G70" s="65"/>
      <c r="H70" s="65"/>
      <c r="I70" s="65"/>
      <c r="J70" s="65"/>
      <c r="K70" s="65"/>
      <c r="L70" s="65"/>
      <c r="M70" s="65"/>
      <c r="N70" s="65"/>
      <c r="O70" s="65"/>
      <c r="P70" s="65"/>
      <c r="Q70" s="65"/>
      <c r="R70" s="65"/>
      <c r="S70" s="65"/>
      <c r="T70" s="65"/>
      <c r="U70" s="65"/>
      <c r="V70" s="65"/>
      <c r="W70" s="65"/>
      <c r="X70" s="65"/>
      <c r="Y70" s="65"/>
      <c r="Z70" s="65"/>
      <c r="AA70" s="1285"/>
      <c r="AK70" s="336"/>
    </row>
    <row r="71" spans="1:38" ht="13.5" customHeight="1">
      <c r="A71" s="303"/>
      <c r="B71" s="15"/>
      <c r="C71" s="303" t="s">
        <v>1782</v>
      </c>
      <c r="D71" s="303"/>
      <c r="E71" s="65"/>
      <c r="F71" s="65"/>
      <c r="G71" s="65"/>
      <c r="H71" s="65"/>
      <c r="I71" s="65"/>
      <c r="J71" s="65"/>
      <c r="K71" s="65"/>
      <c r="L71" s="65"/>
      <c r="M71" s="65"/>
      <c r="N71" s="65"/>
      <c r="O71" s="65"/>
      <c r="P71" s="65"/>
      <c r="Q71" s="65"/>
      <c r="R71" s="65"/>
      <c r="S71" s="65"/>
      <c r="T71" s="65"/>
      <c r="U71" s="65"/>
      <c r="V71" s="65"/>
      <c r="W71" s="65"/>
      <c r="X71" s="65"/>
      <c r="Y71" s="65"/>
      <c r="Z71" s="65"/>
      <c r="AA71" s="11" t="s">
        <v>131</v>
      </c>
      <c r="AB71" s="1712" t="s">
        <v>1783</v>
      </c>
      <c r="AC71" s="1712"/>
      <c r="AD71" s="1712"/>
      <c r="AE71" s="1712"/>
      <c r="AF71" s="1712"/>
      <c r="AG71" s="1712"/>
      <c r="AH71" s="1712"/>
      <c r="AI71" s="1712"/>
      <c r="AJ71" s="1712"/>
      <c r="AK71" s="336"/>
    </row>
    <row r="72" spans="1:38" ht="14.1" customHeight="1">
      <c r="A72" s="303"/>
      <c r="B72" s="15"/>
      <c r="C72" s="303"/>
      <c r="D72" s="303"/>
      <c r="E72" s="65"/>
      <c r="F72" s="65"/>
      <c r="G72" s="65"/>
      <c r="H72" s="65"/>
      <c r="I72" s="65"/>
      <c r="J72" s="65"/>
      <c r="K72" s="65"/>
      <c r="L72" s="65"/>
      <c r="M72" s="65"/>
      <c r="N72" s="65"/>
      <c r="O72" s="65"/>
      <c r="P72" s="65"/>
      <c r="Q72" s="65"/>
      <c r="R72" s="65"/>
      <c r="S72" s="65"/>
      <c r="T72" s="65"/>
      <c r="U72" s="65"/>
      <c r="V72" s="65"/>
      <c r="W72" s="65"/>
      <c r="X72" s="65"/>
      <c r="Y72" s="65"/>
      <c r="Z72" s="65"/>
      <c r="AA72" s="166"/>
      <c r="AB72" s="1712"/>
      <c r="AC72" s="1712"/>
      <c r="AD72" s="1712"/>
      <c r="AE72" s="1712"/>
      <c r="AF72" s="1712"/>
      <c r="AG72" s="1712"/>
      <c r="AH72" s="1712"/>
      <c r="AI72" s="1712"/>
      <c r="AJ72" s="1712"/>
      <c r="AK72" s="336"/>
    </row>
    <row r="73" spans="1:38" ht="9" customHeight="1">
      <c r="A73" s="303"/>
      <c r="B73" s="15"/>
      <c r="C73" s="303"/>
      <c r="D73" s="303"/>
      <c r="E73" s="65"/>
      <c r="F73" s="65"/>
      <c r="G73" s="65"/>
      <c r="H73" s="65"/>
      <c r="I73" s="65"/>
      <c r="J73" s="65"/>
      <c r="K73" s="65"/>
      <c r="L73" s="65"/>
      <c r="M73" s="65"/>
      <c r="N73" s="65"/>
      <c r="O73" s="65"/>
      <c r="P73" s="65"/>
      <c r="Q73" s="65"/>
      <c r="R73" s="65"/>
      <c r="S73" s="65"/>
      <c r="T73" s="65"/>
      <c r="U73" s="65"/>
      <c r="V73" s="65"/>
      <c r="W73" s="65"/>
      <c r="X73" s="65"/>
      <c r="Y73" s="65"/>
      <c r="Z73" s="65"/>
      <c r="AA73" s="523"/>
      <c r="AB73" s="1712"/>
      <c r="AC73" s="1712"/>
      <c r="AD73" s="1712"/>
      <c r="AE73" s="1712"/>
      <c r="AF73" s="1712"/>
      <c r="AG73" s="1712"/>
      <c r="AH73" s="1712"/>
      <c r="AI73" s="1712"/>
      <c r="AJ73" s="1712"/>
      <c r="AK73" s="336"/>
    </row>
    <row r="74" spans="1:38" ht="14.1" customHeight="1">
      <c r="A74" s="303"/>
      <c r="B74" s="15"/>
      <c r="C74" s="303" t="s">
        <v>1784</v>
      </c>
      <c r="D74" s="2"/>
      <c r="E74" s="2"/>
      <c r="F74" s="2"/>
      <c r="G74" s="2"/>
      <c r="H74" s="2"/>
      <c r="K74" s="53" t="s">
        <v>888</v>
      </c>
      <c r="L74" s="1287"/>
      <c r="M74" s="2" t="s">
        <v>23</v>
      </c>
      <c r="N74" s="1287"/>
      <c r="O74" s="2" t="s">
        <v>416</v>
      </c>
      <c r="P74" s="1713"/>
      <c r="Q74" s="1713"/>
      <c r="R74" s="303" t="s">
        <v>129</v>
      </c>
      <c r="V74" s="65"/>
      <c r="W74" s="65"/>
      <c r="X74" s="65"/>
      <c r="Y74" s="65"/>
      <c r="Z74" s="65"/>
      <c r="AA74" s="166" t="s">
        <v>131</v>
      </c>
      <c r="AB74" s="1712" t="s">
        <v>1785</v>
      </c>
      <c r="AC74" s="1712"/>
      <c r="AD74" s="1712"/>
      <c r="AE74" s="1712"/>
      <c r="AF74" s="1712"/>
      <c r="AG74" s="1712"/>
      <c r="AH74" s="1712"/>
      <c r="AI74" s="1712"/>
      <c r="AJ74" s="1712"/>
      <c r="AK74" s="336"/>
      <c r="AL74" s="1230"/>
    </row>
    <row r="75" spans="1:38" ht="14.1" customHeight="1" thickBot="1">
      <c r="A75" s="303"/>
      <c r="B75" s="170"/>
      <c r="C75" s="8"/>
      <c r="D75" s="8"/>
      <c r="E75" s="524"/>
      <c r="F75" s="524"/>
      <c r="G75" s="524"/>
      <c r="H75" s="524"/>
      <c r="I75" s="524"/>
      <c r="J75" s="524"/>
      <c r="K75" s="524"/>
      <c r="L75" s="524"/>
      <c r="M75" s="524"/>
      <c r="N75" s="524"/>
      <c r="O75" s="524"/>
      <c r="P75" s="524"/>
      <c r="Q75" s="524"/>
      <c r="R75" s="524"/>
      <c r="S75" s="524"/>
      <c r="T75" s="524"/>
      <c r="U75" s="524"/>
      <c r="V75" s="524"/>
      <c r="W75" s="524"/>
      <c r="X75" s="524"/>
      <c r="Y75" s="524"/>
      <c r="Z75" s="524"/>
      <c r="AA75" s="171"/>
      <c r="AB75" s="8"/>
      <c r="AC75" s="8"/>
      <c r="AD75" s="8"/>
      <c r="AE75" s="8"/>
      <c r="AF75" s="8"/>
      <c r="AG75" s="8"/>
      <c r="AH75" s="8"/>
      <c r="AI75" s="8"/>
      <c r="AJ75" s="8"/>
      <c r="AK75" s="1286"/>
    </row>
  </sheetData>
  <sheetProtection algorithmName="SHA-512" hashValue="kMx2CDjtu4zfwpL+xwXLDHwkkzHjpkXk/c2EzRTO03GhzVDFgSycwK8Nku5/jRCi9xFZAhAS/psoHlT/uclgsg==" saltValue="ZuvAKWnwzFkTuVetu6Ovfw==" spinCount="100000" sheet="1" objects="1" scenarios="1" formatCells="0" formatColumns="0" formatRows="0" insertColumns="0" insertRows="0" selectLockedCells="1"/>
  <mergeCells count="194">
    <mergeCell ref="AB8:AJ9"/>
    <mergeCell ref="AB10:AJ11"/>
    <mergeCell ref="AB15:AJ19"/>
    <mergeCell ref="AB37:AJ41"/>
    <mergeCell ref="S11:T11"/>
    <mergeCell ref="U11:V11"/>
    <mergeCell ref="D12:E13"/>
    <mergeCell ref="F12:H12"/>
    <mergeCell ref="I12:J12"/>
    <mergeCell ref="K12:L12"/>
    <mergeCell ref="M12:N12"/>
    <mergeCell ref="O12:P12"/>
    <mergeCell ref="Q12:R12"/>
    <mergeCell ref="S12:T12"/>
    <mergeCell ref="U12:V12"/>
    <mergeCell ref="F13:H13"/>
    <mergeCell ref="I13:J13"/>
    <mergeCell ref="K13:L13"/>
    <mergeCell ref="M13:N13"/>
    <mergeCell ref="O13:P13"/>
    <mergeCell ref="Q13:R13"/>
    <mergeCell ref="S13:T13"/>
    <mergeCell ref="K8:L9"/>
    <mergeCell ref="M8:N9"/>
    <mergeCell ref="O8:P9"/>
    <mergeCell ref="Q8:R9"/>
    <mergeCell ref="S8:T9"/>
    <mergeCell ref="U8:X9"/>
    <mergeCell ref="D10:E11"/>
    <mergeCell ref="F10:H10"/>
    <mergeCell ref="I10:J10"/>
    <mergeCell ref="K10:L10"/>
    <mergeCell ref="M10:N10"/>
    <mergeCell ref="O10:P10"/>
    <mergeCell ref="Q10:R10"/>
    <mergeCell ref="S10:T10"/>
    <mergeCell ref="U10:V10"/>
    <mergeCell ref="W10:X11"/>
    <mergeCell ref="F11:H11"/>
    <mergeCell ref="I11:J11"/>
    <mergeCell ref="K11:L11"/>
    <mergeCell ref="M11:N11"/>
    <mergeCell ref="D8:H9"/>
    <mergeCell ref="Q11:R11"/>
    <mergeCell ref="E45:Y47"/>
    <mergeCell ref="D40:T40"/>
    <mergeCell ref="N37:P37"/>
    <mergeCell ref="N36:P36"/>
    <mergeCell ref="J29:L29"/>
    <mergeCell ref="U13:V13"/>
    <mergeCell ref="B57:C57"/>
    <mergeCell ref="AA49:AB49"/>
    <mergeCell ref="AC49:AJ52"/>
    <mergeCell ref="AC26:AE26"/>
    <mergeCell ref="AF26:AG26"/>
    <mergeCell ref="X24:AB24"/>
    <mergeCell ref="AC24:AE24"/>
    <mergeCell ref="N24:U24"/>
    <mergeCell ref="O11:P11"/>
    <mergeCell ref="D57:Y57"/>
    <mergeCell ref="AA44:AB44"/>
    <mergeCell ref="AA46:AB46"/>
    <mergeCell ref="AB42:AJ43"/>
    <mergeCell ref="AC44:AJ45"/>
    <mergeCell ref="AC46:AJ47"/>
    <mergeCell ref="E43:Y43"/>
    <mergeCell ref="E50:Y50"/>
    <mergeCell ref="E52:Y55"/>
    <mergeCell ref="J27:L27"/>
    <mergeCell ref="V27:W27"/>
    <mergeCell ref="J30:L30"/>
    <mergeCell ref="O30:S30"/>
    <mergeCell ref="T30:U30"/>
    <mergeCell ref="N28:U29"/>
    <mergeCell ref="J23:L26"/>
    <mergeCell ref="AA53:AB53"/>
    <mergeCell ref="AC53:AJ55"/>
    <mergeCell ref="G22:I22"/>
    <mergeCell ref="D29:F29"/>
    <mergeCell ref="D28:F28"/>
    <mergeCell ref="D23:F26"/>
    <mergeCell ref="G23:I26"/>
    <mergeCell ref="V29:W29"/>
    <mergeCell ref="X29:AB29"/>
    <mergeCell ref="AC29:AE29"/>
    <mergeCell ref="AH29:AJ29"/>
    <mergeCell ref="X27:AB27"/>
    <mergeCell ref="AH27:AJ27"/>
    <mergeCell ref="J28:L28"/>
    <mergeCell ref="V28:W28"/>
    <mergeCell ref="AF24:AG24"/>
    <mergeCell ref="M27:U27"/>
    <mergeCell ref="AH24:AJ26"/>
    <mergeCell ref="N25:U25"/>
    <mergeCell ref="V25:W25"/>
    <mergeCell ref="X25:AB25"/>
    <mergeCell ref="AC25:AE25"/>
    <mergeCell ref="AF25:AG25"/>
    <mergeCell ref="N26:T26"/>
    <mergeCell ref="V26:W26"/>
    <mergeCell ref="X26:AB26"/>
    <mergeCell ref="X28:AB28"/>
    <mergeCell ref="AC28:AE28"/>
    <mergeCell ref="AH28:AJ28"/>
    <mergeCell ref="D27:F27"/>
    <mergeCell ref="C28:C30"/>
    <mergeCell ref="D30:F30"/>
    <mergeCell ref="G27:I27"/>
    <mergeCell ref="G28:I28"/>
    <mergeCell ref="G29:I29"/>
    <mergeCell ref="G30:I30"/>
    <mergeCell ref="N31:U31"/>
    <mergeCell ref="G31:I31"/>
    <mergeCell ref="G32:I32"/>
    <mergeCell ref="C33:I33"/>
    <mergeCell ref="M32:AG32"/>
    <mergeCell ref="V30:W30"/>
    <mergeCell ref="X30:AB30"/>
    <mergeCell ref="AC30:AE30"/>
    <mergeCell ref="AH30:AJ30"/>
    <mergeCell ref="AC33:AE33"/>
    <mergeCell ref="N33:U33"/>
    <mergeCell ref="V23:W23"/>
    <mergeCell ref="AA3:AK3"/>
    <mergeCell ref="B3:Z3"/>
    <mergeCell ref="A1:AK1"/>
    <mergeCell ref="B6:C6"/>
    <mergeCell ref="D6:W6"/>
    <mergeCell ref="D7:E7"/>
    <mergeCell ref="L7:O7"/>
    <mergeCell ref="B16:C16"/>
    <mergeCell ref="AF22:AG22"/>
    <mergeCell ref="AH22:AJ22"/>
    <mergeCell ref="X23:AB23"/>
    <mergeCell ref="AF23:AG23"/>
    <mergeCell ref="AC23:AE23"/>
    <mergeCell ref="AH23:AJ23"/>
    <mergeCell ref="D20:AJ20"/>
    <mergeCell ref="G21:I21"/>
    <mergeCell ref="C21:F21"/>
    <mergeCell ref="C4:Y4"/>
    <mergeCell ref="B18:C18"/>
    <mergeCell ref="D16:W16"/>
    <mergeCell ref="I8:J9"/>
    <mergeCell ref="C22:C27"/>
    <mergeCell ref="D22:F22"/>
    <mergeCell ref="F7:G7"/>
    <mergeCell ref="I7:J7"/>
    <mergeCell ref="D18:W18"/>
    <mergeCell ref="D49:Y49"/>
    <mergeCell ref="D42:Y42"/>
    <mergeCell ref="AC27:AE27"/>
    <mergeCell ref="N21:AG21"/>
    <mergeCell ref="D38:F38"/>
    <mergeCell ref="D34:AJ34"/>
    <mergeCell ref="D35:W35"/>
    <mergeCell ref="D36:F36"/>
    <mergeCell ref="J21:L21"/>
    <mergeCell ref="D37:F37"/>
    <mergeCell ref="AH21:AJ21"/>
    <mergeCell ref="J22:L22"/>
    <mergeCell ref="N22:U22"/>
    <mergeCell ref="U17:V17"/>
    <mergeCell ref="R17:S17"/>
    <mergeCell ref="C15:X15"/>
    <mergeCell ref="W12:X13"/>
    <mergeCell ref="V22:W22"/>
    <mergeCell ref="X22:AB22"/>
    <mergeCell ref="AC22:AE22"/>
    <mergeCell ref="N23:U23"/>
    <mergeCell ref="V24:W24"/>
    <mergeCell ref="B60:C60"/>
    <mergeCell ref="D60:Y60"/>
    <mergeCell ref="E61:Y61"/>
    <mergeCell ref="E62:Y63"/>
    <mergeCell ref="B65:C65"/>
    <mergeCell ref="D65:Y65"/>
    <mergeCell ref="AB71:AJ73"/>
    <mergeCell ref="P74:Q74"/>
    <mergeCell ref="AB74:AJ74"/>
    <mergeCell ref="AB35:AJ35"/>
    <mergeCell ref="C32:F32"/>
    <mergeCell ref="C31:F31"/>
    <mergeCell ref="J33:L33"/>
    <mergeCell ref="V33:W33"/>
    <mergeCell ref="X33:AB33"/>
    <mergeCell ref="AH33:AJ33"/>
    <mergeCell ref="J31:L31"/>
    <mergeCell ref="J32:L32"/>
    <mergeCell ref="AH32:AJ32"/>
    <mergeCell ref="X31:AB31"/>
    <mergeCell ref="AC31:AE31"/>
    <mergeCell ref="AH31:AJ31"/>
    <mergeCell ref="V31:W31"/>
  </mergeCells>
  <phoneticPr fontId="4"/>
  <conditionalFormatting sqref="F7:G7">
    <cfRule type="containsBlanks" dxfId="376" priority="24">
      <formula>LEN(TRIM(F7))=0</formula>
    </cfRule>
  </conditionalFormatting>
  <conditionalFormatting sqref="G22:L22 G23 J23 G28:L29 G31:L31 J33:L33">
    <cfRule type="containsBlanks" dxfId="375" priority="5">
      <formula>LEN(TRIM(G22))=0</formula>
    </cfRule>
  </conditionalFormatting>
  <conditionalFormatting sqref="I7">
    <cfRule type="containsBlanks" dxfId="374" priority="23">
      <formula>LEN(TRIM(I7))=0</formula>
    </cfRule>
  </conditionalFormatting>
  <conditionalFormatting sqref="O10:O11 Q10:Q11 S10:S11 I10:I13 K10:K13 M10:M13">
    <cfRule type="containsBlanks" dxfId="373" priority="1">
      <formula>LEN(TRIM(I10))=0</formula>
    </cfRule>
  </conditionalFormatting>
  <conditionalFormatting sqref="V22:W22 V23 V24:W25">
    <cfRule type="containsBlanks" dxfId="372" priority="4">
      <formula>LEN(TRIM(V22))=0</formula>
    </cfRule>
  </conditionalFormatting>
  <conditionalFormatting sqref="V28:W29">
    <cfRule type="containsBlanks" dxfId="371" priority="22">
      <formula>LEN(TRIM(V28))=0</formula>
    </cfRule>
  </conditionalFormatting>
  <dataValidations count="8">
    <dataValidation type="list" imeMode="off" allowBlank="1" showInputMessage="1" sqref="I7:J7" xr:uid="{9625452D-5EB6-41A2-8375-5FB0E50767CB}">
      <formula1>"　,6,7,8,9,10,11,12,1,2,3,"</formula1>
    </dataValidation>
    <dataValidation type="list" imeMode="off" allowBlank="1" showInputMessage="1" sqref="F7:G7" xr:uid="{CFC474FC-96A2-4DC1-B0FE-DE4905331FAC}">
      <formula1>"　,5,6"</formula1>
    </dataValidation>
    <dataValidation type="custom" imeMode="off" allowBlank="1" showInputMessage="1" showErrorMessage="1" error="「,」（カンマ）ではなく「.」（小数点・ピリオド）を使用してください" sqref="J33:L33 J31:L31 J28:L29 J22:L26" xr:uid="{5B0B2AF0-A44C-4476-8B7E-3C20688881C3}">
      <formula1>ISERROR(SEARCH(",",J22))</formula1>
    </dataValidation>
    <dataValidation imeMode="off" allowBlank="1" showInputMessage="1" showErrorMessage="1" sqref="V22:W25 V28:W29" xr:uid="{4AF58E15-CDE8-4D14-87C2-7A5E34DA05F5}"/>
    <dataValidation imeMode="off" allowBlank="1" showInputMessage="1" sqref="I10:T11 I12:N13" xr:uid="{2A93B70F-2687-4280-A83B-11352F9EF71C}"/>
    <dataValidation type="list" allowBlank="1" showInputMessage="1" showErrorMessage="1" sqref="N74" xr:uid="{F869D744-733F-4D82-9C90-B93BF8201ED5}">
      <formula1>"1,２,３,４,５,６,７,８,９,10,11,12"</formula1>
    </dataValidation>
    <dataValidation type="list" allowBlank="1" showInputMessage="1" showErrorMessage="1" sqref="P74" xr:uid="{60F778DC-726C-4E0A-908D-FB3F9A642A36}">
      <formula1>"1,２,３,４,５,６,７,８,９,10,11,12,13,14,15,16,17,18,19,20,21,22,23,24,25,26,27,28,29,30,31"</formula1>
    </dataValidation>
    <dataValidation type="list" allowBlank="1" showInputMessage="1" showErrorMessage="1" sqref="L74" xr:uid="{5D7E9B45-34E6-4B49-9C46-4BE6691195A7}">
      <formula1>"元,２,３,４,５,６,７,８,９,10,11,12,13,14,15,16,17,18,19,20,21,22,23,24,25,26,27,28,29,30,31"</formula1>
    </dataValidation>
  </dataValidations>
  <printOptions horizontalCentered="1"/>
  <pageMargins left="0.70866141732283472" right="0.31496062992125984" top="0.39370078740157483" bottom="0.39370078740157483" header="0.51181102362204722" footer="0.31496062992125984"/>
  <pageSetup paperSize="9" scale="84"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0305" r:id="rId4" name="Check Box 1">
              <controlPr defaultSize="0" autoFill="0" autoLine="0" autoPict="0">
                <anchor moveWithCells="1">
                  <from>
                    <xdr:col>18</xdr:col>
                    <xdr:colOff>76200</xdr:colOff>
                    <xdr:row>14</xdr:row>
                    <xdr:rowOff>152400</xdr:rowOff>
                  </from>
                  <to>
                    <xdr:col>21</xdr:col>
                    <xdr:colOff>19050</xdr:colOff>
                    <xdr:row>16</xdr:row>
                    <xdr:rowOff>19050</xdr:rowOff>
                  </to>
                </anchor>
              </controlPr>
            </control>
          </mc:Choice>
        </mc:AlternateContent>
        <mc:AlternateContent xmlns:mc="http://schemas.openxmlformats.org/markup-compatibility/2006">
          <mc:Choice Requires="x14">
            <control shapeId="610306" r:id="rId5" name="Check Box 2">
              <controlPr defaultSize="0" autoFill="0" autoLine="0" autoPict="0">
                <anchor moveWithCells="1">
                  <from>
                    <xdr:col>21</xdr:col>
                    <xdr:colOff>76200</xdr:colOff>
                    <xdr:row>14</xdr:row>
                    <xdr:rowOff>152400</xdr:rowOff>
                  </from>
                  <to>
                    <xdr:col>24</xdr:col>
                    <xdr:colOff>19050</xdr:colOff>
                    <xdr:row>16</xdr:row>
                    <xdr:rowOff>9525</xdr:rowOff>
                  </to>
                </anchor>
              </controlPr>
            </control>
          </mc:Choice>
        </mc:AlternateContent>
        <mc:AlternateContent xmlns:mc="http://schemas.openxmlformats.org/markup-compatibility/2006">
          <mc:Choice Requires="x14">
            <control shapeId="610313" r:id="rId6" name="Check Box 34">
              <controlPr defaultSize="0" autoFill="0" autoLine="0" autoPict="0">
                <anchor moveWithCells="1" sizeWithCells="1">
                  <from>
                    <xdr:col>6</xdr:col>
                    <xdr:colOff>28575</xdr:colOff>
                    <xdr:row>34</xdr:row>
                    <xdr:rowOff>123825</xdr:rowOff>
                  </from>
                  <to>
                    <xdr:col>8</xdr:col>
                    <xdr:colOff>47625</xdr:colOff>
                    <xdr:row>36</xdr:row>
                    <xdr:rowOff>28575</xdr:rowOff>
                  </to>
                </anchor>
              </controlPr>
            </control>
          </mc:Choice>
        </mc:AlternateContent>
        <mc:AlternateContent xmlns:mc="http://schemas.openxmlformats.org/markup-compatibility/2006">
          <mc:Choice Requires="x14">
            <control shapeId="610316" r:id="rId7" name="Check Box 12">
              <controlPr defaultSize="0" autoFill="0" autoLine="0" autoPict="0">
                <anchor moveWithCells="1" sizeWithCells="1">
                  <from>
                    <xdr:col>8</xdr:col>
                    <xdr:colOff>180975</xdr:colOff>
                    <xdr:row>34</xdr:row>
                    <xdr:rowOff>114300</xdr:rowOff>
                  </from>
                  <to>
                    <xdr:col>9</xdr:col>
                    <xdr:colOff>190500</xdr:colOff>
                    <xdr:row>36</xdr:row>
                    <xdr:rowOff>9525</xdr:rowOff>
                  </to>
                </anchor>
              </controlPr>
            </control>
          </mc:Choice>
        </mc:AlternateContent>
        <mc:AlternateContent xmlns:mc="http://schemas.openxmlformats.org/markup-compatibility/2006">
          <mc:Choice Requires="x14">
            <control shapeId="610319" r:id="rId8" name="Check Box 15">
              <controlPr defaultSize="0" autoFill="0" autoLine="0" autoPict="0">
                <anchor moveWithCells="1" sizeWithCells="1">
                  <from>
                    <xdr:col>6</xdr:col>
                    <xdr:colOff>28575</xdr:colOff>
                    <xdr:row>36</xdr:row>
                    <xdr:rowOff>133350</xdr:rowOff>
                  </from>
                  <to>
                    <xdr:col>8</xdr:col>
                    <xdr:colOff>47625</xdr:colOff>
                    <xdr:row>38</xdr:row>
                    <xdr:rowOff>38100</xdr:rowOff>
                  </to>
                </anchor>
              </controlPr>
            </control>
          </mc:Choice>
        </mc:AlternateContent>
        <mc:AlternateContent xmlns:mc="http://schemas.openxmlformats.org/markup-compatibility/2006">
          <mc:Choice Requires="x14">
            <control shapeId="610320" r:id="rId9" name="Check Box 16">
              <controlPr defaultSize="0" autoFill="0" autoLine="0" autoPict="0">
                <anchor moveWithCells="1" sizeWithCells="1">
                  <from>
                    <xdr:col>6</xdr:col>
                    <xdr:colOff>28575</xdr:colOff>
                    <xdr:row>35</xdr:row>
                    <xdr:rowOff>123825</xdr:rowOff>
                  </from>
                  <to>
                    <xdr:col>8</xdr:col>
                    <xdr:colOff>47625</xdr:colOff>
                    <xdr:row>37</xdr:row>
                    <xdr:rowOff>28575</xdr:rowOff>
                  </to>
                </anchor>
              </controlPr>
            </control>
          </mc:Choice>
        </mc:AlternateContent>
        <mc:AlternateContent xmlns:mc="http://schemas.openxmlformats.org/markup-compatibility/2006">
          <mc:Choice Requires="x14">
            <control shapeId="610321" r:id="rId10" name="Check Box 17">
              <controlPr defaultSize="0" autoFill="0" autoLine="0" autoPict="0">
                <anchor moveWithCells="1" sizeWithCells="1">
                  <from>
                    <xdr:col>8</xdr:col>
                    <xdr:colOff>180975</xdr:colOff>
                    <xdr:row>35</xdr:row>
                    <xdr:rowOff>123825</xdr:rowOff>
                  </from>
                  <to>
                    <xdr:col>12</xdr:col>
                    <xdr:colOff>0</xdr:colOff>
                    <xdr:row>37</xdr:row>
                    <xdr:rowOff>28575</xdr:rowOff>
                  </to>
                </anchor>
              </controlPr>
            </control>
          </mc:Choice>
        </mc:AlternateContent>
        <mc:AlternateContent xmlns:mc="http://schemas.openxmlformats.org/markup-compatibility/2006">
          <mc:Choice Requires="x14">
            <control shapeId="610322" r:id="rId11" name="Check Box 18">
              <controlPr defaultSize="0" autoFill="0" autoLine="0" autoPict="0">
                <anchor moveWithCells="1" sizeWithCells="1">
                  <from>
                    <xdr:col>8</xdr:col>
                    <xdr:colOff>180975</xdr:colOff>
                    <xdr:row>36</xdr:row>
                    <xdr:rowOff>133350</xdr:rowOff>
                  </from>
                  <to>
                    <xdr:col>12</xdr:col>
                    <xdr:colOff>0</xdr:colOff>
                    <xdr:row>38</xdr:row>
                    <xdr:rowOff>38100</xdr:rowOff>
                  </to>
                </anchor>
              </controlPr>
            </control>
          </mc:Choice>
        </mc:AlternateContent>
        <mc:AlternateContent xmlns:mc="http://schemas.openxmlformats.org/markup-compatibility/2006">
          <mc:Choice Requires="x14">
            <control shapeId="610317" r:id="rId12" name="Check Box 13">
              <controlPr defaultSize="0" autoFill="0" autoLine="0" autoPict="0">
                <anchor moveWithCells="1" sizeWithCells="1">
                  <from>
                    <xdr:col>17</xdr:col>
                    <xdr:colOff>0</xdr:colOff>
                    <xdr:row>34</xdr:row>
                    <xdr:rowOff>114300</xdr:rowOff>
                  </from>
                  <to>
                    <xdr:col>19</xdr:col>
                    <xdr:colOff>19050</xdr:colOff>
                    <xdr:row>36</xdr:row>
                    <xdr:rowOff>19050</xdr:rowOff>
                  </to>
                </anchor>
              </controlPr>
            </control>
          </mc:Choice>
        </mc:AlternateContent>
        <mc:AlternateContent xmlns:mc="http://schemas.openxmlformats.org/markup-compatibility/2006">
          <mc:Choice Requires="x14">
            <control shapeId="610318" r:id="rId13" name="Check Box 14">
              <controlPr defaultSize="0" autoFill="0" autoLine="0" autoPict="0">
                <anchor moveWithCells="1" sizeWithCells="1">
                  <from>
                    <xdr:col>19</xdr:col>
                    <xdr:colOff>190500</xdr:colOff>
                    <xdr:row>34</xdr:row>
                    <xdr:rowOff>114300</xdr:rowOff>
                  </from>
                  <to>
                    <xdr:col>22</xdr:col>
                    <xdr:colOff>9525</xdr:colOff>
                    <xdr:row>36</xdr:row>
                    <xdr:rowOff>19050</xdr:rowOff>
                  </to>
                </anchor>
              </controlPr>
            </control>
          </mc:Choice>
        </mc:AlternateContent>
        <mc:AlternateContent xmlns:mc="http://schemas.openxmlformats.org/markup-compatibility/2006">
          <mc:Choice Requires="x14">
            <control shapeId="610323" r:id="rId14" name="Check Box 19">
              <controlPr defaultSize="0" autoFill="0" autoLine="0" autoPict="0">
                <anchor moveWithCells="1" sizeWithCells="1">
                  <from>
                    <xdr:col>17</xdr:col>
                    <xdr:colOff>0</xdr:colOff>
                    <xdr:row>35</xdr:row>
                    <xdr:rowOff>123825</xdr:rowOff>
                  </from>
                  <to>
                    <xdr:col>19</xdr:col>
                    <xdr:colOff>19050</xdr:colOff>
                    <xdr:row>37</xdr:row>
                    <xdr:rowOff>28575</xdr:rowOff>
                  </to>
                </anchor>
              </controlPr>
            </control>
          </mc:Choice>
        </mc:AlternateContent>
        <mc:AlternateContent xmlns:mc="http://schemas.openxmlformats.org/markup-compatibility/2006">
          <mc:Choice Requires="x14">
            <control shapeId="610324" r:id="rId15" name="Check Box 20">
              <controlPr defaultSize="0" autoFill="0" autoLine="0" autoPict="0">
                <anchor moveWithCells="1" sizeWithCells="1">
                  <from>
                    <xdr:col>19</xdr:col>
                    <xdr:colOff>190500</xdr:colOff>
                    <xdr:row>35</xdr:row>
                    <xdr:rowOff>123825</xdr:rowOff>
                  </from>
                  <to>
                    <xdr:col>22</xdr:col>
                    <xdr:colOff>9525</xdr:colOff>
                    <xdr:row>37</xdr:row>
                    <xdr:rowOff>28575</xdr:rowOff>
                  </to>
                </anchor>
              </controlPr>
            </control>
          </mc:Choice>
        </mc:AlternateContent>
        <mc:AlternateContent xmlns:mc="http://schemas.openxmlformats.org/markup-compatibility/2006">
          <mc:Choice Requires="x14">
            <control shapeId="610367" r:id="rId16" name="Check Box 1">
              <controlPr defaultSize="0" autoFill="0" autoLine="0" autoPict="0">
                <anchor moveWithCells="1">
                  <from>
                    <xdr:col>18</xdr:col>
                    <xdr:colOff>76200</xdr:colOff>
                    <xdr:row>39</xdr:row>
                    <xdr:rowOff>0</xdr:rowOff>
                  </from>
                  <to>
                    <xdr:col>21</xdr:col>
                    <xdr:colOff>19050</xdr:colOff>
                    <xdr:row>40</xdr:row>
                    <xdr:rowOff>47625</xdr:rowOff>
                  </to>
                </anchor>
              </controlPr>
            </control>
          </mc:Choice>
        </mc:AlternateContent>
        <mc:AlternateContent xmlns:mc="http://schemas.openxmlformats.org/markup-compatibility/2006">
          <mc:Choice Requires="x14">
            <control shapeId="610368" r:id="rId17" name="Check Box 2">
              <controlPr defaultSize="0" autoFill="0" autoLine="0" autoPict="0">
                <anchor moveWithCells="1">
                  <from>
                    <xdr:col>21</xdr:col>
                    <xdr:colOff>76200</xdr:colOff>
                    <xdr:row>39</xdr:row>
                    <xdr:rowOff>0</xdr:rowOff>
                  </from>
                  <to>
                    <xdr:col>24</xdr:col>
                    <xdr:colOff>19050</xdr:colOff>
                    <xdr:row>40</xdr:row>
                    <xdr:rowOff>38100</xdr:rowOff>
                  </to>
                </anchor>
              </controlPr>
            </control>
          </mc:Choice>
        </mc:AlternateContent>
        <mc:AlternateContent xmlns:mc="http://schemas.openxmlformats.org/markup-compatibility/2006">
          <mc:Choice Requires="x14">
            <control shapeId="610369" r:id="rId18" name="Check Box 1">
              <controlPr defaultSize="0" autoFill="0" autoLine="0" autoPict="0">
                <anchor moveWithCells="1">
                  <from>
                    <xdr:col>18</xdr:col>
                    <xdr:colOff>76200</xdr:colOff>
                    <xdr:row>41</xdr:row>
                    <xdr:rowOff>123825</xdr:rowOff>
                  </from>
                  <to>
                    <xdr:col>21</xdr:col>
                    <xdr:colOff>28575</xdr:colOff>
                    <xdr:row>43</xdr:row>
                    <xdr:rowOff>28575</xdr:rowOff>
                  </to>
                </anchor>
              </controlPr>
            </control>
          </mc:Choice>
        </mc:AlternateContent>
        <mc:AlternateContent xmlns:mc="http://schemas.openxmlformats.org/markup-compatibility/2006">
          <mc:Choice Requires="x14">
            <control shapeId="610370" r:id="rId19" name="Check Box 2">
              <controlPr defaultSize="0" autoFill="0" autoLine="0" autoPict="0">
                <anchor moveWithCells="1">
                  <from>
                    <xdr:col>21</xdr:col>
                    <xdr:colOff>47625</xdr:colOff>
                    <xdr:row>41</xdr:row>
                    <xdr:rowOff>123825</xdr:rowOff>
                  </from>
                  <to>
                    <xdr:col>24</xdr:col>
                    <xdr:colOff>0</xdr:colOff>
                    <xdr:row>43</xdr:row>
                    <xdr:rowOff>19050</xdr:rowOff>
                  </to>
                </anchor>
              </controlPr>
            </control>
          </mc:Choice>
        </mc:AlternateContent>
        <mc:AlternateContent xmlns:mc="http://schemas.openxmlformats.org/markup-compatibility/2006">
          <mc:Choice Requires="x14">
            <control shapeId="610373" r:id="rId20" name="Check Box 1">
              <controlPr defaultSize="0" autoFill="0" autoLine="0" autoPict="0">
                <anchor moveWithCells="1">
                  <from>
                    <xdr:col>18</xdr:col>
                    <xdr:colOff>76200</xdr:colOff>
                    <xdr:row>49</xdr:row>
                    <xdr:rowOff>0</xdr:rowOff>
                  </from>
                  <to>
                    <xdr:col>21</xdr:col>
                    <xdr:colOff>28575</xdr:colOff>
                    <xdr:row>50</xdr:row>
                    <xdr:rowOff>0</xdr:rowOff>
                  </to>
                </anchor>
              </controlPr>
            </control>
          </mc:Choice>
        </mc:AlternateContent>
        <mc:AlternateContent xmlns:mc="http://schemas.openxmlformats.org/markup-compatibility/2006">
          <mc:Choice Requires="x14">
            <control shapeId="610374" r:id="rId21" name="Check Box 2">
              <controlPr defaultSize="0" autoFill="0" autoLine="0" autoPict="0">
                <anchor moveWithCells="1">
                  <from>
                    <xdr:col>21</xdr:col>
                    <xdr:colOff>47625</xdr:colOff>
                    <xdr:row>49</xdr:row>
                    <xdr:rowOff>0</xdr:rowOff>
                  </from>
                  <to>
                    <xdr:col>24</xdr:col>
                    <xdr:colOff>0</xdr:colOff>
                    <xdr:row>49</xdr:row>
                    <xdr:rowOff>142875</xdr:rowOff>
                  </to>
                </anchor>
              </controlPr>
            </control>
          </mc:Choice>
        </mc:AlternateContent>
        <mc:AlternateContent xmlns:mc="http://schemas.openxmlformats.org/markup-compatibility/2006">
          <mc:Choice Requires="x14">
            <control shapeId="610377" r:id="rId22" name="Check Box 73">
              <controlPr defaultSize="0" autoFill="0" autoLine="0" autoPict="0">
                <anchor moveWithCells="1">
                  <from>
                    <xdr:col>18</xdr:col>
                    <xdr:colOff>76200</xdr:colOff>
                    <xdr:row>53</xdr:row>
                    <xdr:rowOff>114300</xdr:rowOff>
                  </from>
                  <to>
                    <xdr:col>21</xdr:col>
                    <xdr:colOff>28575</xdr:colOff>
                    <xdr:row>54</xdr:row>
                    <xdr:rowOff>114300</xdr:rowOff>
                  </to>
                </anchor>
              </controlPr>
            </control>
          </mc:Choice>
        </mc:AlternateContent>
        <mc:AlternateContent xmlns:mc="http://schemas.openxmlformats.org/markup-compatibility/2006">
          <mc:Choice Requires="x14">
            <control shapeId="610378" r:id="rId23" name="Check Box 74">
              <controlPr defaultSize="0" autoFill="0" autoLine="0" autoPict="0">
                <anchor moveWithCells="1">
                  <from>
                    <xdr:col>21</xdr:col>
                    <xdr:colOff>47625</xdr:colOff>
                    <xdr:row>53</xdr:row>
                    <xdr:rowOff>114300</xdr:rowOff>
                  </from>
                  <to>
                    <xdr:col>24</xdr:col>
                    <xdr:colOff>0</xdr:colOff>
                    <xdr:row>54</xdr:row>
                    <xdr:rowOff>104775</xdr:rowOff>
                  </to>
                </anchor>
              </controlPr>
            </control>
          </mc:Choice>
        </mc:AlternateContent>
        <mc:AlternateContent xmlns:mc="http://schemas.openxmlformats.org/markup-compatibility/2006">
          <mc:Choice Requires="x14">
            <control shapeId="610381" r:id="rId24" name="Check Box 77">
              <controlPr defaultSize="0" autoFill="0" autoLine="0" autoPict="0">
                <anchor moveWithCells="1">
                  <from>
                    <xdr:col>18</xdr:col>
                    <xdr:colOff>76200</xdr:colOff>
                    <xdr:row>56</xdr:row>
                    <xdr:rowOff>0</xdr:rowOff>
                  </from>
                  <to>
                    <xdr:col>21</xdr:col>
                    <xdr:colOff>28575</xdr:colOff>
                    <xdr:row>57</xdr:row>
                    <xdr:rowOff>47625</xdr:rowOff>
                  </to>
                </anchor>
              </controlPr>
            </control>
          </mc:Choice>
        </mc:AlternateContent>
        <mc:AlternateContent xmlns:mc="http://schemas.openxmlformats.org/markup-compatibility/2006">
          <mc:Choice Requires="x14">
            <control shapeId="610382" r:id="rId25" name="Check Box 78">
              <controlPr defaultSize="0" autoFill="0" autoLine="0" autoPict="0">
                <anchor moveWithCells="1">
                  <from>
                    <xdr:col>21</xdr:col>
                    <xdr:colOff>47625</xdr:colOff>
                    <xdr:row>56</xdr:row>
                    <xdr:rowOff>0</xdr:rowOff>
                  </from>
                  <to>
                    <xdr:col>24</xdr:col>
                    <xdr:colOff>0</xdr:colOff>
                    <xdr:row>57</xdr:row>
                    <xdr:rowOff>38100</xdr:rowOff>
                  </to>
                </anchor>
              </controlPr>
            </control>
          </mc:Choice>
        </mc:AlternateContent>
        <mc:AlternateContent xmlns:mc="http://schemas.openxmlformats.org/markup-compatibility/2006">
          <mc:Choice Requires="x14">
            <control shapeId="610385" r:id="rId26" name="Check Box 1">
              <controlPr defaultSize="0" autoFill="0" autoLine="0" autoPict="0">
                <anchor moveWithCells="1">
                  <from>
                    <xdr:col>18</xdr:col>
                    <xdr:colOff>76200</xdr:colOff>
                    <xdr:row>45</xdr:row>
                    <xdr:rowOff>38100</xdr:rowOff>
                  </from>
                  <to>
                    <xdr:col>21</xdr:col>
                    <xdr:colOff>19050</xdr:colOff>
                    <xdr:row>46</xdr:row>
                    <xdr:rowOff>85725</xdr:rowOff>
                  </to>
                </anchor>
              </controlPr>
            </control>
          </mc:Choice>
        </mc:AlternateContent>
        <mc:AlternateContent xmlns:mc="http://schemas.openxmlformats.org/markup-compatibility/2006">
          <mc:Choice Requires="x14">
            <control shapeId="610386" r:id="rId27" name="Check Box 2">
              <controlPr defaultSize="0" autoFill="0" autoLine="0" autoPict="0">
                <anchor moveWithCells="1">
                  <from>
                    <xdr:col>21</xdr:col>
                    <xdr:colOff>76200</xdr:colOff>
                    <xdr:row>45</xdr:row>
                    <xdr:rowOff>38100</xdr:rowOff>
                  </from>
                  <to>
                    <xdr:col>24</xdr:col>
                    <xdr:colOff>19050</xdr:colOff>
                    <xdr:row>46</xdr:row>
                    <xdr:rowOff>76200</xdr:rowOff>
                  </to>
                </anchor>
              </controlPr>
            </control>
          </mc:Choice>
        </mc:AlternateContent>
        <mc:AlternateContent xmlns:mc="http://schemas.openxmlformats.org/markup-compatibility/2006">
          <mc:Choice Requires="x14">
            <control shapeId="610389" r:id="rId28" name="Check Box 85">
              <controlPr defaultSize="0" autoFill="0" autoLine="0" autoPict="0">
                <anchor moveWithCells="1">
                  <from>
                    <xdr:col>18</xdr:col>
                    <xdr:colOff>76200</xdr:colOff>
                    <xdr:row>59</xdr:row>
                    <xdr:rowOff>0</xdr:rowOff>
                  </from>
                  <to>
                    <xdr:col>21</xdr:col>
                    <xdr:colOff>28575</xdr:colOff>
                    <xdr:row>60</xdr:row>
                    <xdr:rowOff>28575</xdr:rowOff>
                  </to>
                </anchor>
              </controlPr>
            </control>
          </mc:Choice>
        </mc:AlternateContent>
        <mc:AlternateContent xmlns:mc="http://schemas.openxmlformats.org/markup-compatibility/2006">
          <mc:Choice Requires="x14">
            <control shapeId="610390" r:id="rId29" name="Check Box 86">
              <controlPr defaultSize="0" autoFill="0" autoLine="0" autoPict="0">
                <anchor moveWithCells="1">
                  <from>
                    <xdr:col>21</xdr:col>
                    <xdr:colOff>47625</xdr:colOff>
                    <xdr:row>59</xdr:row>
                    <xdr:rowOff>0</xdr:rowOff>
                  </from>
                  <to>
                    <xdr:col>24</xdr:col>
                    <xdr:colOff>0</xdr:colOff>
                    <xdr:row>60</xdr:row>
                    <xdr:rowOff>19050</xdr:rowOff>
                  </to>
                </anchor>
              </controlPr>
            </control>
          </mc:Choice>
        </mc:AlternateContent>
        <mc:AlternateContent xmlns:mc="http://schemas.openxmlformats.org/markup-compatibility/2006">
          <mc:Choice Requires="x14">
            <control shapeId="610391" r:id="rId30" name="Check Box 87">
              <controlPr defaultSize="0" autoPict="0">
                <anchor moveWithCells="1" sizeWithCells="1">
                  <from>
                    <xdr:col>3</xdr:col>
                    <xdr:colOff>95250</xdr:colOff>
                    <xdr:row>68</xdr:row>
                    <xdr:rowOff>9525</xdr:rowOff>
                  </from>
                  <to>
                    <xdr:col>15</xdr:col>
                    <xdr:colOff>171450</xdr:colOff>
                    <xdr:row>69</xdr:row>
                    <xdr:rowOff>57150</xdr:rowOff>
                  </to>
                </anchor>
              </controlPr>
            </control>
          </mc:Choice>
        </mc:AlternateContent>
        <mc:AlternateContent xmlns:mc="http://schemas.openxmlformats.org/markup-compatibility/2006">
          <mc:Choice Requires="x14">
            <control shapeId="610392" r:id="rId31" name="Check Box 33">
              <controlPr defaultSize="0" autoPict="0">
                <anchor moveWithCells="1" sizeWithCells="1">
                  <from>
                    <xdr:col>3</xdr:col>
                    <xdr:colOff>95250</xdr:colOff>
                    <xdr:row>64</xdr:row>
                    <xdr:rowOff>142875</xdr:rowOff>
                  </from>
                  <to>
                    <xdr:col>10</xdr:col>
                    <xdr:colOff>38100</xdr:colOff>
                    <xdr:row>66</xdr:row>
                    <xdr:rowOff>19050</xdr:rowOff>
                  </to>
                </anchor>
              </controlPr>
            </control>
          </mc:Choice>
        </mc:AlternateContent>
        <mc:AlternateContent xmlns:mc="http://schemas.openxmlformats.org/markup-compatibility/2006">
          <mc:Choice Requires="x14">
            <control shapeId="610393" r:id="rId32" name="Check Box 89">
              <controlPr defaultSize="0" autoPict="0">
                <anchor moveWithCells="1" sizeWithCells="1">
                  <from>
                    <xdr:col>3</xdr:col>
                    <xdr:colOff>95250</xdr:colOff>
                    <xdr:row>65</xdr:row>
                    <xdr:rowOff>114300</xdr:rowOff>
                  </from>
                  <to>
                    <xdr:col>6</xdr:col>
                    <xdr:colOff>152400</xdr:colOff>
                    <xdr:row>67</xdr:row>
                    <xdr:rowOff>57150</xdr:rowOff>
                  </to>
                </anchor>
              </controlPr>
            </control>
          </mc:Choice>
        </mc:AlternateContent>
        <mc:AlternateContent xmlns:mc="http://schemas.openxmlformats.org/markup-compatibility/2006">
          <mc:Choice Requires="x14">
            <control shapeId="610394" r:id="rId33" name="Check Box 90">
              <controlPr defaultSize="0" autoPict="0">
                <anchor moveWithCells="1" sizeWithCells="1">
                  <from>
                    <xdr:col>3</xdr:col>
                    <xdr:colOff>95250</xdr:colOff>
                    <xdr:row>67</xdr:row>
                    <xdr:rowOff>9525</xdr:rowOff>
                  </from>
                  <to>
                    <xdr:col>16</xdr:col>
                    <xdr:colOff>180975</xdr:colOff>
                    <xdr:row>68</xdr:row>
                    <xdr:rowOff>28575</xdr:rowOff>
                  </to>
                </anchor>
              </controlPr>
            </control>
          </mc:Choice>
        </mc:AlternateContent>
        <mc:AlternateContent xmlns:mc="http://schemas.openxmlformats.org/markup-compatibility/2006">
          <mc:Choice Requires="x14">
            <control shapeId="610395" r:id="rId34" name="Check Box 91">
              <controlPr defaultSize="0" autoPict="0">
                <anchor moveWithCells="1" sizeWithCells="1">
                  <from>
                    <xdr:col>14</xdr:col>
                    <xdr:colOff>104775</xdr:colOff>
                    <xdr:row>64</xdr:row>
                    <xdr:rowOff>114300</xdr:rowOff>
                  </from>
                  <to>
                    <xdr:col>22</xdr:col>
                    <xdr:colOff>0</xdr:colOff>
                    <xdr:row>66</xdr:row>
                    <xdr:rowOff>57150</xdr:rowOff>
                  </to>
                </anchor>
              </controlPr>
            </control>
          </mc:Choice>
        </mc:AlternateContent>
        <mc:AlternateContent xmlns:mc="http://schemas.openxmlformats.org/markup-compatibility/2006">
          <mc:Choice Requires="x14">
            <control shapeId="610396" r:id="rId35" name="Check Box 92">
              <controlPr defaultSize="0" autoPict="0">
                <anchor moveWithCells="1" sizeWithCells="1">
                  <from>
                    <xdr:col>14</xdr:col>
                    <xdr:colOff>104775</xdr:colOff>
                    <xdr:row>65</xdr:row>
                    <xdr:rowOff>161925</xdr:rowOff>
                  </from>
                  <to>
                    <xdr:col>23</xdr:col>
                    <xdr:colOff>19050</xdr:colOff>
                    <xdr:row>67</xdr:row>
                    <xdr:rowOff>0</xdr:rowOff>
                  </to>
                </anchor>
              </controlPr>
            </control>
          </mc:Choice>
        </mc:AlternateContent>
        <mc:AlternateContent xmlns:mc="http://schemas.openxmlformats.org/markup-compatibility/2006">
          <mc:Choice Requires="x14">
            <control shapeId="610397" r:id="rId36" name="Check Box 151">
              <controlPr defaultSize="0" autoPict="0">
                <anchor moveWithCells="1" sizeWithCells="1">
                  <from>
                    <xdr:col>17</xdr:col>
                    <xdr:colOff>161925</xdr:colOff>
                    <xdr:row>71</xdr:row>
                    <xdr:rowOff>19050</xdr:rowOff>
                  </from>
                  <to>
                    <xdr:col>21</xdr:col>
                    <xdr:colOff>95250</xdr:colOff>
                    <xdr:row>72</xdr:row>
                    <xdr:rowOff>28575</xdr:rowOff>
                  </to>
                </anchor>
              </controlPr>
            </control>
          </mc:Choice>
        </mc:AlternateContent>
        <mc:AlternateContent xmlns:mc="http://schemas.openxmlformats.org/markup-compatibility/2006">
          <mc:Choice Requires="x14">
            <control shapeId="610398" r:id="rId37" name="Check Box 152">
              <controlPr defaultSize="0" autoPict="0">
                <anchor moveWithCells="1" sizeWithCells="1">
                  <from>
                    <xdr:col>21</xdr:col>
                    <xdr:colOff>190500</xdr:colOff>
                    <xdr:row>71</xdr:row>
                    <xdr:rowOff>9525</xdr:rowOff>
                  </from>
                  <to>
                    <xdr:col>25</xdr:col>
                    <xdr:colOff>47625</xdr:colOff>
                    <xdr:row>72</xdr:row>
                    <xdr:rowOff>28575</xdr:rowOff>
                  </to>
                </anchor>
              </controlPr>
            </control>
          </mc:Choice>
        </mc:AlternateContent>
        <mc:AlternateContent xmlns:mc="http://schemas.openxmlformats.org/markup-compatibility/2006">
          <mc:Choice Requires="x14">
            <control shapeId="610399" r:id="rId38" name="Check Box 95">
              <controlPr defaultSize="0" autoPict="0">
                <anchor moveWithCells="1" sizeWithCells="1">
                  <from>
                    <xdr:col>14</xdr:col>
                    <xdr:colOff>9525</xdr:colOff>
                    <xdr:row>71</xdr:row>
                    <xdr:rowOff>9525</xdr:rowOff>
                  </from>
                  <to>
                    <xdr:col>17</xdr:col>
                    <xdr:colOff>114300</xdr:colOff>
                    <xdr:row>72</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E7D8A-9FC8-461F-B2DA-CBEA9E6F3057}">
  <sheetPr>
    <tabColor rgb="FFFFCCFF"/>
  </sheetPr>
  <dimension ref="A1:DM168"/>
  <sheetViews>
    <sheetView showGridLines="0" view="pageBreakPreview" zoomScale="85" zoomScaleNormal="100" zoomScaleSheetLayoutView="85" workbookViewId="0">
      <selection activeCell="X19" sqref="X19"/>
    </sheetView>
  </sheetViews>
  <sheetFormatPr defaultColWidth="2.625" defaultRowHeight="12"/>
  <cols>
    <col min="1" max="32" width="2.5" style="576" customWidth="1"/>
    <col min="33" max="35" width="2.5" style="541" customWidth="1"/>
    <col min="36" max="38" width="2.5" style="576" customWidth="1"/>
    <col min="39" max="39" width="2.5" style="618" customWidth="1"/>
    <col min="40" max="50" width="2.5" style="576" customWidth="1"/>
    <col min="51" max="51" width="2.625" style="576"/>
    <col min="52" max="52" width="2.625" style="576" customWidth="1"/>
    <col min="53" max="75" width="2.625" style="576"/>
    <col min="76" max="76" width="2.625" style="576" customWidth="1"/>
    <col min="77" max="77" width="4.875" style="576" hidden="1" customWidth="1"/>
    <col min="78" max="78" width="2.875" style="576" hidden="1" customWidth="1"/>
    <col min="79" max="91" width="2.625" style="576"/>
    <col min="92" max="93" width="5.125" style="576" customWidth="1"/>
    <col min="94" max="16384" width="2.625" style="576"/>
  </cols>
  <sheetData>
    <row r="1" spans="1:90" ht="14.1" customHeight="1" thickBot="1">
      <c r="A1" s="1998" t="s">
        <v>1582</v>
      </c>
      <c r="B1" s="1998"/>
      <c r="C1" s="1998"/>
      <c r="D1" s="1998"/>
      <c r="E1" s="1998"/>
      <c r="F1" s="1998"/>
      <c r="G1" s="1998"/>
      <c r="H1" s="1998"/>
      <c r="I1" s="1998"/>
      <c r="J1" s="1998"/>
      <c r="K1" s="1998"/>
      <c r="L1" s="1998"/>
      <c r="M1" s="1998"/>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c r="AL1" s="1998"/>
      <c r="AM1" s="1998"/>
      <c r="AN1" s="1998"/>
      <c r="AO1" s="1998"/>
      <c r="AP1" s="1998"/>
      <c r="AQ1" s="1998"/>
      <c r="AR1" s="1998"/>
      <c r="AS1" s="1998"/>
      <c r="AT1" s="1998"/>
      <c r="AU1" s="1998"/>
      <c r="AV1" s="1998"/>
      <c r="AW1" s="1998"/>
      <c r="AX1" s="1998"/>
      <c r="AZ1" s="1999"/>
      <c r="BA1" s="1999"/>
      <c r="BB1" s="1999"/>
      <c r="BC1" s="1999"/>
      <c r="BD1" s="1999"/>
    </row>
    <row r="2" spans="1:90" ht="14.25" customHeight="1">
      <c r="A2" s="2000" t="s">
        <v>31</v>
      </c>
      <c r="B2" s="2001"/>
      <c r="C2" s="2001"/>
      <c r="D2" s="2001"/>
      <c r="E2" s="2001"/>
      <c r="F2" s="2001"/>
      <c r="G2" s="2001"/>
      <c r="H2" s="2001"/>
      <c r="I2" s="2001"/>
      <c r="J2" s="2001"/>
      <c r="K2" s="2001"/>
      <c r="L2" s="2001"/>
      <c r="M2" s="2001"/>
      <c r="N2" s="2001"/>
      <c r="O2" s="2001"/>
      <c r="P2" s="2001"/>
      <c r="Q2" s="2001"/>
      <c r="R2" s="2001"/>
      <c r="S2" s="2001"/>
      <c r="T2" s="2001"/>
      <c r="U2" s="2001"/>
      <c r="V2" s="2001"/>
      <c r="W2" s="2001"/>
      <c r="X2" s="2001"/>
      <c r="Y2" s="2001"/>
      <c r="Z2" s="2001"/>
      <c r="AA2" s="2001"/>
      <c r="AB2" s="2001"/>
      <c r="AC2" s="2001"/>
      <c r="AD2" s="2001"/>
      <c r="AE2" s="2001"/>
      <c r="AF2" s="2001"/>
      <c r="AG2" s="2001"/>
      <c r="AH2" s="2001"/>
      <c r="AI2" s="2001"/>
      <c r="AJ2" s="2001"/>
      <c r="AK2" s="2002"/>
      <c r="AL2" s="2003" t="s">
        <v>5</v>
      </c>
      <c r="AM2" s="2004"/>
      <c r="AN2" s="2004"/>
      <c r="AO2" s="2004"/>
      <c r="AP2" s="2004"/>
      <c r="AQ2" s="2004"/>
      <c r="AR2" s="2004"/>
      <c r="AS2" s="2004"/>
      <c r="AT2" s="2004"/>
      <c r="AU2" s="2004"/>
      <c r="AV2" s="2004"/>
      <c r="AW2" s="2004"/>
      <c r="AX2" s="2005"/>
      <c r="AZ2" s="578"/>
    </row>
    <row r="3" spans="1:90" ht="14.1" customHeight="1">
      <c r="A3" s="579"/>
      <c r="C3" s="580"/>
      <c r="D3" s="580"/>
      <c r="E3" s="580"/>
      <c r="F3" s="580"/>
      <c r="G3" s="580"/>
      <c r="H3" s="580"/>
      <c r="I3" s="580"/>
      <c r="J3" s="580"/>
      <c r="K3" s="580"/>
      <c r="L3" s="580"/>
      <c r="M3" s="580"/>
      <c r="N3" s="580"/>
      <c r="O3" s="580"/>
      <c r="P3" s="580"/>
      <c r="Q3" s="580"/>
      <c r="R3" s="580"/>
      <c r="S3" s="580"/>
      <c r="T3" s="580"/>
      <c r="U3" s="580"/>
      <c r="V3" s="580"/>
      <c r="W3" s="580"/>
      <c r="X3" s="580"/>
      <c r="Y3" s="580"/>
      <c r="Z3" s="580"/>
      <c r="AA3" s="580"/>
      <c r="AB3" s="580"/>
      <c r="AC3" s="580"/>
      <c r="AD3" s="580"/>
      <c r="AE3" s="580"/>
      <c r="AF3" s="580"/>
      <c r="AG3" s="580"/>
      <c r="AH3" s="580"/>
      <c r="AI3" s="580"/>
      <c r="AJ3" s="580"/>
      <c r="AK3" s="581"/>
      <c r="AL3" s="580"/>
      <c r="AM3" s="580"/>
      <c r="AN3" s="580"/>
      <c r="AO3" s="580"/>
      <c r="AP3" s="580"/>
      <c r="AQ3" s="580"/>
      <c r="AR3" s="580"/>
      <c r="AS3" s="580"/>
      <c r="AT3" s="580"/>
      <c r="AU3" s="580"/>
      <c r="AV3" s="580"/>
      <c r="AW3" s="580"/>
      <c r="AX3" s="582"/>
    </row>
    <row r="4" spans="1:90" ht="14.1" customHeight="1">
      <c r="A4" s="2006">
        <v>3</v>
      </c>
      <c r="B4" s="2007"/>
      <c r="C4" s="1729" t="s">
        <v>1583</v>
      </c>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585"/>
      <c r="AM4" s="580"/>
      <c r="AN4" s="580"/>
      <c r="AO4" s="580"/>
      <c r="AP4" s="580"/>
      <c r="AQ4" s="580"/>
      <c r="AR4" s="580"/>
      <c r="AS4" s="580"/>
      <c r="AT4" s="580"/>
      <c r="AU4" s="580"/>
      <c r="AV4" s="580"/>
      <c r="AW4" s="580"/>
      <c r="AX4" s="582"/>
      <c r="AZ4" s="587"/>
    </row>
    <row r="5" spans="1:90" ht="13.5" customHeight="1">
      <c r="A5" s="2008" t="s">
        <v>476</v>
      </c>
      <c r="B5" s="2009"/>
      <c r="C5" s="2010" t="s">
        <v>1380</v>
      </c>
      <c r="D5" s="2010"/>
      <c r="E5" s="2010"/>
      <c r="F5" s="2010"/>
      <c r="G5" s="2010"/>
      <c r="H5" s="2010"/>
      <c r="I5" s="2010"/>
      <c r="J5" s="2010"/>
      <c r="K5" s="2010"/>
      <c r="L5" s="2010"/>
      <c r="M5" s="2010"/>
      <c r="N5" s="2010"/>
      <c r="O5" s="2010"/>
      <c r="P5" s="2010"/>
      <c r="Q5" s="2010"/>
      <c r="R5" s="2010"/>
      <c r="S5" s="2010"/>
      <c r="T5" s="2010"/>
      <c r="U5" s="2010"/>
      <c r="V5" s="2010"/>
      <c r="W5" s="2010"/>
      <c r="X5" s="2010"/>
      <c r="Y5" s="2010"/>
      <c r="Z5" s="2010"/>
      <c r="AA5" s="2010"/>
      <c r="AB5" s="2011" t="s">
        <v>891</v>
      </c>
      <c r="AC5" s="2011"/>
      <c r="AD5" s="2011"/>
      <c r="AE5" s="2011"/>
      <c r="AF5" s="2011"/>
      <c r="AG5" s="2011"/>
      <c r="AH5" s="2011"/>
      <c r="AI5" s="2011"/>
      <c r="AJ5" s="2011"/>
      <c r="AK5" s="2012" t="s">
        <v>146</v>
      </c>
      <c r="AL5" s="2012"/>
      <c r="AM5" s="2013" t="s">
        <v>892</v>
      </c>
      <c r="AN5" s="2013"/>
      <c r="AO5" s="2013"/>
      <c r="AP5" s="2013"/>
      <c r="AQ5" s="2013"/>
      <c r="AR5" s="2013"/>
      <c r="AS5" s="589"/>
      <c r="AT5" s="589"/>
      <c r="AU5" s="589"/>
      <c r="AV5" s="589"/>
      <c r="AW5" s="589"/>
      <c r="AX5" s="590"/>
    </row>
    <row r="6" spans="1:90" ht="15.75" customHeight="1">
      <c r="A6" s="579"/>
      <c r="C6" s="1761" t="s">
        <v>16</v>
      </c>
      <c r="D6" s="1896"/>
      <c r="E6" s="1896"/>
      <c r="F6" s="1896"/>
      <c r="G6" s="2044" t="s">
        <v>344</v>
      </c>
      <c r="H6" s="2045"/>
      <c r="I6" s="2045"/>
      <c r="J6" s="2045"/>
      <c r="K6" s="2045"/>
      <c r="L6" s="2045"/>
      <c r="M6" s="2045"/>
      <c r="N6" s="2045"/>
      <c r="O6" s="2045"/>
      <c r="P6" s="2045"/>
      <c r="Q6" s="2045"/>
      <c r="R6" s="2045"/>
      <c r="S6" s="2045"/>
      <c r="T6" s="2045"/>
      <c r="U6" s="2045"/>
      <c r="V6" s="2045"/>
      <c r="W6" s="2045"/>
      <c r="X6" s="2045"/>
      <c r="Y6" s="2045"/>
      <c r="Z6" s="2045"/>
      <c r="AA6" s="2045"/>
      <c r="AB6" s="2045"/>
      <c r="AC6" s="2045"/>
      <c r="AD6" s="2045"/>
      <c r="AE6" s="2045"/>
      <c r="AF6" s="2045"/>
      <c r="AG6" s="2045"/>
      <c r="AH6" s="2045"/>
      <c r="AI6" s="2045"/>
      <c r="AJ6" s="2045"/>
      <c r="AK6" s="2045"/>
      <c r="AL6" s="2045"/>
      <c r="AM6" s="185"/>
      <c r="AN6" s="13"/>
      <c r="AO6" s="13"/>
      <c r="AP6" s="13"/>
      <c r="AQ6" s="13"/>
      <c r="AR6" s="13"/>
      <c r="AS6" s="13"/>
      <c r="AT6" s="13"/>
      <c r="AU6" s="13"/>
      <c r="AV6" s="13"/>
      <c r="AW6" s="13"/>
      <c r="AX6" s="17"/>
      <c r="AZ6" s="591"/>
      <c r="BA6" s="303"/>
      <c r="BB6" s="13"/>
      <c r="BC6" s="53"/>
      <c r="BD6" s="53"/>
      <c r="BE6" s="53"/>
      <c r="BF6" s="53"/>
      <c r="BG6" s="53"/>
      <c r="BH6" s="53"/>
      <c r="BI6" s="53"/>
      <c r="BJ6" s="53"/>
      <c r="BK6" s="53"/>
      <c r="BL6" s="53"/>
      <c r="BM6" s="53"/>
      <c r="BN6" s="53"/>
      <c r="BO6" s="53"/>
      <c r="BP6" s="53"/>
      <c r="BQ6" s="53"/>
      <c r="BR6" s="53"/>
      <c r="BS6" s="53"/>
      <c r="BT6" s="53"/>
      <c r="BU6" s="13"/>
      <c r="BV6" s="13"/>
      <c r="BW6" s="13"/>
      <c r="BX6" s="13"/>
      <c r="BY6" s="13">
        <f>IF(COUNT(R11:W12)&gt;0,1,0)</f>
        <v>1</v>
      </c>
      <c r="BZ6" s="13"/>
      <c r="CA6" s="53"/>
      <c r="CB6" s="53"/>
      <c r="CC6" s="53"/>
      <c r="CD6" s="53"/>
      <c r="CE6" s="53"/>
      <c r="CF6" s="53"/>
      <c r="CG6" s="53"/>
      <c r="CH6" s="53"/>
      <c r="CI6" s="53"/>
      <c r="CJ6" s="53"/>
      <c r="CK6" s="13"/>
      <c r="CL6" s="13"/>
    </row>
    <row r="7" spans="1:90" ht="15.75" customHeight="1">
      <c r="A7" s="579"/>
      <c r="B7" s="592"/>
      <c r="C7" s="1897"/>
      <c r="D7" s="1728"/>
      <c r="E7" s="1728"/>
      <c r="F7" s="1728"/>
      <c r="G7" s="2015"/>
      <c r="H7" s="2016"/>
      <c r="I7" s="2016"/>
      <c r="J7" s="2016"/>
      <c r="K7" s="2016"/>
      <c r="L7" s="2016"/>
      <c r="M7" s="2016"/>
      <c r="N7" s="2016"/>
      <c r="O7" s="2016"/>
      <c r="P7" s="2016"/>
      <c r="Q7" s="2017"/>
      <c r="R7" s="2015" t="s">
        <v>1307</v>
      </c>
      <c r="S7" s="2016"/>
      <c r="T7" s="2016"/>
      <c r="U7" s="2016"/>
      <c r="V7" s="2016"/>
      <c r="W7" s="2016"/>
      <c r="X7" s="2016"/>
      <c r="Y7" s="2016"/>
      <c r="Z7" s="2016"/>
      <c r="AA7" s="2016"/>
      <c r="AB7" s="2016"/>
      <c r="AC7" s="2017"/>
      <c r="AD7" s="2046" t="s">
        <v>1361</v>
      </c>
      <c r="AE7" s="2047"/>
      <c r="AF7" s="2047"/>
      <c r="AG7" s="2047"/>
      <c r="AH7" s="2047"/>
      <c r="AI7" s="2047"/>
      <c r="AJ7" s="2047"/>
      <c r="AK7" s="2047"/>
      <c r="AL7" s="2047"/>
      <c r="AM7" s="508"/>
      <c r="AO7" s="578"/>
      <c r="AP7" s="303"/>
      <c r="AQ7" s="303"/>
      <c r="AR7" s="53"/>
      <c r="AS7" s="53"/>
      <c r="AT7" s="53"/>
      <c r="AU7" s="53"/>
      <c r="AV7" s="53"/>
      <c r="AW7" s="53"/>
      <c r="AX7" s="711"/>
      <c r="AY7" s="53"/>
      <c r="AZ7" s="53"/>
      <c r="BA7" s="53"/>
      <c r="BB7" s="53"/>
      <c r="BC7" s="53"/>
      <c r="BD7" s="53"/>
      <c r="BE7" s="53"/>
      <c r="BF7" s="595"/>
      <c r="BG7" s="595"/>
      <c r="BH7" s="53"/>
      <c r="BI7" s="53"/>
      <c r="BJ7" s="13"/>
      <c r="BK7" s="13"/>
      <c r="BL7" s="13"/>
      <c r="BM7" s="13"/>
      <c r="BN7" s="13"/>
      <c r="BO7" s="13"/>
      <c r="BP7" s="53"/>
      <c r="BQ7" s="53"/>
      <c r="BR7" s="53"/>
      <c r="BS7" s="53"/>
      <c r="BT7" s="53"/>
      <c r="BU7" s="53"/>
      <c r="BV7" s="53"/>
      <c r="BW7" s="53"/>
      <c r="BX7" s="53"/>
      <c r="BY7" s="53"/>
      <c r="BZ7" s="13"/>
      <c r="CA7" s="13"/>
    </row>
    <row r="8" spans="1:90" ht="15.75" customHeight="1">
      <c r="A8" s="579"/>
      <c r="B8" s="13"/>
      <c r="C8" s="2014"/>
      <c r="D8" s="1973"/>
      <c r="E8" s="1973"/>
      <c r="F8" s="1973"/>
      <c r="G8" s="2021"/>
      <c r="H8" s="2022"/>
      <c r="I8" s="2022"/>
      <c r="J8" s="2022"/>
      <c r="K8" s="2022"/>
      <c r="L8" s="2022"/>
      <c r="M8" s="2022"/>
      <c r="N8" s="2022"/>
      <c r="O8" s="2022"/>
      <c r="P8" s="2022"/>
      <c r="Q8" s="2023"/>
      <c r="R8" s="2021" t="s">
        <v>1308</v>
      </c>
      <c r="S8" s="2022"/>
      <c r="T8" s="2022"/>
      <c r="U8" s="2022"/>
      <c r="V8" s="2022"/>
      <c r="W8" s="2022"/>
      <c r="X8" s="2022"/>
      <c r="Y8" s="2022"/>
      <c r="Z8" s="2022"/>
      <c r="AA8" s="2022"/>
      <c r="AB8" s="2022"/>
      <c r="AC8" s="2023"/>
      <c r="AD8" s="2048"/>
      <c r="AE8" s="2049"/>
      <c r="AF8" s="2049"/>
      <c r="AG8" s="2049"/>
      <c r="AH8" s="2049"/>
      <c r="AI8" s="2049"/>
      <c r="AJ8" s="2049"/>
      <c r="AK8" s="2049"/>
      <c r="AL8" s="2049"/>
      <c r="AM8" s="508"/>
      <c r="AO8" s="578"/>
      <c r="AP8" s="3"/>
      <c r="AQ8" s="13"/>
      <c r="AR8" s="13"/>
      <c r="AS8" s="13"/>
      <c r="AT8" s="13"/>
      <c r="AU8" s="13"/>
      <c r="AV8" s="13"/>
      <c r="AW8" s="13"/>
      <c r="AX8" s="17"/>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587"/>
      <c r="CC8" s="587"/>
    </row>
    <row r="9" spans="1:90" ht="15.75" customHeight="1">
      <c r="A9" s="579"/>
      <c r="B9" s="13"/>
      <c r="C9" s="2024" t="s">
        <v>339</v>
      </c>
      <c r="D9" s="2025"/>
      <c r="E9" s="2028" t="s">
        <v>260</v>
      </c>
      <c r="F9" s="2024"/>
      <c r="G9" s="2030" t="s">
        <v>340</v>
      </c>
      <c r="H9" s="1971"/>
      <c r="I9" s="1971"/>
      <c r="J9" s="1971"/>
      <c r="K9" s="1971"/>
      <c r="L9" s="2031" t="s">
        <v>260</v>
      </c>
      <c r="M9" s="1971"/>
      <c r="N9" s="1971"/>
      <c r="O9" s="1971"/>
      <c r="P9" s="1971"/>
      <c r="Q9" s="2032"/>
      <c r="R9" s="2036" t="s">
        <v>340</v>
      </c>
      <c r="S9" s="2037"/>
      <c r="T9" s="2037"/>
      <c r="U9" s="2038" t="s">
        <v>260</v>
      </c>
      <c r="V9" s="1973"/>
      <c r="W9" s="1973"/>
      <c r="X9" s="1973"/>
      <c r="Y9" s="1973"/>
      <c r="Z9" s="2039"/>
      <c r="AA9" s="2040" t="s">
        <v>343</v>
      </c>
      <c r="AB9" s="1947"/>
      <c r="AC9" s="1948"/>
      <c r="AD9" s="2025" t="s">
        <v>340</v>
      </c>
      <c r="AE9" s="2050"/>
      <c r="AF9" s="2050"/>
      <c r="AG9" s="2243" t="s">
        <v>260</v>
      </c>
      <c r="AH9" s="2244"/>
      <c r="AI9" s="2244"/>
      <c r="AJ9" s="2244"/>
      <c r="AK9" s="2244"/>
      <c r="AL9" s="2244"/>
      <c r="AM9" s="712"/>
      <c r="AP9" s="303"/>
      <c r="AQ9" s="53"/>
      <c r="AR9" s="53"/>
      <c r="AS9" s="53"/>
      <c r="AT9" s="53"/>
      <c r="AU9" s="53"/>
      <c r="AV9" s="53"/>
      <c r="AW9" s="53"/>
      <c r="AX9" s="711"/>
      <c r="AY9" s="53"/>
      <c r="AZ9" s="53"/>
      <c r="BA9" s="53"/>
      <c r="BB9" s="53"/>
      <c r="BC9" s="53"/>
      <c r="BD9" s="53"/>
      <c r="BE9" s="53"/>
      <c r="BF9" s="595"/>
      <c r="BG9" s="595"/>
      <c r="BH9" s="53"/>
      <c r="BI9" s="53"/>
      <c r="BJ9" s="53"/>
      <c r="BK9" s="53"/>
      <c r="BL9" s="53"/>
      <c r="BM9" s="53"/>
      <c r="BN9" s="53"/>
      <c r="BO9" s="53"/>
      <c r="BP9" s="53"/>
      <c r="BQ9" s="53"/>
      <c r="BR9" s="53"/>
      <c r="BS9" s="53"/>
      <c r="BT9" s="53"/>
      <c r="BU9" s="53"/>
      <c r="BV9" s="53"/>
      <c r="BW9" s="53"/>
      <c r="BX9" s="53"/>
      <c r="BY9" s="53"/>
      <c r="BZ9" s="13"/>
      <c r="CA9" s="53"/>
      <c r="CB9" s="587"/>
      <c r="CC9" s="587"/>
    </row>
    <row r="10" spans="1:90" ht="15.75" customHeight="1">
      <c r="A10" s="579"/>
      <c r="B10" s="13"/>
      <c r="C10" s="2026"/>
      <c r="D10" s="2027"/>
      <c r="E10" s="2029"/>
      <c r="F10" s="2026"/>
      <c r="G10" s="2014"/>
      <c r="H10" s="1973"/>
      <c r="I10" s="2039"/>
      <c r="J10" s="2018" t="s">
        <v>342</v>
      </c>
      <c r="K10" s="2019"/>
      <c r="L10" s="2018" t="s">
        <v>53</v>
      </c>
      <c r="M10" s="2019"/>
      <c r="N10" s="2019"/>
      <c r="O10" s="2018" t="s">
        <v>341</v>
      </c>
      <c r="P10" s="2019"/>
      <c r="Q10" s="2020"/>
      <c r="R10" s="2027"/>
      <c r="S10" s="2034"/>
      <c r="T10" s="2034"/>
      <c r="U10" s="2033" t="s">
        <v>53</v>
      </c>
      <c r="V10" s="2034"/>
      <c r="W10" s="2034"/>
      <c r="X10" s="2033" t="s">
        <v>1010</v>
      </c>
      <c r="Y10" s="2034"/>
      <c r="Z10" s="2035"/>
      <c r="AA10" s="2041"/>
      <c r="AB10" s="2042"/>
      <c r="AC10" s="2043"/>
      <c r="AD10" s="2027"/>
      <c r="AE10" s="2034"/>
      <c r="AF10" s="2034"/>
      <c r="AG10" s="2018" t="s">
        <v>53</v>
      </c>
      <c r="AH10" s="2019"/>
      <c r="AI10" s="2051"/>
      <c r="AJ10" s="2018" t="s">
        <v>1010</v>
      </c>
      <c r="AK10" s="2019"/>
      <c r="AL10" s="2019"/>
      <c r="AM10" s="712"/>
      <c r="AN10" s="713"/>
      <c r="AO10" s="541"/>
      <c r="AP10" s="53"/>
      <c r="AQ10" s="303"/>
      <c r="AR10" s="53"/>
      <c r="AS10" s="53"/>
      <c r="AT10" s="53"/>
      <c r="AU10" s="53"/>
      <c r="AV10" s="53"/>
      <c r="AW10" s="53"/>
      <c r="AX10" s="711"/>
      <c r="AY10" s="53"/>
      <c r="AZ10" s="53"/>
      <c r="BA10" s="53"/>
      <c r="BB10" s="53"/>
      <c r="BC10" s="53"/>
      <c r="BD10" s="53"/>
      <c r="BE10" s="53"/>
      <c r="BF10" s="597"/>
      <c r="BG10" s="597"/>
      <c r="BH10" s="53"/>
      <c r="BI10" s="53"/>
      <c r="BJ10" s="53"/>
      <c r="BK10" s="53"/>
      <c r="BL10" s="53"/>
      <c r="BM10" s="53"/>
      <c r="BN10" s="53"/>
      <c r="BO10" s="53"/>
      <c r="BP10" s="53"/>
      <c r="BQ10" s="53"/>
      <c r="BR10" s="53"/>
      <c r="BS10" s="53"/>
      <c r="BT10" s="53"/>
      <c r="BU10" s="53"/>
      <c r="BV10" s="53"/>
      <c r="BW10" s="53"/>
      <c r="BX10" s="532"/>
      <c r="BY10" s="532"/>
      <c r="BZ10" s="13"/>
      <c r="CA10" s="13"/>
    </row>
    <row r="11" spans="1:90" ht="15.75" customHeight="1">
      <c r="A11" s="579"/>
      <c r="B11" s="13"/>
      <c r="C11" s="2061">
        <v>1</v>
      </c>
      <c r="D11" s="2030"/>
      <c r="E11" s="2060"/>
      <c r="F11" s="2061"/>
      <c r="G11" s="2030">
        <v>4</v>
      </c>
      <c r="H11" s="1971"/>
      <c r="I11" s="1971"/>
      <c r="J11" s="2064"/>
      <c r="K11" s="2031"/>
      <c r="L11" s="2031">
        <v>1</v>
      </c>
      <c r="M11" s="1971"/>
      <c r="N11" s="1971"/>
      <c r="O11" s="2031">
        <v>1</v>
      </c>
      <c r="P11" s="1971"/>
      <c r="Q11" s="2032"/>
      <c r="R11" s="1897">
        <v>1</v>
      </c>
      <c r="S11" s="1728"/>
      <c r="T11" s="1728"/>
      <c r="U11" s="2052"/>
      <c r="V11" s="1728"/>
      <c r="W11" s="1728"/>
      <c r="X11" s="2052"/>
      <c r="Y11" s="1728"/>
      <c r="Z11" s="2054"/>
      <c r="AA11" s="1856" t="str">
        <f>IF(OR(U11&gt;=1,R11&gt;=1,X11&gt;=1),"（1）","")</f>
        <v>（1）</v>
      </c>
      <c r="AB11" s="1856"/>
      <c r="AC11" s="1857"/>
      <c r="AD11" s="2030">
        <v>1</v>
      </c>
      <c r="AE11" s="1971"/>
      <c r="AF11" s="2242"/>
      <c r="AG11" s="2031"/>
      <c r="AH11" s="1971"/>
      <c r="AI11" s="2242"/>
      <c r="AJ11" s="2031"/>
      <c r="AK11" s="1971"/>
      <c r="AL11" s="1971"/>
      <c r="AM11" s="712"/>
      <c r="AO11" s="578"/>
      <c r="AP11" s="53"/>
      <c r="AQ11" s="303"/>
      <c r="AR11" s="53"/>
      <c r="AS11" s="53"/>
      <c r="AT11" s="53"/>
      <c r="AU11" s="53"/>
      <c r="AV11" s="13"/>
      <c r="AW11" s="13"/>
      <c r="AX11" s="17"/>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row>
    <row r="12" spans="1:90" ht="15.75" customHeight="1">
      <c r="A12" s="579"/>
      <c r="B12" s="13"/>
      <c r="C12" s="2063"/>
      <c r="D12" s="1763"/>
      <c r="E12" s="2062"/>
      <c r="F12" s="2063"/>
      <c r="G12" s="1763"/>
      <c r="H12" s="1918"/>
      <c r="I12" s="1918"/>
      <c r="J12" s="2065"/>
      <c r="K12" s="2053"/>
      <c r="L12" s="2053"/>
      <c r="M12" s="1918"/>
      <c r="N12" s="1918"/>
      <c r="O12" s="2053"/>
      <c r="P12" s="1918"/>
      <c r="Q12" s="1764"/>
      <c r="R12" s="1763"/>
      <c r="S12" s="1918"/>
      <c r="T12" s="1918"/>
      <c r="U12" s="2053"/>
      <c r="V12" s="1918"/>
      <c r="W12" s="1918"/>
      <c r="X12" s="2053"/>
      <c r="Y12" s="1918"/>
      <c r="Z12" s="2055"/>
      <c r="AA12" s="2085"/>
      <c r="AB12" s="2085"/>
      <c r="AC12" s="2086"/>
      <c r="AD12" s="1763"/>
      <c r="AE12" s="1918"/>
      <c r="AF12" s="2055"/>
      <c r="AG12" s="2053"/>
      <c r="AH12" s="1918"/>
      <c r="AI12" s="2055"/>
      <c r="AJ12" s="2053"/>
      <c r="AK12" s="1918"/>
      <c r="AL12" s="1918"/>
      <c r="AM12" s="712"/>
      <c r="AO12" s="587"/>
      <c r="AP12" s="13"/>
      <c r="AQ12" s="13"/>
      <c r="AR12" s="13"/>
      <c r="AS12" s="13"/>
      <c r="AT12" s="13"/>
      <c r="AU12" s="13"/>
      <c r="AV12" s="13"/>
      <c r="AW12" s="13"/>
      <c r="AX12" s="17"/>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row>
    <row r="13" spans="1:90" ht="15.75" customHeight="1">
      <c r="A13" s="579"/>
      <c r="B13" s="13"/>
      <c r="C13" s="13"/>
      <c r="D13" s="13"/>
      <c r="E13" s="13"/>
      <c r="F13" s="13"/>
      <c r="G13" s="13"/>
      <c r="H13" s="13"/>
      <c r="I13" s="13"/>
      <c r="J13" s="13"/>
      <c r="K13" s="13"/>
      <c r="L13" s="599"/>
      <c r="M13" s="599"/>
      <c r="N13" s="599"/>
      <c r="O13" s="601"/>
      <c r="P13" s="601"/>
      <c r="Q13" s="599"/>
      <c r="R13" s="599"/>
      <c r="S13" s="599"/>
      <c r="T13" s="599"/>
      <c r="U13" s="599"/>
      <c r="V13" s="599"/>
      <c r="W13" s="599"/>
      <c r="X13" s="599"/>
      <c r="Y13" s="599"/>
      <c r="Z13" s="601"/>
      <c r="AA13" s="601"/>
      <c r="AB13" s="599"/>
      <c r="AC13" s="599"/>
      <c r="AD13" s="599"/>
      <c r="AE13" s="599"/>
      <c r="AF13" s="599"/>
      <c r="AG13" s="599"/>
      <c r="AH13" s="599"/>
      <c r="AI13" s="599"/>
      <c r="AJ13" s="599"/>
      <c r="AK13" s="602"/>
      <c r="AL13" s="299"/>
      <c r="AM13" s="311"/>
      <c r="AN13" s="311"/>
      <c r="AO13" s="311"/>
      <c r="AP13" s="311"/>
      <c r="AQ13" s="311"/>
      <c r="AR13" s="311"/>
      <c r="AS13" s="311"/>
      <c r="AT13" s="311"/>
      <c r="AU13" s="311"/>
      <c r="AV13" s="311"/>
      <c r="AW13" s="311"/>
      <c r="AX13" s="168"/>
      <c r="AZ13" s="587"/>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row>
    <row r="14" spans="1:90" ht="15.75" customHeight="1">
      <c r="A14" s="579"/>
      <c r="B14" s="13"/>
      <c r="C14" s="2044" t="s">
        <v>345</v>
      </c>
      <c r="D14" s="2045"/>
      <c r="E14" s="2045"/>
      <c r="F14" s="2045"/>
      <c r="G14" s="2045"/>
      <c r="H14" s="2045"/>
      <c r="I14" s="2045"/>
      <c r="J14" s="2045"/>
      <c r="K14" s="2045"/>
      <c r="L14" s="2045"/>
      <c r="M14" s="2045"/>
      <c r="N14" s="2056"/>
      <c r="O14" s="2057" t="s">
        <v>1376</v>
      </c>
      <c r="P14" s="2058"/>
      <c r="Q14" s="2058"/>
      <c r="R14" s="2058"/>
      <c r="S14" s="2058"/>
      <c r="T14" s="2058"/>
      <c r="U14" s="2058"/>
      <c r="V14" s="2058"/>
      <c r="W14" s="2058"/>
      <c r="X14" s="2068" t="s">
        <v>149</v>
      </c>
      <c r="Y14" s="2069"/>
      <c r="Z14" s="2070"/>
      <c r="AK14" s="585"/>
      <c r="AL14" s="11"/>
      <c r="AM14" s="311"/>
      <c r="AN14" s="311"/>
      <c r="AO14" s="311"/>
      <c r="AP14" s="311"/>
      <c r="AQ14" s="311"/>
      <c r="AR14" s="311"/>
      <c r="AS14" s="311"/>
      <c r="AT14" s="311"/>
      <c r="AU14" s="311"/>
      <c r="AV14" s="311"/>
      <c r="AW14" s="311"/>
      <c r="AX14" s="168"/>
      <c r="BA14" s="13"/>
      <c r="BB14" s="5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53"/>
      <c r="CL14" s="13"/>
    </row>
    <row r="15" spans="1:90" ht="15.75" customHeight="1">
      <c r="A15" s="579"/>
      <c r="B15" s="13"/>
      <c r="C15" s="2036" t="s">
        <v>340</v>
      </c>
      <c r="D15" s="2037"/>
      <c r="E15" s="2037"/>
      <c r="F15" s="2038" t="s">
        <v>260</v>
      </c>
      <c r="G15" s="1973"/>
      <c r="H15" s="1973"/>
      <c r="I15" s="1973"/>
      <c r="J15" s="1973"/>
      <c r="K15" s="2039"/>
      <c r="L15" s="2040" t="s">
        <v>346</v>
      </c>
      <c r="M15" s="1947"/>
      <c r="N15" s="1948"/>
      <c r="O15" s="2036" t="s">
        <v>340</v>
      </c>
      <c r="P15" s="2037"/>
      <c r="Q15" s="2037"/>
      <c r="R15" s="2038" t="s">
        <v>260</v>
      </c>
      <c r="S15" s="1973"/>
      <c r="T15" s="1973"/>
      <c r="U15" s="1973"/>
      <c r="V15" s="1973"/>
      <c r="W15" s="2059"/>
      <c r="X15" s="2071"/>
      <c r="Y15" s="2072"/>
      <c r="Z15" s="2073"/>
      <c r="AK15" s="585"/>
      <c r="AL15" s="297" t="s">
        <v>17</v>
      </c>
      <c r="AM15" s="1871" t="s">
        <v>1584</v>
      </c>
      <c r="AN15" s="1871"/>
      <c r="AO15" s="1871"/>
      <c r="AP15" s="1871"/>
      <c r="AQ15" s="1871"/>
      <c r="AR15" s="1871"/>
      <c r="AS15" s="1871"/>
      <c r="AT15" s="1871"/>
      <c r="AU15" s="1871"/>
      <c r="AV15" s="1871"/>
      <c r="AW15" s="1871"/>
      <c r="AX15" s="168"/>
      <c r="BA15" s="13"/>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row>
    <row r="16" spans="1:90" ht="15.75" customHeight="1">
      <c r="A16" s="579"/>
      <c r="B16" s="13"/>
      <c r="C16" s="2027"/>
      <c r="D16" s="2034"/>
      <c r="E16" s="2034"/>
      <c r="F16" s="2033" t="s">
        <v>53</v>
      </c>
      <c r="G16" s="2034"/>
      <c r="H16" s="2034"/>
      <c r="I16" s="2033" t="s">
        <v>1010</v>
      </c>
      <c r="J16" s="2034"/>
      <c r="K16" s="2035"/>
      <c r="L16" s="2042"/>
      <c r="M16" s="2042"/>
      <c r="N16" s="2043"/>
      <c r="O16" s="2027"/>
      <c r="P16" s="2034"/>
      <c r="Q16" s="2034"/>
      <c r="R16" s="2033" t="s">
        <v>53</v>
      </c>
      <c r="S16" s="2034"/>
      <c r="T16" s="2034"/>
      <c r="U16" s="2033" t="s">
        <v>1010</v>
      </c>
      <c r="V16" s="2034"/>
      <c r="W16" s="2067"/>
      <c r="X16" s="2074"/>
      <c r="Y16" s="2075"/>
      <c r="Z16" s="2076"/>
      <c r="AK16" s="585"/>
      <c r="AL16" s="297"/>
      <c r="AM16" s="1871"/>
      <c r="AN16" s="1871"/>
      <c r="AO16" s="1871"/>
      <c r="AP16" s="1871"/>
      <c r="AQ16" s="1871"/>
      <c r="AR16" s="1871"/>
      <c r="AS16" s="1871"/>
      <c r="AT16" s="1871"/>
      <c r="AU16" s="1871"/>
      <c r="AV16" s="1871"/>
      <c r="AW16" s="1871"/>
      <c r="AX16" s="168"/>
      <c r="BA16" s="13"/>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row>
    <row r="17" spans="1:117" ht="15.75" customHeight="1">
      <c r="A17" s="579"/>
      <c r="B17" s="13"/>
      <c r="C17" s="1897">
        <v>1</v>
      </c>
      <c r="D17" s="1728"/>
      <c r="E17" s="1728"/>
      <c r="F17" s="2052"/>
      <c r="G17" s="1728"/>
      <c r="H17" s="1728"/>
      <c r="I17" s="2052"/>
      <c r="J17" s="1728"/>
      <c r="K17" s="2054"/>
      <c r="L17" s="1728"/>
      <c r="M17" s="1728"/>
      <c r="N17" s="1898"/>
      <c r="O17" s="1728">
        <v>1</v>
      </c>
      <c r="P17" s="1728"/>
      <c r="Q17" s="1728"/>
      <c r="R17" s="2031"/>
      <c r="S17" s="1971"/>
      <c r="T17" s="1971"/>
      <c r="U17" s="2031"/>
      <c r="V17" s="1971"/>
      <c r="W17" s="2032"/>
      <c r="X17" s="2077">
        <f>C11+E11+G11+L11+O11+R11+U11+X11+AD11+AG11+AJ11+C17+F17+I17+O17+R17+U17</f>
        <v>11</v>
      </c>
      <c r="Y17" s="2078"/>
      <c r="Z17" s="2079"/>
      <c r="AK17" s="585"/>
      <c r="AL17" s="2084" t="s">
        <v>491</v>
      </c>
      <c r="AM17" s="2080" t="s">
        <v>1359</v>
      </c>
      <c r="AN17" s="2080"/>
      <c r="AO17" s="2080"/>
      <c r="AP17" s="2080"/>
      <c r="AQ17" s="2080"/>
      <c r="AR17" s="2080"/>
      <c r="AS17" s="2080"/>
      <c r="AT17" s="2080"/>
      <c r="AU17" s="2080"/>
      <c r="AV17" s="2080"/>
      <c r="AW17" s="2080"/>
      <c r="AX17" s="679"/>
      <c r="BA17" s="607"/>
      <c r="BB17" s="53"/>
      <c r="BC17" s="53"/>
      <c r="BD17" s="53"/>
      <c r="BE17" s="53"/>
      <c r="BF17" s="298"/>
      <c r="BG17" s="298"/>
      <c r="BH17" s="298"/>
      <c r="BI17" s="298"/>
      <c r="BJ17" s="298"/>
      <c r="BK17" s="298"/>
      <c r="BL17" s="298"/>
      <c r="BM17" s="298"/>
      <c r="BN17" s="298"/>
      <c r="BO17" s="298"/>
      <c r="BP17" s="13"/>
      <c r="BQ17" s="13"/>
      <c r="BR17" s="13"/>
      <c r="BS17" s="13"/>
      <c r="BT17" s="298"/>
      <c r="BU17" s="298"/>
      <c r="BV17" s="298"/>
      <c r="BW17" s="298"/>
      <c r="BX17" s="298"/>
      <c r="BY17" s="298"/>
      <c r="BZ17" s="298"/>
      <c r="CA17" s="298"/>
      <c r="CB17" s="298"/>
      <c r="CC17" s="298"/>
      <c r="CD17" s="298"/>
      <c r="CE17" s="298"/>
      <c r="CF17" s="298"/>
      <c r="CG17" s="298"/>
      <c r="CH17" s="298"/>
      <c r="CI17" s="298"/>
      <c r="CJ17" s="298"/>
      <c r="CK17" s="298"/>
      <c r="CL17" s="298"/>
    </row>
    <row r="18" spans="1:117" ht="15.75" customHeight="1">
      <c r="A18" s="579"/>
      <c r="B18" s="13"/>
      <c r="C18" s="1763"/>
      <c r="D18" s="1918"/>
      <c r="E18" s="1918"/>
      <c r="F18" s="2053"/>
      <c r="G18" s="1918"/>
      <c r="H18" s="1918"/>
      <c r="I18" s="2053"/>
      <c r="J18" s="1918"/>
      <c r="K18" s="2055"/>
      <c r="L18" s="1918"/>
      <c r="M18" s="1918"/>
      <c r="N18" s="1764"/>
      <c r="O18" s="1918"/>
      <c r="P18" s="1918"/>
      <c r="Q18" s="1918"/>
      <c r="R18" s="2053"/>
      <c r="S18" s="1918"/>
      <c r="T18" s="1918"/>
      <c r="U18" s="2053"/>
      <c r="V18" s="1918"/>
      <c r="W18" s="1764"/>
      <c r="X18" s="1919"/>
      <c r="Y18" s="1993"/>
      <c r="Z18" s="1920"/>
      <c r="AK18" s="585"/>
      <c r="AL18" s="2084"/>
      <c r="AM18" s="2080"/>
      <c r="AN18" s="2080"/>
      <c r="AO18" s="2080"/>
      <c r="AP18" s="2080"/>
      <c r="AQ18" s="2080"/>
      <c r="AR18" s="2080"/>
      <c r="AS18" s="2080"/>
      <c r="AT18" s="2080"/>
      <c r="AU18" s="2080"/>
      <c r="AV18" s="2080"/>
      <c r="AW18" s="2080"/>
      <c r="AX18" s="679"/>
      <c r="BA18" s="2066"/>
      <c r="BB18" s="1720"/>
      <c r="BC18" s="1720"/>
      <c r="BD18" s="1720"/>
      <c r="BE18" s="1720"/>
      <c r="BF18" s="1720"/>
      <c r="BG18" s="1720"/>
      <c r="BH18" s="1720"/>
      <c r="BI18" s="1720"/>
      <c r="BJ18" s="1720"/>
      <c r="BK18" s="1720"/>
      <c r="BL18" s="1720"/>
      <c r="BM18" s="1720"/>
      <c r="BN18" s="1720"/>
      <c r="BO18" s="1720"/>
      <c r="BP18" s="1720"/>
      <c r="BQ18" s="1720"/>
      <c r="BR18" s="1720"/>
      <c r="BS18" s="1720"/>
      <c r="BT18" s="1720"/>
      <c r="BU18" s="1720"/>
      <c r="BV18" s="1720"/>
      <c r="BW18" s="1720"/>
      <c r="BX18" s="1720"/>
      <c r="BY18" s="1720"/>
      <c r="BZ18" s="1720"/>
      <c r="CA18" s="1720"/>
      <c r="CB18" s="1720"/>
      <c r="CC18" s="1720"/>
      <c r="CD18" s="1720"/>
      <c r="CE18" s="1720"/>
      <c r="CF18" s="1720"/>
      <c r="CG18" s="1720"/>
      <c r="CH18" s="1720"/>
      <c r="CI18" s="1720"/>
      <c r="CJ18" s="1720"/>
      <c r="CK18" s="1720"/>
      <c r="CL18" s="1720"/>
    </row>
    <row r="19" spans="1:117" ht="15.75" customHeight="1">
      <c r="A19" s="579"/>
      <c r="B19" s="13"/>
      <c r="C19" s="335"/>
      <c r="D19" s="436"/>
      <c r="E19" s="436"/>
      <c r="F19" s="436"/>
      <c r="AK19" s="585"/>
      <c r="AL19" s="2084"/>
      <c r="AM19" s="2080"/>
      <c r="AN19" s="2080"/>
      <c r="AO19" s="2080"/>
      <c r="AP19" s="2080"/>
      <c r="AQ19" s="2080"/>
      <c r="AR19" s="2080"/>
      <c r="AS19" s="2080"/>
      <c r="AT19" s="2080"/>
      <c r="AU19" s="2080"/>
      <c r="AV19" s="2080"/>
      <c r="AW19" s="2080"/>
      <c r="AX19" s="679"/>
      <c r="BA19" s="608"/>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row>
    <row r="20" spans="1:117" ht="14.1" customHeight="1">
      <c r="A20" s="579"/>
      <c r="B20" s="13"/>
      <c r="C20" s="2081" t="s">
        <v>156</v>
      </c>
      <c r="D20" s="2082"/>
      <c r="E20" s="2082"/>
      <c r="F20" s="2082"/>
      <c r="G20" s="2082"/>
      <c r="H20" s="2082"/>
      <c r="I20" s="609"/>
      <c r="J20" s="609"/>
      <c r="K20" s="609"/>
      <c r="L20" s="609"/>
      <c r="M20" s="609"/>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10"/>
      <c r="AK20" s="585"/>
      <c r="AL20" s="714"/>
      <c r="AM20" s="2080"/>
      <c r="AN20" s="2080"/>
      <c r="AO20" s="2080"/>
      <c r="AP20" s="2080"/>
      <c r="AQ20" s="2080"/>
      <c r="AR20" s="2080"/>
      <c r="AS20" s="2080"/>
      <c r="AT20" s="2080"/>
      <c r="AU20" s="2080"/>
      <c r="AV20" s="2080"/>
      <c r="AW20" s="2080"/>
      <c r="AX20" s="679"/>
      <c r="AZ20" s="611"/>
      <c r="BA20" s="13"/>
      <c r="BO20" s="13"/>
      <c r="BP20" s="13"/>
      <c r="BQ20" s="13"/>
      <c r="BR20" s="13"/>
      <c r="BS20" s="13"/>
      <c r="BT20" s="13"/>
      <c r="BU20" s="13"/>
      <c r="BV20" s="13"/>
      <c r="BW20" s="13"/>
      <c r="BX20" s="30"/>
      <c r="BY20" s="30"/>
      <c r="BZ20" s="30"/>
      <c r="CA20" s="13"/>
      <c r="CB20" s="13"/>
      <c r="CC20" s="13"/>
      <c r="CD20" s="13"/>
      <c r="CE20" s="13"/>
      <c r="CF20" s="13"/>
      <c r="CG20" s="13"/>
      <c r="CH20" s="13"/>
      <c r="CI20" s="13"/>
      <c r="CJ20" s="13"/>
      <c r="CK20" s="13"/>
      <c r="CL20" s="13"/>
    </row>
    <row r="21" spans="1:117" ht="14.1" customHeight="1">
      <c r="A21" s="579"/>
      <c r="B21" s="13"/>
      <c r="C21" s="2083" t="s">
        <v>479</v>
      </c>
      <c r="D21" s="1709"/>
      <c r="E21" s="1710" t="s">
        <v>1009</v>
      </c>
      <c r="F21" s="1710"/>
      <c r="G21" s="1710"/>
      <c r="H21" s="1710"/>
      <c r="I21" s="1710"/>
      <c r="J21" s="1710"/>
      <c r="K21" s="1710"/>
      <c r="L21" s="1710"/>
      <c r="M21" s="1710"/>
      <c r="N21" s="1710"/>
      <c r="O21" s="1710"/>
      <c r="P21" s="1710"/>
      <c r="Q21" s="1710"/>
      <c r="R21" s="1710"/>
      <c r="S21" s="1710"/>
      <c r="T21" s="1710"/>
      <c r="U21" s="1710"/>
      <c r="V21" s="1710"/>
      <c r="W21" s="1710"/>
      <c r="X21" s="1710"/>
      <c r="Y21" s="1710"/>
      <c r="Z21" s="1710"/>
      <c r="AA21" s="1710"/>
      <c r="AB21" s="1710"/>
      <c r="AC21" s="1710"/>
      <c r="AD21" s="1710"/>
      <c r="AE21" s="1710"/>
      <c r="AF21" s="1710"/>
      <c r="AG21" s="1710"/>
      <c r="AH21" s="1710"/>
      <c r="AI21" s="1710"/>
      <c r="AJ21" s="613"/>
      <c r="AK21" s="602"/>
      <c r="AL21" s="599"/>
      <c r="AM21" s="2080"/>
      <c r="AN21" s="2080"/>
      <c r="AO21" s="2080"/>
      <c r="AP21" s="2080"/>
      <c r="AQ21" s="2080"/>
      <c r="AR21" s="2080"/>
      <c r="AS21" s="2080"/>
      <c r="AT21" s="2080"/>
      <c r="AU21" s="2080"/>
      <c r="AV21" s="2080"/>
      <c r="AW21" s="2080"/>
      <c r="AX21" s="715"/>
      <c r="AY21" s="586"/>
      <c r="BA21" s="13"/>
      <c r="BO21" s="13"/>
      <c r="BP21" s="13"/>
      <c r="BQ21" s="13"/>
      <c r="BR21" s="13"/>
      <c r="BS21" s="13"/>
      <c r="BT21" s="13"/>
      <c r="BU21" s="13"/>
      <c r="BV21" s="13"/>
      <c r="BW21" s="13"/>
      <c r="BX21" s="311"/>
      <c r="BY21" s="311"/>
      <c r="BZ21" s="311"/>
      <c r="CA21" s="13"/>
      <c r="CB21" s="13"/>
      <c r="CC21" s="13"/>
      <c r="CD21" s="13"/>
      <c r="CE21" s="13"/>
      <c r="CF21" s="13"/>
      <c r="CG21" s="13"/>
      <c r="CH21" s="13"/>
      <c r="CI21" s="13"/>
      <c r="CJ21" s="13"/>
      <c r="CK21" s="13"/>
      <c r="CL21" s="13"/>
    </row>
    <row r="22" spans="1:117" ht="14.1" customHeight="1">
      <c r="A22" s="579"/>
      <c r="B22" s="13"/>
      <c r="C22" s="2083" t="s">
        <v>426</v>
      </c>
      <c r="D22" s="1709"/>
      <c r="E22" s="1987" t="s">
        <v>1312</v>
      </c>
      <c r="F22" s="1987"/>
      <c r="G22" s="1987"/>
      <c r="H22" s="1987"/>
      <c r="I22" s="1987"/>
      <c r="J22" s="1987"/>
      <c r="K22" s="1987"/>
      <c r="L22" s="1987"/>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613"/>
      <c r="AK22" s="602"/>
      <c r="AL22" s="599"/>
      <c r="AM22" s="599"/>
      <c r="AX22" s="606"/>
      <c r="AY22" s="605"/>
      <c r="AZ22" s="541"/>
      <c r="BA22" s="13"/>
      <c r="BO22" s="13"/>
      <c r="BP22" s="13"/>
      <c r="BQ22" s="13"/>
      <c r="BR22" s="13"/>
      <c r="BS22" s="13"/>
      <c r="BT22" s="13"/>
      <c r="BU22" s="13"/>
      <c r="BV22" s="13"/>
      <c r="BW22" s="13"/>
      <c r="BX22" s="311"/>
      <c r="BY22" s="311"/>
      <c r="BZ22" s="311"/>
      <c r="CA22" s="13"/>
      <c r="CB22" s="13"/>
      <c r="CC22" s="13"/>
      <c r="CD22" s="13"/>
      <c r="CE22" s="13"/>
      <c r="CF22" s="13"/>
      <c r="CG22" s="13"/>
      <c r="CH22" s="13"/>
      <c r="CI22" s="13"/>
      <c r="CJ22" s="13"/>
      <c r="CK22" s="13"/>
      <c r="CL22" s="13"/>
    </row>
    <row r="23" spans="1:117" ht="14.1" customHeight="1">
      <c r="A23" s="579"/>
      <c r="C23" s="614"/>
      <c r="D23" s="1933" t="s">
        <v>818</v>
      </c>
      <c r="E23" s="1933"/>
      <c r="F23" s="1710" t="s">
        <v>1313</v>
      </c>
      <c r="G23" s="1710"/>
      <c r="H23" s="1710"/>
      <c r="I23" s="1710"/>
      <c r="J23" s="1710"/>
      <c r="K23" s="1710"/>
      <c r="L23" s="1710"/>
      <c r="M23" s="1710"/>
      <c r="N23" s="1710"/>
      <c r="O23" s="1710"/>
      <c r="P23" s="1710"/>
      <c r="Q23" s="1710"/>
      <c r="R23" s="1710"/>
      <c r="S23" s="1710"/>
      <c r="T23" s="1710"/>
      <c r="U23" s="1710"/>
      <c r="V23" s="1710"/>
      <c r="W23" s="1710"/>
      <c r="X23" s="1710"/>
      <c r="Y23" s="1710"/>
      <c r="Z23" s="1710"/>
      <c r="AA23" s="1710"/>
      <c r="AB23" s="1710"/>
      <c r="AC23" s="1710"/>
      <c r="AD23" s="1710"/>
      <c r="AE23" s="1710"/>
      <c r="AF23" s="1710"/>
      <c r="AG23" s="1710"/>
      <c r="AH23" s="1710"/>
      <c r="AI23" s="1710"/>
      <c r="AJ23" s="616"/>
      <c r="AK23" s="617"/>
      <c r="AX23" s="606"/>
      <c r="AY23" s="605"/>
      <c r="AZ23" s="541"/>
      <c r="BA23" s="13"/>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13"/>
      <c r="CJ23" s="13"/>
      <c r="CK23" s="13"/>
      <c r="CL23" s="13"/>
    </row>
    <row r="24" spans="1:117" ht="14.1" customHeight="1">
      <c r="A24" s="579"/>
      <c r="B24" s="619"/>
      <c r="C24" s="614"/>
      <c r="E24" s="53"/>
      <c r="F24" s="278" t="s">
        <v>131</v>
      </c>
      <c r="G24" s="1710" t="s">
        <v>1314</v>
      </c>
      <c r="H24" s="1710"/>
      <c r="I24" s="1710"/>
      <c r="J24" s="1710"/>
      <c r="K24" s="1710"/>
      <c r="L24" s="1710"/>
      <c r="M24" s="1710"/>
      <c r="N24" s="1710"/>
      <c r="O24" s="1710"/>
      <c r="P24" s="1710"/>
      <c r="Q24" s="1710"/>
      <c r="R24" s="1710"/>
      <c r="S24" s="1710"/>
      <c r="T24" s="1710"/>
      <c r="U24" s="1710"/>
      <c r="V24" s="1710"/>
      <c r="W24" s="1710"/>
      <c r="X24" s="1710"/>
      <c r="Y24" s="1710"/>
      <c r="Z24" s="1710"/>
      <c r="AA24" s="1710"/>
      <c r="AB24" s="1710"/>
      <c r="AC24" s="1710"/>
      <c r="AD24" s="1710"/>
      <c r="AE24" s="1710"/>
      <c r="AF24" s="1710"/>
      <c r="AG24" s="1710"/>
      <c r="AH24" s="1710"/>
      <c r="AI24" s="1710"/>
      <c r="AJ24" s="620"/>
      <c r="AK24" s="617"/>
      <c r="AL24" s="621"/>
      <c r="AM24" s="621"/>
      <c r="AX24" s="606"/>
      <c r="AY24" s="605"/>
      <c r="AZ24" s="541"/>
      <c r="BA24" s="13"/>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13"/>
      <c r="CJ24" s="13"/>
      <c r="CK24" s="13"/>
      <c r="CL24" s="13"/>
    </row>
    <row r="25" spans="1:117" ht="14.1" customHeight="1">
      <c r="A25" s="579"/>
      <c r="C25" s="622"/>
      <c r="D25" s="623"/>
      <c r="E25" s="53"/>
      <c r="F25" s="278" t="s">
        <v>131</v>
      </c>
      <c r="G25" s="1974" t="s">
        <v>1315</v>
      </c>
      <c r="H25" s="1974"/>
      <c r="I25" s="1974"/>
      <c r="J25" s="1974"/>
      <c r="K25" s="1974"/>
      <c r="L25" s="1974"/>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620"/>
      <c r="AK25" s="617"/>
      <c r="AL25" s="621"/>
      <c r="AM25" s="621"/>
      <c r="AX25" s="606"/>
      <c r="AY25" s="605"/>
      <c r="AZ25" s="624"/>
      <c r="BA25" s="13"/>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13"/>
      <c r="CJ25" s="13"/>
      <c r="CK25" s="13"/>
      <c r="CL25" s="13"/>
    </row>
    <row r="26" spans="1:117" ht="14.1" customHeight="1">
      <c r="A26" s="579"/>
      <c r="B26" s="619"/>
      <c r="C26" s="614"/>
      <c r="D26" s="1933" t="s">
        <v>1317</v>
      </c>
      <c r="E26" s="1933"/>
      <c r="F26" s="1710" t="s">
        <v>1316</v>
      </c>
      <c r="G26" s="1710"/>
      <c r="H26" s="1710"/>
      <c r="I26" s="1710"/>
      <c r="J26" s="1710"/>
      <c r="K26" s="1710"/>
      <c r="L26" s="1710"/>
      <c r="M26" s="1710"/>
      <c r="N26" s="1710"/>
      <c r="O26" s="1710"/>
      <c r="P26" s="1710"/>
      <c r="Q26" s="1710"/>
      <c r="R26" s="1710"/>
      <c r="S26" s="1710"/>
      <c r="T26" s="1710"/>
      <c r="U26" s="1710"/>
      <c r="V26" s="1710"/>
      <c r="W26" s="1710"/>
      <c r="X26" s="1710"/>
      <c r="Y26" s="1710"/>
      <c r="Z26" s="1710"/>
      <c r="AA26" s="1710"/>
      <c r="AB26" s="1710"/>
      <c r="AC26" s="1710"/>
      <c r="AD26" s="1710"/>
      <c r="AE26" s="1710"/>
      <c r="AF26" s="1710"/>
      <c r="AG26" s="1710"/>
      <c r="AH26" s="1710"/>
      <c r="AI26" s="1710"/>
      <c r="AJ26" s="620"/>
      <c r="AK26" s="617"/>
      <c r="AX26" s="606"/>
      <c r="AY26" s="605"/>
      <c r="AZ26" s="625"/>
      <c r="BA26" s="13"/>
      <c r="BB26" s="13"/>
      <c r="BC26" s="13"/>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13"/>
      <c r="CJ26" s="13"/>
      <c r="CK26" s="13"/>
      <c r="CL26" s="13"/>
    </row>
    <row r="27" spans="1:117" ht="13.5" customHeight="1">
      <c r="A27" s="579"/>
      <c r="C27" s="614"/>
      <c r="E27" s="13"/>
      <c r="F27" s="615" t="s">
        <v>131</v>
      </c>
      <c r="G27" s="1710" t="s">
        <v>347</v>
      </c>
      <c r="H27" s="1710"/>
      <c r="I27" s="1710"/>
      <c r="J27" s="1710"/>
      <c r="K27" s="1710"/>
      <c r="L27" s="1710"/>
      <c r="M27" s="1710"/>
      <c r="N27" s="1710"/>
      <c r="O27" s="1710"/>
      <c r="P27" s="1710"/>
      <c r="Q27" s="1710"/>
      <c r="R27" s="1710"/>
      <c r="S27" s="1710"/>
      <c r="T27" s="1710"/>
      <c r="U27" s="1710"/>
      <c r="V27" s="1710"/>
      <c r="W27" s="1710"/>
      <c r="X27" s="1710"/>
      <c r="Y27" s="1710"/>
      <c r="Z27" s="1710"/>
      <c r="AA27" s="1710"/>
      <c r="AB27" s="1710"/>
      <c r="AC27" s="1710"/>
      <c r="AD27" s="1710"/>
      <c r="AE27" s="1710"/>
      <c r="AF27" s="1710"/>
      <c r="AG27" s="1710"/>
      <c r="AH27" s="1710"/>
      <c r="AI27" s="1710"/>
      <c r="AJ27" s="620"/>
      <c r="AK27" s="617"/>
      <c r="AX27" s="606"/>
      <c r="BA27" s="13"/>
      <c r="BX27" s="13"/>
      <c r="BY27" s="13"/>
      <c r="BZ27" s="13"/>
      <c r="CA27" s="13"/>
      <c r="CB27" s="13"/>
      <c r="CC27" s="13"/>
      <c r="CD27" s="13"/>
      <c r="CE27" s="13"/>
      <c r="CF27" s="13"/>
      <c r="CG27" s="299"/>
      <c r="CH27" s="311"/>
      <c r="CI27" s="311"/>
      <c r="CJ27" s="311"/>
      <c r="CK27" s="311"/>
      <c r="CL27" s="311"/>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row>
    <row r="28" spans="1:117" ht="13.5" customHeight="1">
      <c r="A28" s="579"/>
      <c r="C28" s="614"/>
      <c r="D28" s="1933" t="s">
        <v>1319</v>
      </c>
      <c r="E28" s="1933"/>
      <c r="F28" s="1710" t="s">
        <v>1318</v>
      </c>
      <c r="G28" s="1710"/>
      <c r="H28" s="1710"/>
      <c r="I28" s="1710"/>
      <c r="J28" s="1710"/>
      <c r="K28" s="1710"/>
      <c r="L28" s="1710"/>
      <c r="M28" s="1710"/>
      <c r="N28" s="1710"/>
      <c r="O28" s="1710"/>
      <c r="P28" s="1710"/>
      <c r="Q28" s="1710"/>
      <c r="R28" s="1710"/>
      <c r="S28" s="1710"/>
      <c r="T28" s="1710"/>
      <c r="U28" s="1710"/>
      <c r="V28" s="1710"/>
      <c r="W28" s="1710"/>
      <c r="X28" s="1710"/>
      <c r="Y28" s="1710"/>
      <c r="Z28" s="1710"/>
      <c r="AA28" s="1710"/>
      <c r="AB28" s="1710"/>
      <c r="AC28" s="1710"/>
      <c r="AD28" s="1710"/>
      <c r="AE28" s="1710"/>
      <c r="AF28" s="1710"/>
      <c r="AG28" s="1710"/>
      <c r="AH28" s="1710"/>
      <c r="AI28" s="1710"/>
      <c r="AJ28" s="620"/>
      <c r="AK28" s="617"/>
      <c r="AL28" s="621"/>
      <c r="AM28" s="621"/>
      <c r="AN28" s="621"/>
      <c r="AO28" s="621" t="s">
        <v>1305</v>
      </c>
      <c r="AP28" s="621"/>
      <c r="AQ28" s="621"/>
      <c r="AR28" s="621"/>
      <c r="AS28" s="621"/>
      <c r="AT28" s="621"/>
      <c r="AU28" s="621"/>
      <c r="AV28" s="621"/>
      <c r="AW28" s="621"/>
      <c r="AX28" s="626"/>
      <c r="AY28" s="311"/>
      <c r="AZ28" s="627"/>
      <c r="BA28" s="13"/>
      <c r="BF28" s="13"/>
      <c r="BG28" s="13"/>
      <c r="BH28" s="13"/>
      <c r="BI28" s="13"/>
      <c r="BJ28" s="13"/>
      <c r="BK28" s="13"/>
      <c r="BX28" s="13"/>
      <c r="BY28" s="13"/>
      <c r="BZ28" s="13"/>
      <c r="CA28" s="13"/>
      <c r="CB28" s="13"/>
      <c r="CC28" s="13"/>
      <c r="CD28" s="13"/>
      <c r="CE28" s="13"/>
      <c r="CF28" s="13"/>
      <c r="CG28" s="13"/>
      <c r="CH28" s="311"/>
      <c r="CI28" s="311"/>
      <c r="CJ28" s="311"/>
      <c r="CK28" s="311"/>
      <c r="CL28" s="311"/>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row>
    <row r="29" spans="1:117" ht="14.1" customHeight="1">
      <c r="A29" s="579"/>
      <c r="B29" s="619"/>
      <c r="C29" s="614"/>
      <c r="F29" s="615" t="s">
        <v>131</v>
      </c>
      <c r="G29" s="2269" t="s">
        <v>1114</v>
      </c>
      <c r="H29" s="2269"/>
      <c r="I29" s="2269"/>
      <c r="J29" s="2269"/>
      <c r="K29" s="2269"/>
      <c r="L29" s="2269"/>
      <c r="M29" s="2269"/>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628"/>
      <c r="AK29" s="617"/>
      <c r="AL29" s="621"/>
      <c r="AM29" s="621"/>
      <c r="AN29" s="621"/>
      <c r="AO29" s="621" t="s">
        <v>1306</v>
      </c>
      <c r="AP29" s="621"/>
      <c r="AQ29" s="13"/>
      <c r="AR29" s="13"/>
      <c r="AS29" s="13"/>
      <c r="AT29" s="13"/>
      <c r="AU29" s="629"/>
      <c r="AV29" s="629"/>
      <c r="AW29" s="629"/>
      <c r="AX29" s="630"/>
      <c r="AY29" s="311"/>
      <c r="AZ29" s="13"/>
      <c r="BA29" s="13"/>
      <c r="BF29" s="13"/>
      <c r="BG29" s="13"/>
      <c r="BH29" s="13"/>
      <c r="BI29" s="632"/>
      <c r="BJ29" s="632"/>
      <c r="BK29" s="632"/>
      <c r="CK29" s="311"/>
      <c r="CL29" s="311"/>
      <c r="CM29" s="56"/>
      <c r="CN29" s="56"/>
      <c r="CO29" s="56"/>
    </row>
    <row r="30" spans="1:117" ht="14.1" customHeight="1">
      <c r="A30" s="579"/>
      <c r="C30" s="614"/>
      <c r="G30" s="2269"/>
      <c r="H30" s="2269"/>
      <c r="I30" s="2269"/>
      <c r="J30" s="2269"/>
      <c r="K30" s="2269"/>
      <c r="L30" s="2269"/>
      <c r="M30" s="2269"/>
      <c r="N30" s="2269"/>
      <c r="O30" s="2269"/>
      <c r="P30" s="2269"/>
      <c r="Q30" s="2269"/>
      <c r="R30" s="2269"/>
      <c r="S30" s="2269"/>
      <c r="T30" s="2269"/>
      <c r="U30" s="2269"/>
      <c r="V30" s="2269"/>
      <c r="W30" s="2269"/>
      <c r="X30" s="2269"/>
      <c r="Y30" s="2269"/>
      <c r="Z30" s="2269"/>
      <c r="AA30" s="2269"/>
      <c r="AB30" s="2269"/>
      <c r="AC30" s="2269"/>
      <c r="AD30" s="2269"/>
      <c r="AE30" s="2269"/>
      <c r="AF30" s="2269"/>
      <c r="AG30" s="2269"/>
      <c r="AH30" s="2269"/>
      <c r="AI30" s="2269"/>
      <c r="AJ30" s="616"/>
      <c r="AK30" s="617"/>
      <c r="AL30" s="301"/>
      <c r="AM30" s="311"/>
      <c r="AN30" s="311"/>
      <c r="AO30" s="311"/>
      <c r="AP30" s="311"/>
      <c r="AQ30" s="311"/>
      <c r="AR30" s="311"/>
      <c r="AS30" s="311"/>
      <c r="AT30" s="311"/>
      <c r="AU30" s="311"/>
      <c r="AV30" s="311"/>
      <c r="AW30" s="311"/>
      <c r="AX30" s="168"/>
      <c r="BF30" s="13"/>
      <c r="BG30" s="13"/>
      <c r="BH30" s="13"/>
      <c r="BI30" s="632"/>
      <c r="BJ30" s="632"/>
      <c r="BK30" s="632"/>
      <c r="BN30" s="13"/>
      <c r="BO30" s="1871"/>
      <c r="BP30" s="1871"/>
      <c r="BQ30" s="1871"/>
      <c r="BR30" s="1871"/>
      <c r="BS30" s="1871"/>
      <c r="BT30" s="1871"/>
      <c r="BU30" s="1871"/>
      <c r="BV30" s="1871"/>
      <c r="BW30" s="1871"/>
      <c r="BX30" s="1871"/>
      <c r="BY30" s="1871"/>
      <c r="CK30" s="13"/>
      <c r="CL30" s="13"/>
    </row>
    <row r="31" spans="1:117" ht="14.1" customHeight="1">
      <c r="A31" s="579"/>
      <c r="C31" s="1932" t="s">
        <v>755</v>
      </c>
      <c r="D31" s="1933"/>
      <c r="E31" s="2270" t="s">
        <v>1729</v>
      </c>
      <c r="F31" s="2270"/>
      <c r="G31" s="2270"/>
      <c r="H31" s="2270"/>
      <c r="I31" s="2270"/>
      <c r="J31" s="2270"/>
      <c r="K31" s="2270"/>
      <c r="L31" s="2270"/>
      <c r="M31" s="2270"/>
      <c r="N31" s="2270"/>
      <c r="O31" s="2270"/>
      <c r="P31" s="2270"/>
      <c r="Q31" s="2270"/>
      <c r="R31" s="2270"/>
      <c r="S31" s="2270"/>
      <c r="T31" s="2270"/>
      <c r="U31" s="2270"/>
      <c r="V31" s="2270"/>
      <c r="W31" s="2270"/>
      <c r="X31" s="2270"/>
      <c r="Y31" s="2270"/>
      <c r="Z31" s="2270"/>
      <c r="AA31" s="2270"/>
      <c r="AB31" s="2270"/>
      <c r="AC31" s="2270"/>
      <c r="AD31" s="2270"/>
      <c r="AE31" s="2270"/>
      <c r="AF31" s="2270"/>
      <c r="AG31" s="2270"/>
      <c r="AH31" s="2270"/>
      <c r="AI31" s="2270"/>
      <c r="AJ31" s="616"/>
      <c r="AK31" s="617"/>
      <c r="AL31" s="12"/>
      <c r="AM31" s="311"/>
      <c r="AN31" s="311"/>
      <c r="AO31" s="311"/>
      <c r="AP31" s="311"/>
      <c r="AQ31" s="311"/>
      <c r="AR31" s="311"/>
      <c r="AS31" s="311"/>
      <c r="AT31" s="311"/>
      <c r="AU31" s="311"/>
      <c r="AV31" s="311"/>
      <c r="AW31" s="311"/>
      <c r="AX31" s="168"/>
      <c r="BF31" s="13"/>
      <c r="BG31" s="13"/>
      <c r="BH31" s="13"/>
      <c r="BI31" s="632"/>
      <c r="BJ31" s="632"/>
      <c r="BK31" s="632"/>
      <c r="BN31" s="299"/>
      <c r="BO31" s="1871"/>
      <c r="BP31" s="1871"/>
      <c r="BQ31" s="1871"/>
      <c r="BR31" s="1871"/>
      <c r="BS31" s="1871"/>
      <c r="BT31" s="1871"/>
      <c r="BU31" s="1871"/>
      <c r="BV31" s="1871"/>
      <c r="BW31" s="1871"/>
      <c r="BX31" s="1871"/>
      <c r="BY31" s="1871"/>
      <c r="BZ31" s="13"/>
      <c r="CA31" s="13"/>
      <c r="CB31" s="13"/>
      <c r="CC31" s="13"/>
      <c r="CD31" s="13"/>
      <c r="CE31" s="13"/>
      <c r="CF31" s="13"/>
      <c r="CG31" s="13"/>
      <c r="CH31" s="13"/>
      <c r="CI31" s="13"/>
      <c r="CJ31" s="13"/>
      <c r="CK31" s="13"/>
      <c r="CL31" s="13"/>
    </row>
    <row r="32" spans="1:117" ht="14.1" customHeight="1">
      <c r="A32" s="579"/>
      <c r="C32" s="633"/>
      <c r="D32" s="615"/>
      <c r="E32" s="2270"/>
      <c r="F32" s="2270"/>
      <c r="G32" s="2270"/>
      <c r="H32" s="2270"/>
      <c r="I32" s="2270"/>
      <c r="J32" s="2270"/>
      <c r="K32" s="2270"/>
      <c r="L32" s="2270"/>
      <c r="M32" s="2270"/>
      <c r="N32" s="2270"/>
      <c r="O32" s="2270"/>
      <c r="P32" s="2270"/>
      <c r="Q32" s="2270"/>
      <c r="R32" s="2270"/>
      <c r="S32" s="2270"/>
      <c r="T32" s="2270"/>
      <c r="U32" s="2270"/>
      <c r="V32" s="2270"/>
      <c r="W32" s="2270"/>
      <c r="X32" s="2270"/>
      <c r="Y32" s="2270"/>
      <c r="Z32" s="2270"/>
      <c r="AA32" s="2270"/>
      <c r="AB32" s="2270"/>
      <c r="AC32" s="2270"/>
      <c r="AD32" s="2270"/>
      <c r="AE32" s="2270"/>
      <c r="AF32" s="2270"/>
      <c r="AG32" s="2270"/>
      <c r="AH32" s="2270"/>
      <c r="AI32" s="2270"/>
      <c r="AJ32" s="616"/>
      <c r="AK32" s="617"/>
      <c r="AL32" s="12"/>
      <c r="AM32" s="311"/>
      <c r="AN32" s="311"/>
      <c r="AO32" s="311"/>
      <c r="AP32" s="311"/>
      <c r="AQ32" s="311"/>
      <c r="AR32" s="311"/>
      <c r="AS32" s="311"/>
      <c r="AT32" s="311"/>
      <c r="AU32" s="311"/>
      <c r="AV32" s="311"/>
      <c r="AW32" s="311"/>
      <c r="AX32" s="606"/>
      <c r="BF32" s="13"/>
      <c r="BG32" s="13"/>
      <c r="BH32" s="13"/>
      <c r="BI32" s="632"/>
      <c r="BJ32" s="632"/>
      <c r="BK32" s="632"/>
      <c r="BN32" s="299"/>
      <c r="BO32" s="526"/>
      <c r="BP32" s="1771"/>
      <c r="BQ32" s="1771"/>
      <c r="BR32" s="1771"/>
      <c r="BS32" s="1771"/>
      <c r="BT32" s="1771"/>
      <c r="BU32" s="1771"/>
      <c r="BV32" s="1771"/>
      <c r="BW32" s="1771"/>
      <c r="BX32" s="1771"/>
      <c r="BY32" s="1771"/>
      <c r="BZ32" s="13"/>
      <c r="CA32" s="13"/>
      <c r="CB32" s="13"/>
      <c r="CC32" s="13"/>
      <c r="CD32" s="13"/>
      <c r="CE32" s="13"/>
      <c r="CF32" s="13"/>
      <c r="CG32" s="13"/>
      <c r="CH32" s="13"/>
      <c r="CI32" s="13"/>
      <c r="CJ32" s="13"/>
      <c r="CK32" s="13"/>
      <c r="CL32" s="13"/>
    </row>
    <row r="33" spans="1:90" ht="14.1" customHeight="1">
      <c r="A33" s="579"/>
      <c r="C33" s="1932" t="s">
        <v>1320</v>
      </c>
      <c r="D33" s="1933"/>
      <c r="E33" s="1872" t="s">
        <v>1730</v>
      </c>
      <c r="F33" s="1872"/>
      <c r="G33" s="1872"/>
      <c r="H33" s="1872"/>
      <c r="I33" s="1872"/>
      <c r="J33" s="1872"/>
      <c r="K33" s="1872"/>
      <c r="L33" s="1872"/>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616"/>
      <c r="AK33" s="617"/>
      <c r="AL33" s="297" t="s">
        <v>131</v>
      </c>
      <c r="AM33" s="1871" t="s">
        <v>1585</v>
      </c>
      <c r="AN33" s="1871"/>
      <c r="AO33" s="1871"/>
      <c r="AP33" s="1871"/>
      <c r="AQ33" s="1871"/>
      <c r="AR33" s="1871"/>
      <c r="AS33" s="1871"/>
      <c r="AT33" s="1871"/>
      <c r="AU33" s="1871"/>
      <c r="AV33" s="1871"/>
      <c r="AW33" s="1871"/>
      <c r="AX33" s="168"/>
      <c r="BN33" s="299"/>
      <c r="BO33" s="13"/>
      <c r="BP33" s="1771"/>
      <c r="BQ33" s="1771"/>
      <c r="BR33" s="1771"/>
      <c r="BS33" s="1771"/>
      <c r="BT33" s="1771"/>
      <c r="BU33" s="1771"/>
      <c r="BV33" s="1771"/>
      <c r="BW33" s="1771"/>
      <c r="BX33" s="1771"/>
      <c r="BY33" s="1771"/>
      <c r="BZ33" s="13"/>
      <c r="CA33" s="13"/>
      <c r="CB33" s="13"/>
      <c r="CC33" s="13"/>
      <c r="CD33" s="13"/>
      <c r="CE33" s="13"/>
      <c r="CF33" s="13"/>
      <c r="CG33" s="13"/>
      <c r="CH33" s="13"/>
      <c r="CI33" s="13"/>
      <c r="CJ33" s="13"/>
      <c r="CK33" s="13"/>
      <c r="CL33" s="13"/>
    </row>
    <row r="34" spans="1:90" ht="14.1" customHeight="1">
      <c r="A34" s="18"/>
      <c r="C34" s="612"/>
      <c r="D34" s="278"/>
      <c r="E34" s="1872"/>
      <c r="F34" s="1872"/>
      <c r="G34" s="1872"/>
      <c r="H34" s="1872"/>
      <c r="I34" s="1872"/>
      <c r="J34" s="1872"/>
      <c r="K34" s="1872"/>
      <c r="L34" s="1872"/>
      <c r="M34" s="1872"/>
      <c r="N34" s="1872"/>
      <c r="O34" s="1872"/>
      <c r="P34" s="1872"/>
      <c r="Q34" s="1872"/>
      <c r="R34" s="1872"/>
      <c r="S34" s="1872"/>
      <c r="T34" s="1872"/>
      <c r="U34" s="1872"/>
      <c r="V34" s="1872"/>
      <c r="W34" s="1872"/>
      <c r="X34" s="1872"/>
      <c r="Y34" s="1872"/>
      <c r="Z34" s="1872"/>
      <c r="AA34" s="1872"/>
      <c r="AB34" s="1872"/>
      <c r="AC34" s="1872"/>
      <c r="AD34" s="1872"/>
      <c r="AE34" s="1872"/>
      <c r="AF34" s="1872"/>
      <c r="AG34" s="1872"/>
      <c r="AH34" s="1872"/>
      <c r="AI34" s="1872"/>
      <c r="AJ34" s="616"/>
      <c r="AK34" s="617"/>
      <c r="AL34" s="12"/>
      <c r="AM34" s="1871"/>
      <c r="AN34" s="1871"/>
      <c r="AO34" s="1871"/>
      <c r="AP34" s="1871"/>
      <c r="AQ34" s="1871"/>
      <c r="AR34" s="1871"/>
      <c r="AS34" s="1871"/>
      <c r="AT34" s="1871"/>
      <c r="AU34" s="1871"/>
      <c r="AV34" s="1871"/>
      <c r="AW34" s="1871"/>
      <c r="AX34" s="168"/>
      <c r="BN34" s="299"/>
      <c r="BO34" s="13"/>
      <c r="BP34" s="1771"/>
      <c r="BQ34" s="1771"/>
      <c r="BR34" s="1771"/>
      <c r="BS34" s="1771"/>
      <c r="BT34" s="1771"/>
      <c r="BU34" s="1771"/>
      <c r="BV34" s="1771"/>
      <c r="BW34" s="1771"/>
      <c r="BX34" s="1771"/>
      <c r="BY34" s="1771"/>
      <c r="BZ34" s="13"/>
      <c r="CA34" s="13"/>
      <c r="CB34" s="13"/>
      <c r="CC34" s="13"/>
      <c r="CD34" s="13"/>
      <c r="CE34" s="13"/>
      <c r="CF34" s="13"/>
      <c r="CG34" s="13"/>
      <c r="CH34" s="13"/>
      <c r="CI34" s="13"/>
      <c r="CJ34" s="13"/>
      <c r="CK34" s="13"/>
      <c r="CL34" s="13"/>
    </row>
    <row r="35" spans="1:90" ht="14.1" customHeight="1">
      <c r="A35" s="18"/>
      <c r="C35" s="1932" t="s">
        <v>1335</v>
      </c>
      <c r="D35" s="1933"/>
      <c r="E35" s="1987" t="s">
        <v>1336</v>
      </c>
      <c r="F35" s="1987"/>
      <c r="G35" s="1987"/>
      <c r="H35" s="1987"/>
      <c r="I35" s="1987"/>
      <c r="J35" s="1987"/>
      <c r="K35" s="1987"/>
      <c r="L35" s="1987"/>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616"/>
      <c r="AK35" s="635"/>
      <c r="AL35" s="621"/>
      <c r="AM35" s="621"/>
      <c r="AN35" s="621"/>
      <c r="AO35" s="621"/>
      <c r="AP35" s="621"/>
      <c r="AQ35" s="621"/>
      <c r="AR35" s="621"/>
      <c r="AS35" s="621"/>
      <c r="AT35" s="621"/>
      <c r="AU35" s="621"/>
      <c r="AV35" s="621"/>
      <c r="AW35" s="621"/>
      <c r="AX35" s="626"/>
      <c r="BA35" s="13"/>
      <c r="BN35" s="299"/>
      <c r="BO35" s="526"/>
      <c r="BP35" s="1771"/>
      <c r="BQ35" s="1771"/>
      <c r="BR35" s="1771"/>
      <c r="BS35" s="1771"/>
      <c r="BT35" s="1771"/>
      <c r="BU35" s="1771"/>
      <c r="BV35" s="1771"/>
      <c r="BW35" s="1771"/>
      <c r="BX35" s="1771"/>
      <c r="BY35" s="1771"/>
      <c r="BZ35" s="13"/>
      <c r="CA35" s="13"/>
      <c r="CB35" s="13"/>
      <c r="CC35" s="13"/>
      <c r="CD35" s="13"/>
      <c r="CE35" s="13"/>
      <c r="CF35" s="13"/>
      <c r="CG35" s="13"/>
      <c r="CH35" s="13"/>
      <c r="CI35" s="13"/>
      <c r="CJ35" s="13"/>
      <c r="CK35" s="13"/>
      <c r="CL35" s="13"/>
    </row>
    <row r="36" spans="1:90" ht="14.1" customHeight="1">
      <c r="A36" s="579"/>
      <c r="C36" s="636"/>
      <c r="D36" s="637"/>
      <c r="E36" s="637"/>
      <c r="F36" s="637"/>
      <c r="G36" s="637"/>
      <c r="H36" s="637"/>
      <c r="I36" s="637"/>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38"/>
      <c r="AI36" s="638"/>
      <c r="AJ36" s="639"/>
      <c r="AK36" s="617"/>
      <c r="AL36" s="621"/>
      <c r="AM36" s="621"/>
      <c r="AN36" s="621"/>
      <c r="AO36" s="621"/>
      <c r="AP36" s="621"/>
      <c r="AQ36" s="621"/>
      <c r="AR36" s="621"/>
      <c r="AS36" s="621"/>
      <c r="AT36" s="621"/>
      <c r="AU36" s="621"/>
      <c r="AV36" s="621"/>
      <c r="AW36" s="621"/>
      <c r="AX36" s="626"/>
      <c r="BM36" s="13"/>
      <c r="BN36" s="299"/>
      <c r="BO36" s="13"/>
      <c r="BP36" s="1771"/>
      <c r="BQ36" s="1771"/>
      <c r="BR36" s="1771"/>
      <c r="BS36" s="1771"/>
      <c r="BT36" s="1771"/>
      <c r="BU36" s="1771"/>
      <c r="BV36" s="1771"/>
      <c r="BW36" s="1771"/>
      <c r="BX36" s="1771"/>
      <c r="BY36" s="1771"/>
      <c r="BZ36" s="13"/>
      <c r="CA36" s="13"/>
      <c r="CB36" s="13"/>
      <c r="CC36" s="13"/>
      <c r="CD36" s="13"/>
      <c r="CE36" s="13"/>
      <c r="CF36" s="13"/>
      <c r="CG36" s="13"/>
      <c r="CH36" s="13"/>
      <c r="CI36" s="13"/>
      <c r="CJ36" s="13"/>
      <c r="CK36" s="13"/>
      <c r="CL36" s="13"/>
    </row>
    <row r="37" spans="1:90" ht="14.1" customHeight="1">
      <c r="A37" s="579"/>
      <c r="C37" s="640"/>
      <c r="D37" s="640"/>
      <c r="E37" s="640"/>
      <c r="F37" s="640"/>
      <c r="G37" s="640"/>
      <c r="H37" s="640"/>
      <c r="I37" s="640"/>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0"/>
      <c r="AH37" s="640"/>
      <c r="AI37" s="640"/>
      <c r="AK37" s="617"/>
      <c r="AL37" s="621"/>
      <c r="AM37" s="621"/>
      <c r="AN37" s="621"/>
      <c r="AO37" s="621"/>
      <c r="AP37" s="621"/>
      <c r="AQ37" s="621"/>
      <c r="AR37" s="621"/>
      <c r="AS37" s="621"/>
      <c r="AT37" s="621"/>
      <c r="AU37" s="621"/>
      <c r="AV37" s="621"/>
      <c r="AW37" s="621"/>
      <c r="AX37" s="626"/>
      <c r="BM37" s="13"/>
      <c r="BN37" s="299"/>
      <c r="BO37" s="13"/>
      <c r="BP37" s="1771"/>
      <c r="BQ37" s="1771"/>
      <c r="BR37" s="1771"/>
      <c r="BS37" s="1771"/>
      <c r="BT37" s="1771"/>
      <c r="BU37" s="1771"/>
      <c r="BV37" s="1771"/>
      <c r="BW37" s="1771"/>
      <c r="BX37" s="1771"/>
      <c r="BY37" s="1771"/>
      <c r="BZ37" s="13"/>
      <c r="CA37" s="13"/>
      <c r="CB37" s="13"/>
      <c r="CC37" s="13"/>
      <c r="CD37" s="13"/>
      <c r="CE37" s="13"/>
      <c r="CF37" s="13"/>
      <c r="CG37" s="13"/>
      <c r="CH37" s="13"/>
      <c r="CI37" s="13"/>
      <c r="CJ37" s="13"/>
      <c r="CK37" s="13"/>
      <c r="CL37" s="13"/>
    </row>
    <row r="38" spans="1:90" ht="14.1" customHeight="1">
      <c r="A38" s="1708" t="s">
        <v>475</v>
      </c>
      <c r="B38" s="1709"/>
      <c r="C38" s="1710" t="s">
        <v>495</v>
      </c>
      <c r="D38" s="1710"/>
      <c r="E38" s="1710"/>
      <c r="F38" s="1710"/>
      <c r="G38" s="1710"/>
      <c r="H38" s="1710"/>
      <c r="I38" s="1710"/>
      <c r="J38" s="1710"/>
      <c r="K38" s="1710"/>
      <c r="L38" s="1710"/>
      <c r="M38" s="1710"/>
      <c r="N38" s="1710"/>
      <c r="O38" s="1710"/>
      <c r="P38" s="1710"/>
      <c r="Q38" s="1710"/>
      <c r="R38" s="1710"/>
      <c r="S38" s="1710"/>
      <c r="T38" s="1710"/>
      <c r="U38" s="1710"/>
      <c r="V38" s="1710"/>
      <c r="W38" s="1710"/>
      <c r="X38" s="1710"/>
      <c r="Y38" s="1710"/>
      <c r="Z38" s="1710"/>
      <c r="AA38" s="1710"/>
      <c r="AB38" s="1710"/>
      <c r="AC38" s="1710"/>
      <c r="AD38" s="1710"/>
      <c r="AE38" s="1710"/>
      <c r="AF38" s="1710"/>
      <c r="AG38" s="1710"/>
      <c r="AH38" s="1710"/>
      <c r="AI38" s="1710"/>
      <c r="AJ38" s="1710"/>
      <c r="AK38" s="560"/>
      <c r="AL38" s="444"/>
      <c r="AM38" s="65"/>
      <c r="AN38" s="65"/>
      <c r="AO38" s="65"/>
      <c r="AP38" s="65"/>
      <c r="AQ38" s="65"/>
      <c r="AR38" s="65"/>
      <c r="AS38" s="65"/>
      <c r="AT38" s="65"/>
      <c r="AU38" s="65"/>
      <c r="AV38" s="65"/>
      <c r="AW38" s="65"/>
      <c r="AX38" s="641"/>
      <c r="BM38" s="13"/>
      <c r="BN38" s="299"/>
      <c r="BO38" s="618"/>
      <c r="BP38" s="1771"/>
      <c r="BQ38" s="1771"/>
      <c r="BR38" s="1771"/>
      <c r="BS38" s="1771"/>
      <c r="BT38" s="1771"/>
      <c r="BU38" s="1771"/>
      <c r="BV38" s="1771"/>
      <c r="BW38" s="1771"/>
      <c r="BX38" s="1771"/>
      <c r="BY38" s="1771"/>
      <c r="BZ38" s="13"/>
      <c r="CA38" s="13"/>
      <c r="CB38" s="13"/>
      <c r="CC38" s="13"/>
      <c r="CD38" s="13"/>
      <c r="CE38" s="13"/>
      <c r="CF38" s="13"/>
      <c r="CG38" s="13"/>
      <c r="CH38" s="13"/>
      <c r="CI38" s="13"/>
      <c r="CJ38" s="13"/>
      <c r="CK38" s="13"/>
      <c r="CL38" s="13"/>
    </row>
    <row r="39" spans="1:90" ht="14.1" customHeight="1">
      <c r="A39" s="18"/>
      <c r="B39" s="13"/>
      <c r="C39" s="561" t="s">
        <v>38</v>
      </c>
      <c r="D39" s="2087" t="s">
        <v>1377</v>
      </c>
      <c r="E39" s="2087"/>
      <c r="F39" s="2087"/>
      <c r="G39" s="2087"/>
      <c r="H39" s="2087"/>
      <c r="I39" s="2087"/>
      <c r="J39" s="2087"/>
      <c r="K39" s="2087"/>
      <c r="L39" s="2087"/>
      <c r="M39" s="2087"/>
      <c r="N39" s="2087"/>
      <c r="O39" s="2087"/>
      <c r="P39" s="2087"/>
      <c r="Q39" s="2087"/>
      <c r="R39" s="2087"/>
      <c r="S39" s="2087"/>
      <c r="T39" s="13"/>
      <c r="U39" s="13"/>
      <c r="V39" s="13"/>
      <c r="W39" s="13"/>
      <c r="X39" s="13"/>
      <c r="Y39" s="13"/>
      <c r="Z39" s="599"/>
      <c r="AA39" s="13"/>
      <c r="AB39" s="53"/>
      <c r="AC39" s="13"/>
      <c r="AD39" s="13"/>
      <c r="AE39" s="13"/>
      <c r="AF39" s="13"/>
      <c r="AG39" s="13"/>
      <c r="AH39" s="13"/>
      <c r="AI39" s="13"/>
      <c r="AJ39" s="13"/>
      <c r="AK39" s="13"/>
      <c r="AL39" s="642"/>
      <c r="AM39" s="212"/>
      <c r="AN39" s="212"/>
      <c r="AO39" s="212"/>
      <c r="AP39" s="212"/>
      <c r="AQ39" s="212"/>
      <c r="AR39" s="212"/>
      <c r="AS39" s="212"/>
      <c r="AT39" s="212"/>
      <c r="AU39" s="212"/>
      <c r="AV39" s="212"/>
      <c r="AW39" s="212"/>
      <c r="AX39" s="643"/>
      <c r="AZ39" s="562"/>
      <c r="BA39" s="576" t="s">
        <v>1321</v>
      </c>
      <c r="BL39" s="13"/>
      <c r="BM39" s="13"/>
      <c r="BN39" s="561"/>
      <c r="BO39" s="656"/>
      <c r="BP39" s="1771"/>
      <c r="BQ39" s="1771"/>
      <c r="BR39" s="1771"/>
      <c r="BS39" s="1771"/>
      <c r="BT39" s="1771"/>
      <c r="BU39" s="1771"/>
      <c r="BV39" s="1771"/>
      <c r="BW39" s="1771"/>
      <c r="BX39" s="1771"/>
      <c r="BY39" s="1771"/>
      <c r="BZ39" s="13"/>
      <c r="CA39" s="13"/>
      <c r="CB39" s="13"/>
      <c r="CC39" s="13"/>
      <c r="CD39" s="13"/>
      <c r="CE39" s="13"/>
      <c r="CF39" s="13"/>
      <c r="CG39" s="13"/>
      <c r="CH39" s="13"/>
      <c r="CI39" s="13"/>
      <c r="CJ39" s="13"/>
      <c r="CK39" s="13"/>
      <c r="CL39" s="13"/>
    </row>
    <row r="40" spans="1:90" ht="14.25" customHeight="1" thickBot="1">
      <c r="A40" s="18"/>
      <c r="B40" s="13"/>
      <c r="C40" s="561"/>
      <c r="D40" s="304"/>
      <c r="E40" s="304"/>
      <c r="F40" s="304"/>
      <c r="G40" s="304"/>
      <c r="H40" s="304"/>
      <c r="I40" s="304"/>
      <c r="J40" s="304"/>
      <c r="K40" s="304"/>
      <c r="L40" s="304"/>
      <c r="M40" s="304"/>
      <c r="N40" s="304"/>
      <c r="O40" s="304"/>
      <c r="P40" s="304"/>
      <c r="Q40" s="304"/>
      <c r="R40" s="304"/>
      <c r="S40" s="304"/>
      <c r="T40" s="13"/>
      <c r="U40" s="13"/>
      <c r="V40" s="13"/>
      <c r="W40" s="13"/>
      <c r="X40" s="13"/>
      <c r="Y40" s="13"/>
      <c r="Z40" s="599"/>
      <c r="AA40" s="13"/>
      <c r="AB40" s="53"/>
      <c r="AC40" s="13"/>
      <c r="AD40" s="13"/>
      <c r="AE40" s="13"/>
      <c r="AF40" s="13"/>
      <c r="AG40" s="13"/>
      <c r="AH40" s="13"/>
      <c r="AI40" s="13"/>
      <c r="AJ40" s="13"/>
      <c r="AK40" s="13"/>
      <c r="AL40" s="642"/>
      <c r="AM40" s="212"/>
      <c r="AN40" s="212"/>
      <c r="AO40" s="212"/>
      <c r="AP40" s="212"/>
      <c r="AQ40" s="212"/>
      <c r="AR40" s="212"/>
      <c r="AS40" s="212"/>
      <c r="AT40" s="212"/>
      <c r="AU40" s="212"/>
      <c r="AV40" s="212"/>
      <c r="AW40" s="212"/>
      <c r="AX40" s="643"/>
      <c r="AZ40" s="584"/>
      <c r="BA40" s="3" t="s">
        <v>1311</v>
      </c>
      <c r="BB40" s="13"/>
      <c r="BC40" s="13"/>
      <c r="BD40" s="13"/>
      <c r="BE40" s="13"/>
      <c r="BF40" s="13"/>
      <c r="BG40" s="13"/>
      <c r="BH40" s="13"/>
      <c r="BI40" s="13"/>
      <c r="BJ40" s="13"/>
      <c r="BK40" s="13"/>
      <c r="BL40" s="13"/>
      <c r="BM40" s="13"/>
      <c r="BN40" s="654"/>
      <c r="BO40" s="618"/>
      <c r="BP40" s="1771"/>
      <c r="BQ40" s="1771"/>
      <c r="BR40" s="1771"/>
      <c r="BS40" s="1771"/>
      <c r="BT40" s="1771"/>
      <c r="BU40" s="1771"/>
      <c r="BV40" s="1771"/>
      <c r="BW40" s="1771"/>
      <c r="BX40" s="1771"/>
      <c r="BY40" s="1771"/>
      <c r="BZ40" s="13"/>
      <c r="CA40" s="13"/>
      <c r="CB40" s="13"/>
      <c r="CC40" s="13"/>
      <c r="CD40" s="13"/>
      <c r="CE40" s="13"/>
      <c r="CF40" s="13"/>
      <c r="CG40" s="13"/>
      <c r="CH40" s="13"/>
      <c r="CI40" s="13"/>
      <c r="CJ40" s="13"/>
      <c r="CK40" s="13"/>
      <c r="CL40" s="13"/>
    </row>
    <row r="41" spans="1:90" ht="14.1" customHeight="1">
      <c r="A41" s="15"/>
      <c r="B41" s="13"/>
      <c r="C41" s="13"/>
      <c r="D41" s="644" t="s">
        <v>222</v>
      </c>
      <c r="E41" s="2088" t="s">
        <v>276</v>
      </c>
      <c r="F41" s="2088"/>
      <c r="G41" s="2088"/>
      <c r="H41" s="2088"/>
      <c r="I41" s="2088"/>
      <c r="J41" s="2088"/>
      <c r="K41" s="2088"/>
      <c r="L41" s="2088"/>
      <c r="M41" s="2088"/>
      <c r="N41" s="2088"/>
      <c r="O41" s="2088"/>
      <c r="P41" s="2088"/>
      <c r="Q41" s="2088"/>
      <c r="R41" s="13"/>
      <c r="S41" s="1993">
        <f>Z68</f>
        <v>7</v>
      </c>
      <c r="T41" s="1993"/>
      <c r="U41" s="53" t="s">
        <v>119</v>
      </c>
      <c r="V41" s="13"/>
      <c r="W41" s="13"/>
      <c r="X41" s="13"/>
      <c r="Y41" s="2089" t="s">
        <v>1310</v>
      </c>
      <c r="Z41" s="2090"/>
      <c r="AA41" s="2090"/>
      <c r="AB41" s="2090"/>
      <c r="AC41" s="2090"/>
      <c r="AD41" s="2090"/>
      <c r="AE41" s="2090"/>
      <c r="AF41" s="2090"/>
      <c r="AG41" s="2090"/>
      <c r="AH41" s="2091"/>
      <c r="AI41" s="13"/>
      <c r="AJ41" s="13"/>
      <c r="AK41" s="13"/>
      <c r="AL41" s="645" t="s">
        <v>1378</v>
      </c>
      <c r="AX41" s="606"/>
      <c r="AZ41" s="584"/>
      <c r="BA41" s="13"/>
      <c r="BB41" s="13" t="s">
        <v>352</v>
      </c>
      <c r="BC41" s="13"/>
      <c r="BD41" s="13"/>
      <c r="BE41" s="13"/>
      <c r="BF41" s="13"/>
      <c r="BG41" s="13"/>
      <c r="BH41" s="13"/>
      <c r="BI41" s="13"/>
      <c r="BJ41" s="13"/>
      <c r="BK41" s="13"/>
      <c r="BL41" s="13"/>
      <c r="BM41" s="13"/>
      <c r="BN41" s="65"/>
      <c r="BO41" s="65"/>
      <c r="BP41" s="1771"/>
      <c r="BQ41" s="1771"/>
      <c r="BR41" s="1771"/>
      <c r="BS41" s="1771"/>
      <c r="BT41" s="1771"/>
      <c r="BU41" s="1771"/>
      <c r="BV41" s="1771"/>
      <c r="BW41" s="1771"/>
      <c r="BX41" s="1771"/>
      <c r="BY41" s="1771"/>
      <c r="BZ41" s="13"/>
      <c r="CA41" s="13"/>
      <c r="CB41" s="13"/>
      <c r="CC41" s="13"/>
      <c r="CD41" s="13"/>
      <c r="CE41" s="13"/>
      <c r="CF41" s="13"/>
      <c r="CG41" s="13"/>
      <c r="CH41" s="13"/>
      <c r="CI41" s="13"/>
      <c r="CJ41" s="13"/>
      <c r="CK41" s="13"/>
      <c r="CL41" s="13"/>
    </row>
    <row r="42" spans="1:90" ht="14.1" customHeight="1">
      <c r="A42" s="15"/>
      <c r="B42" s="13"/>
      <c r="C42" s="13"/>
      <c r="D42" s="646" t="s">
        <v>277</v>
      </c>
      <c r="E42" s="2100" t="s">
        <v>1224</v>
      </c>
      <c r="F42" s="2100"/>
      <c r="G42" s="2100"/>
      <c r="H42" s="2100"/>
      <c r="I42" s="2100"/>
      <c r="J42" s="2100"/>
      <c r="K42" s="2100"/>
      <c r="L42" s="2100"/>
      <c r="M42" s="2100"/>
      <c r="N42" s="2100"/>
      <c r="O42" s="2100"/>
      <c r="P42" s="2100"/>
      <c r="Q42" s="2100"/>
      <c r="R42" s="13"/>
      <c r="S42" s="1993">
        <f>Z62</f>
        <v>5</v>
      </c>
      <c r="T42" s="1993"/>
      <c r="U42" s="53" t="s">
        <v>119</v>
      </c>
      <c r="V42" s="13"/>
      <c r="W42" s="13"/>
      <c r="X42" s="13"/>
      <c r="Y42" s="2101" t="s">
        <v>114</v>
      </c>
      <c r="Z42" s="2102"/>
      <c r="AA42" s="2102"/>
      <c r="AB42" s="257" t="s">
        <v>1337</v>
      </c>
      <c r="AC42" s="2103" t="s">
        <v>1338</v>
      </c>
      <c r="AD42" s="2103"/>
      <c r="AE42" s="2104"/>
      <c r="AF42" s="2105" t="str">
        <f>IF(COUNT(G11:AM12)=0,"",IF($S$44&gt;=$S$41,"OK","NG"))</f>
        <v>OK</v>
      </c>
      <c r="AG42" s="2106"/>
      <c r="AH42" s="2107"/>
      <c r="AI42" s="13"/>
      <c r="AJ42" s="13"/>
      <c r="AK42" s="564"/>
      <c r="AL42" s="254" t="s">
        <v>32</v>
      </c>
      <c r="AM42" s="1871" t="s">
        <v>1379</v>
      </c>
      <c r="AN42" s="1871"/>
      <c r="AO42" s="1871"/>
      <c r="AP42" s="1871"/>
      <c r="AQ42" s="1871"/>
      <c r="AR42" s="1871"/>
      <c r="AS42" s="1871"/>
      <c r="AT42" s="1871"/>
      <c r="AU42" s="1871"/>
      <c r="AV42" s="1871"/>
      <c r="AW42" s="1871"/>
      <c r="AX42" s="168"/>
      <c r="AZ42" s="584"/>
      <c r="BA42" s="13"/>
      <c r="BB42" s="13"/>
      <c r="BC42" s="13" t="s">
        <v>182</v>
      </c>
      <c r="BD42" s="13"/>
      <c r="BE42" s="13"/>
      <c r="BF42" s="13"/>
      <c r="BG42" s="13"/>
      <c r="BH42" s="13"/>
      <c r="BI42" s="13"/>
      <c r="BJ42" s="13"/>
      <c r="BK42" s="13"/>
      <c r="BL42" s="298"/>
      <c r="BM42" s="13"/>
      <c r="BX42" s="13"/>
      <c r="BY42" s="13"/>
      <c r="BZ42" s="13"/>
      <c r="CA42" s="13"/>
      <c r="CB42" s="13"/>
      <c r="CC42" s="13"/>
      <c r="CD42" s="13"/>
      <c r="CE42" s="13"/>
      <c r="CF42" s="13"/>
      <c r="CG42" s="13"/>
      <c r="CH42" s="13"/>
      <c r="CI42" s="13"/>
      <c r="CJ42" s="13"/>
      <c r="CK42" s="13"/>
      <c r="CL42" s="13"/>
    </row>
    <row r="43" spans="1:90" ht="14.1" customHeight="1">
      <c r="A43" s="15"/>
      <c r="B43" s="13"/>
      <c r="C43" s="303"/>
      <c r="D43" s="648" t="s">
        <v>223</v>
      </c>
      <c r="E43" s="2111" t="s">
        <v>1565</v>
      </c>
      <c r="F43" s="2111"/>
      <c r="G43" s="2111"/>
      <c r="H43" s="2111"/>
      <c r="I43" s="2111"/>
      <c r="J43" s="2111"/>
      <c r="K43" s="2111"/>
      <c r="L43" s="2111"/>
      <c r="M43" s="2111"/>
      <c r="N43" s="2111"/>
      <c r="O43" s="2111"/>
      <c r="P43" s="2111"/>
      <c r="Q43" s="2111"/>
      <c r="R43" s="13"/>
      <c r="S43" s="1993">
        <f>G11+L11+BY6</f>
        <v>6</v>
      </c>
      <c r="T43" s="1993"/>
      <c r="U43" s="53" t="s">
        <v>119</v>
      </c>
      <c r="V43" s="13"/>
      <c r="W43" s="13"/>
      <c r="X43" s="13"/>
      <c r="Y43" s="1988">
        <f>$S$41</f>
        <v>7</v>
      </c>
      <c r="Z43" s="1989"/>
      <c r="AA43" s="1989"/>
      <c r="AB43" s="649" t="s">
        <v>1337</v>
      </c>
      <c r="AC43" s="1990">
        <f>$S$44</f>
        <v>8</v>
      </c>
      <c r="AD43" s="1990"/>
      <c r="AE43" s="1991"/>
      <c r="AF43" s="2108"/>
      <c r="AG43" s="2109"/>
      <c r="AH43" s="2110"/>
      <c r="AI43" s="13"/>
      <c r="AJ43" s="13"/>
      <c r="AK43" s="564"/>
      <c r="AL43" s="523"/>
      <c r="AM43" s="1871"/>
      <c r="AN43" s="1871"/>
      <c r="AO43" s="1871"/>
      <c r="AP43" s="1871"/>
      <c r="AQ43" s="1871"/>
      <c r="AR43" s="1871"/>
      <c r="AS43" s="1871"/>
      <c r="AT43" s="1871"/>
      <c r="AU43" s="1871"/>
      <c r="AV43" s="1871"/>
      <c r="AW43" s="1871"/>
      <c r="AX43" s="168"/>
      <c r="AZ43" s="584"/>
      <c r="BA43" s="13"/>
      <c r="BB43" s="53"/>
      <c r="BC43" s="13" t="s">
        <v>183</v>
      </c>
      <c r="BD43" s="53"/>
      <c r="BE43" s="647"/>
      <c r="BF43" s="298"/>
      <c r="BG43" s="298"/>
      <c r="BH43" s="298"/>
      <c r="BI43" s="298"/>
      <c r="BJ43" s="298"/>
      <c r="BK43" s="298"/>
      <c r="BL43" s="13"/>
      <c r="BX43" s="13"/>
      <c r="BY43" s="13"/>
      <c r="BZ43" s="13"/>
      <c r="CA43" s="13"/>
      <c r="CB43" s="13"/>
      <c r="CC43" s="13"/>
      <c r="CD43" s="13"/>
      <c r="CE43" s="13"/>
      <c r="CF43" s="13"/>
      <c r="CG43" s="13"/>
      <c r="CH43" s="13"/>
      <c r="CI43" s="13"/>
      <c r="CJ43" s="13"/>
      <c r="CK43" s="13"/>
      <c r="CL43" s="13"/>
    </row>
    <row r="44" spans="1:90" ht="14.1" customHeight="1">
      <c r="A44" s="15"/>
      <c r="B44" s="13"/>
      <c r="C44" s="303"/>
      <c r="D44" s="596" t="s">
        <v>1223</v>
      </c>
      <c r="E44" s="1992" t="s">
        <v>1226</v>
      </c>
      <c r="F44" s="1992"/>
      <c r="G44" s="1992"/>
      <c r="H44" s="1992"/>
      <c r="I44" s="1992"/>
      <c r="J44" s="1992"/>
      <c r="K44" s="1992"/>
      <c r="L44" s="1992"/>
      <c r="M44" s="1992"/>
      <c r="N44" s="1992"/>
      <c r="O44" s="1992"/>
      <c r="P44" s="1992"/>
      <c r="Q44" s="1992"/>
      <c r="R44" s="13"/>
      <c r="S44" s="1993">
        <f>G11+L11+O11+AD11+AG11+AJ11+BY6</f>
        <v>8</v>
      </c>
      <c r="T44" s="1993"/>
      <c r="U44" s="53" t="s">
        <v>119</v>
      </c>
      <c r="V44" s="13"/>
      <c r="W44" s="13"/>
      <c r="X44" s="13"/>
      <c r="Y44" s="1994" t="s">
        <v>115</v>
      </c>
      <c r="Z44" s="1995"/>
      <c r="AA44" s="1995"/>
      <c r="AB44" s="650" t="s">
        <v>1337</v>
      </c>
      <c r="AC44" s="1996" t="s">
        <v>1339</v>
      </c>
      <c r="AD44" s="1996"/>
      <c r="AE44" s="1997"/>
      <c r="AF44" s="1975" t="str">
        <f>IF(COUNT(G11:AM12)=0,"",IF($S$43&gt;=$S$42,"OK","NG"))</f>
        <v>OK</v>
      </c>
      <c r="AG44" s="1976"/>
      <c r="AH44" s="1977"/>
      <c r="AI44" s="13"/>
      <c r="AJ44" s="13"/>
      <c r="AK44" s="564"/>
      <c r="AL44" s="523"/>
      <c r="AM44" s="1871"/>
      <c r="AN44" s="1871"/>
      <c r="AO44" s="1871"/>
      <c r="AP44" s="1871"/>
      <c r="AQ44" s="1871"/>
      <c r="AR44" s="1871"/>
      <c r="AS44" s="1871"/>
      <c r="AT44" s="1871"/>
      <c r="AU44" s="1871"/>
      <c r="AV44" s="1871"/>
      <c r="AW44" s="1871"/>
      <c r="AX44" s="168"/>
      <c r="AZ44" s="584"/>
      <c r="BA44" s="13"/>
      <c r="BB44" s="13"/>
      <c r="BC44" s="13" t="s">
        <v>184</v>
      </c>
      <c r="BD44" s="13"/>
      <c r="BE44" s="13"/>
      <c r="BF44" s="13"/>
      <c r="BG44" s="13"/>
      <c r="BH44" s="13"/>
      <c r="BI44" s="13"/>
      <c r="BJ44" s="13"/>
      <c r="BK44" s="13"/>
      <c r="BX44" s="13"/>
      <c r="BY44" s="13"/>
      <c r="BZ44" s="13"/>
      <c r="CA44" s="13"/>
      <c r="CB44" s="13"/>
      <c r="CC44" s="13"/>
      <c r="CD44" s="13"/>
      <c r="CE44" s="13"/>
      <c r="CF44" s="13"/>
      <c r="CG44" s="13"/>
      <c r="CH44" s="13"/>
      <c r="CI44" s="13"/>
      <c r="CJ44" s="13"/>
      <c r="CK44" s="13"/>
      <c r="CL44" s="13"/>
    </row>
    <row r="45" spans="1:90" ht="14.1" customHeight="1" thickBot="1">
      <c r="A45" s="15"/>
      <c r="B45" s="13"/>
      <c r="C45" s="13"/>
      <c r="D45" s="303" t="s">
        <v>1227</v>
      </c>
      <c r="E45" s="1981" t="s">
        <v>1225</v>
      </c>
      <c r="F45" s="1981"/>
      <c r="G45" s="1981"/>
      <c r="H45" s="1981"/>
      <c r="I45" s="1981"/>
      <c r="J45" s="1981"/>
      <c r="K45" s="1981"/>
      <c r="L45" s="1981"/>
      <c r="M45" s="1981"/>
      <c r="N45" s="1981"/>
      <c r="O45" s="1981"/>
      <c r="P45" s="1981"/>
      <c r="Q45" s="1981"/>
      <c r="R45" s="13"/>
      <c r="S45" s="1982">
        <f>BE52</f>
        <v>7.497109826589595</v>
      </c>
      <c r="T45" s="1982"/>
      <c r="U45" s="53" t="s">
        <v>119</v>
      </c>
      <c r="V45" s="13"/>
      <c r="W45" s="13"/>
      <c r="X45" s="13"/>
      <c r="Y45" s="1983">
        <f>$S$42</f>
        <v>5</v>
      </c>
      <c r="Z45" s="1984"/>
      <c r="AA45" s="1984"/>
      <c r="AB45" s="651" t="s">
        <v>1337</v>
      </c>
      <c r="AC45" s="1985">
        <f>$S$43</f>
        <v>6</v>
      </c>
      <c r="AD45" s="1985"/>
      <c r="AE45" s="1986"/>
      <c r="AF45" s="1978"/>
      <c r="AG45" s="1979"/>
      <c r="AH45" s="1980"/>
      <c r="AI45" s="13"/>
      <c r="AJ45" s="13"/>
      <c r="AK45" s="564"/>
      <c r="AL45" s="565"/>
      <c r="AM45" s="1871"/>
      <c r="AN45" s="1871"/>
      <c r="AO45" s="1871"/>
      <c r="AP45" s="1871"/>
      <c r="AQ45" s="1871"/>
      <c r="AR45" s="1871"/>
      <c r="AS45" s="1871"/>
      <c r="AT45" s="1871"/>
      <c r="AU45" s="1871"/>
      <c r="AV45" s="1871"/>
      <c r="AW45" s="1871"/>
      <c r="AX45" s="168"/>
      <c r="BA45" s="13"/>
      <c r="BB45" s="13"/>
      <c r="BC45" s="13"/>
      <c r="BD45" s="13"/>
      <c r="BE45" s="13"/>
      <c r="BF45" s="13"/>
      <c r="BG45" s="13"/>
      <c r="BH45" s="13"/>
      <c r="BI45" s="13"/>
      <c r="BJ45" s="13"/>
      <c r="BK45" s="13"/>
      <c r="BM45" s="566" t="s">
        <v>348</v>
      </c>
      <c r="BN45" s="566"/>
      <c r="BO45" s="566"/>
      <c r="BR45" s="13"/>
      <c r="BV45" s="13"/>
      <c r="BX45" s="13"/>
      <c r="BY45" s="13"/>
      <c r="BZ45" s="13"/>
      <c r="CA45" s="13"/>
      <c r="CB45" s="13"/>
      <c r="CC45" s="13"/>
      <c r="CD45" s="13"/>
      <c r="CE45" s="13"/>
      <c r="CF45" s="13"/>
      <c r="CG45" s="13"/>
      <c r="CH45" s="13"/>
      <c r="CI45" s="13"/>
      <c r="CJ45" s="13"/>
      <c r="CK45" s="13"/>
      <c r="CL45" s="13"/>
    </row>
    <row r="46" spans="1:90" ht="14.1" customHeight="1">
      <c r="A46" s="579"/>
      <c r="B46" s="13"/>
      <c r="C46" s="13"/>
      <c r="D46" s="53"/>
      <c r="E46" s="564"/>
      <c r="F46" s="564"/>
      <c r="G46" s="564"/>
      <c r="H46" s="564"/>
      <c r="I46" s="655"/>
      <c r="J46" s="655"/>
      <c r="K46" s="655"/>
      <c r="L46" s="655"/>
      <c r="M46" s="655"/>
      <c r="N46" s="655"/>
      <c r="O46" s="655"/>
      <c r="P46" s="655"/>
      <c r="Q46" s="655"/>
      <c r="R46" s="13"/>
      <c r="S46" s="13"/>
      <c r="T46" s="13"/>
      <c r="U46" s="13"/>
      <c r="V46" s="13"/>
      <c r="W46" s="4"/>
      <c r="X46" s="13"/>
      <c r="Y46" s="13"/>
      <c r="Z46" s="13"/>
      <c r="AA46" s="13"/>
      <c r="AB46" s="13"/>
      <c r="AC46" s="13"/>
      <c r="AD46" s="13"/>
      <c r="AE46" s="13"/>
      <c r="AF46" s="13"/>
      <c r="AG46" s="13"/>
      <c r="AH46" s="13"/>
      <c r="AI46" s="13"/>
      <c r="AJ46" s="13"/>
      <c r="AK46" s="13"/>
      <c r="AL46" s="567"/>
      <c r="AM46" s="1871"/>
      <c r="AN46" s="1871"/>
      <c r="AO46" s="1871"/>
      <c r="AP46" s="1871"/>
      <c r="AQ46" s="1871"/>
      <c r="AR46" s="1871"/>
      <c r="AS46" s="1871"/>
      <c r="AT46" s="1871"/>
      <c r="AU46" s="1871"/>
      <c r="AV46" s="1871"/>
      <c r="AW46" s="1871"/>
      <c r="AX46" s="168"/>
      <c r="BA46" s="1728" t="s">
        <v>176</v>
      </c>
      <c r="BB46" s="1728"/>
      <c r="BC46" s="1728"/>
      <c r="BD46" s="1728"/>
      <c r="BE46" s="1728"/>
      <c r="BF46" s="1728"/>
      <c r="BG46" s="1728"/>
      <c r="BH46" s="1728"/>
      <c r="BI46" s="1728"/>
      <c r="BJ46" s="1728"/>
      <c r="BK46" s="652"/>
      <c r="BL46" s="653"/>
      <c r="BM46" s="1728" t="s">
        <v>176</v>
      </c>
      <c r="BN46" s="1728"/>
      <c r="BO46" s="1728"/>
      <c r="BP46" s="1728"/>
      <c r="BQ46" s="1728"/>
      <c r="BR46" s="1728"/>
      <c r="BS46" s="1728"/>
      <c r="BT46" s="1728"/>
      <c r="BU46" s="1728"/>
      <c r="BV46" s="1728"/>
      <c r="BX46" s="13"/>
    </row>
    <row r="47" spans="1:90" ht="14.1" customHeight="1">
      <c r="A47" s="579"/>
      <c r="B47" s="13"/>
      <c r="C47" s="561" t="s">
        <v>492</v>
      </c>
      <c r="D47" s="1872" t="s">
        <v>1362</v>
      </c>
      <c r="E47" s="1872"/>
      <c r="F47" s="1872"/>
      <c r="G47" s="1872"/>
      <c r="H47" s="1872"/>
      <c r="I47" s="1872"/>
      <c r="J47" s="1872"/>
      <c r="K47" s="1872"/>
      <c r="L47" s="1872"/>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3"/>
      <c r="AK47" s="16"/>
      <c r="AL47" s="12"/>
      <c r="AM47" s="1871"/>
      <c r="AN47" s="1871"/>
      <c r="AO47" s="1871"/>
      <c r="AP47" s="1871"/>
      <c r="AQ47" s="1871"/>
      <c r="AR47" s="1871"/>
      <c r="AS47" s="1871"/>
      <c r="AT47" s="1871"/>
      <c r="AU47" s="1871"/>
      <c r="AV47" s="1871"/>
      <c r="AW47" s="1871"/>
      <c r="AX47" s="168"/>
      <c r="AZ47" s="584"/>
      <c r="BA47" s="1918"/>
      <c r="BB47" s="1918"/>
      <c r="BC47" s="1918"/>
      <c r="BD47" s="1918"/>
      <c r="BE47" s="1918"/>
      <c r="BF47" s="1918"/>
      <c r="BG47" s="1918"/>
      <c r="BH47" s="1918"/>
      <c r="BI47" s="1918"/>
      <c r="BJ47" s="1918"/>
      <c r="BK47" s="652"/>
      <c r="BL47" s="653"/>
      <c r="BM47" s="1918"/>
      <c r="BN47" s="1918"/>
      <c r="BO47" s="1918"/>
      <c r="BP47" s="1918"/>
      <c r="BQ47" s="1918"/>
      <c r="BR47" s="1918"/>
      <c r="BS47" s="1918"/>
      <c r="BT47" s="1918"/>
      <c r="BU47" s="1918"/>
      <c r="BV47" s="1918"/>
      <c r="BX47" s="13"/>
    </row>
    <row r="48" spans="1:90" ht="14.1" customHeight="1">
      <c r="A48" s="579"/>
      <c r="B48" s="13"/>
      <c r="C48" s="13"/>
      <c r="D48" s="1872"/>
      <c r="E48" s="1872"/>
      <c r="F48" s="1872"/>
      <c r="G48" s="1872"/>
      <c r="H48" s="1872"/>
      <c r="I48" s="1872"/>
      <c r="J48" s="1872"/>
      <c r="K48" s="1872"/>
      <c r="L48" s="1872"/>
      <c r="M48" s="1872"/>
      <c r="N48" s="1872"/>
      <c r="O48" s="1872"/>
      <c r="P48" s="1872"/>
      <c r="Q48" s="1872"/>
      <c r="R48" s="1872"/>
      <c r="S48" s="1872"/>
      <c r="T48" s="1872"/>
      <c r="U48" s="1872"/>
      <c r="V48" s="1872"/>
      <c r="W48" s="1872"/>
      <c r="X48" s="1872"/>
      <c r="Y48" s="1872"/>
      <c r="Z48" s="1872"/>
      <c r="AA48" s="1872"/>
      <c r="AB48" s="1872"/>
      <c r="AC48" s="1872"/>
      <c r="AD48" s="1872"/>
      <c r="AE48" s="1872"/>
      <c r="AF48" s="1872"/>
      <c r="AG48" s="1872"/>
      <c r="AH48" s="1872"/>
      <c r="AI48" s="1872"/>
      <c r="AJ48" s="13"/>
      <c r="AK48" s="558"/>
      <c r="AL48" s="297"/>
      <c r="AM48" s="1871"/>
      <c r="AN48" s="1871"/>
      <c r="AO48" s="1871"/>
      <c r="AP48" s="1871"/>
      <c r="AQ48" s="1871"/>
      <c r="AR48" s="1871"/>
      <c r="AS48" s="1871"/>
      <c r="AT48" s="1871"/>
      <c r="AU48" s="1871"/>
      <c r="AV48" s="1871"/>
      <c r="AW48" s="1871"/>
      <c r="AX48" s="168"/>
      <c r="AZ48" s="584"/>
      <c r="BA48" s="1943" t="s">
        <v>1112</v>
      </c>
      <c r="BB48" s="1944"/>
      <c r="BC48" s="1944"/>
      <c r="BD48" s="1945"/>
      <c r="BE48" s="1935">
        <v>173</v>
      </c>
      <c r="BF48" s="1936"/>
      <c r="BG48" s="1936"/>
      <c r="BH48" s="1939" t="s">
        <v>180</v>
      </c>
      <c r="BI48" s="1939"/>
      <c r="BJ48" s="1940"/>
      <c r="BK48" s="652"/>
      <c r="BL48" s="653"/>
      <c r="BM48" s="1943" t="s">
        <v>1112</v>
      </c>
      <c r="BN48" s="1944"/>
      <c r="BO48" s="1944"/>
      <c r="BP48" s="1945"/>
      <c r="BQ48" s="1935">
        <v>173</v>
      </c>
      <c r="BR48" s="1936"/>
      <c r="BS48" s="1936"/>
      <c r="BT48" s="1939" t="s">
        <v>180</v>
      </c>
      <c r="BU48" s="1939"/>
      <c r="BV48" s="1940"/>
      <c r="BX48" s="13"/>
    </row>
    <row r="49" spans="1:95" ht="14.1" customHeight="1">
      <c r="A49" s="579"/>
      <c r="B49" s="13"/>
      <c r="C49" s="2099" t="s">
        <v>158</v>
      </c>
      <c r="D49" s="2099"/>
      <c r="E49" s="2099"/>
      <c r="F49" s="2099"/>
      <c r="G49" s="2099"/>
      <c r="H49" s="2099"/>
      <c r="I49" s="2099"/>
      <c r="J49" s="2099"/>
      <c r="K49" s="2099"/>
      <c r="L49" s="2099"/>
      <c r="M49" s="2099"/>
      <c r="N49" s="2099"/>
      <c r="O49" s="2099"/>
      <c r="P49" s="2099"/>
      <c r="Q49" s="2099"/>
      <c r="R49" s="2099"/>
      <c r="S49" s="2099"/>
      <c r="T49" s="2099"/>
      <c r="U49" s="2099"/>
      <c r="V49" s="2099"/>
      <c r="W49" s="2099"/>
      <c r="X49" s="2099"/>
      <c r="Y49" s="2099"/>
      <c r="Z49" s="2099"/>
      <c r="AA49" s="2099"/>
      <c r="AB49" s="2099"/>
      <c r="AC49" s="2099"/>
      <c r="AD49" s="2099"/>
      <c r="AE49" s="2099"/>
      <c r="AF49" s="2099"/>
      <c r="AG49" s="2099"/>
      <c r="AH49" s="13"/>
      <c r="AI49" s="13"/>
      <c r="AJ49" s="13"/>
      <c r="AK49" s="558"/>
      <c r="AL49" s="297" t="s">
        <v>17</v>
      </c>
      <c r="AM49" s="1871" t="s">
        <v>1586</v>
      </c>
      <c r="AN49" s="1871"/>
      <c r="AO49" s="1871"/>
      <c r="AP49" s="1871"/>
      <c r="AQ49" s="1871"/>
      <c r="AR49" s="1871"/>
      <c r="AS49" s="1871"/>
      <c r="AT49" s="1871"/>
      <c r="AU49" s="1871"/>
      <c r="AV49" s="1871"/>
      <c r="AW49" s="1871"/>
      <c r="AX49" s="168"/>
      <c r="AZ49" s="584"/>
      <c r="BA49" s="2092"/>
      <c r="BB49" s="2093"/>
      <c r="BC49" s="2093"/>
      <c r="BD49" s="2094"/>
      <c r="BE49" s="2095"/>
      <c r="BF49" s="2096"/>
      <c r="BG49" s="2096"/>
      <c r="BH49" s="2097"/>
      <c r="BI49" s="2097"/>
      <c r="BJ49" s="2098"/>
      <c r="BK49" s="652"/>
      <c r="BL49" s="653"/>
      <c r="BM49" s="2092"/>
      <c r="BN49" s="2093"/>
      <c r="BO49" s="2093"/>
      <c r="BP49" s="2094"/>
      <c r="BQ49" s="2095"/>
      <c r="BR49" s="2096"/>
      <c r="BS49" s="2096"/>
      <c r="BT49" s="2097"/>
      <c r="BU49" s="2097"/>
      <c r="BV49" s="2098"/>
      <c r="BX49" s="13"/>
    </row>
    <row r="50" spans="1:95" ht="14.1" customHeight="1">
      <c r="A50" s="579"/>
      <c r="B50" s="13"/>
      <c r="C50" s="1949"/>
      <c r="D50" s="1950"/>
      <c r="E50" s="1953" t="s">
        <v>159</v>
      </c>
      <c r="F50" s="1954"/>
      <c r="G50" s="1954"/>
      <c r="H50" s="1954"/>
      <c r="I50" s="1954"/>
      <c r="J50" s="1954"/>
      <c r="K50" s="1953" t="s">
        <v>138</v>
      </c>
      <c r="L50" s="1954"/>
      <c r="M50" s="1954"/>
      <c r="N50" s="1954"/>
      <c r="O50" s="1954"/>
      <c r="P50" s="1954"/>
      <c r="Q50" s="1954"/>
      <c r="R50" s="1954"/>
      <c r="S50" s="1954"/>
      <c r="T50" s="1954"/>
      <c r="U50" s="1954"/>
      <c r="V50" s="1954"/>
      <c r="W50" s="1954"/>
      <c r="X50" s="1954"/>
      <c r="Y50" s="1954"/>
      <c r="Z50" s="1954"/>
      <c r="AA50" s="1954"/>
      <c r="AB50" s="1954"/>
      <c r="AC50" s="1957"/>
      <c r="AD50" s="1959" t="s">
        <v>14</v>
      </c>
      <c r="AE50" s="1960"/>
      <c r="AF50" s="1960"/>
      <c r="AG50" s="1961"/>
      <c r="AK50" s="13"/>
      <c r="AL50" s="302"/>
      <c r="AM50" s="1871"/>
      <c r="AN50" s="1871"/>
      <c r="AO50" s="1871"/>
      <c r="AP50" s="1871"/>
      <c r="AQ50" s="1871"/>
      <c r="AR50" s="1871"/>
      <c r="AS50" s="1871"/>
      <c r="AT50" s="1871"/>
      <c r="AU50" s="1871"/>
      <c r="AV50" s="1871"/>
      <c r="AW50" s="1871"/>
      <c r="AX50" s="168"/>
      <c r="AZ50" s="605"/>
      <c r="BA50" s="1943" t="s">
        <v>349</v>
      </c>
      <c r="BB50" s="1944"/>
      <c r="BC50" s="1944"/>
      <c r="BD50" s="1945"/>
      <c r="BE50" s="1935">
        <f>BE57</f>
        <v>1297</v>
      </c>
      <c r="BF50" s="1936"/>
      <c r="BG50" s="1936"/>
      <c r="BH50" s="1939" t="s">
        <v>180</v>
      </c>
      <c r="BI50" s="1939"/>
      <c r="BJ50" s="1940"/>
      <c r="BK50" s="652"/>
      <c r="BL50" s="653"/>
      <c r="BM50" s="1943" t="s">
        <v>349</v>
      </c>
      <c r="BN50" s="1944"/>
      <c r="BO50" s="1944"/>
      <c r="BP50" s="1945"/>
      <c r="BQ50" s="1935">
        <f>BQ57</f>
        <v>1792</v>
      </c>
      <c r="BR50" s="1936"/>
      <c r="BS50" s="1936"/>
      <c r="BT50" s="1939" t="s">
        <v>180</v>
      </c>
      <c r="BU50" s="1939"/>
      <c r="BV50" s="1940"/>
      <c r="BX50" s="13"/>
    </row>
    <row r="51" spans="1:95" ht="14.1" customHeight="1" thickBot="1">
      <c r="A51" s="579"/>
      <c r="B51" s="13"/>
      <c r="C51" s="1951"/>
      <c r="D51" s="1952"/>
      <c r="E51" s="1955"/>
      <c r="F51" s="1956"/>
      <c r="G51" s="1956"/>
      <c r="H51" s="1956"/>
      <c r="I51" s="1956"/>
      <c r="J51" s="1956"/>
      <c r="K51" s="1955"/>
      <c r="L51" s="1956"/>
      <c r="M51" s="1956"/>
      <c r="N51" s="1956"/>
      <c r="O51" s="1956"/>
      <c r="P51" s="1956"/>
      <c r="Q51" s="1956"/>
      <c r="R51" s="1956"/>
      <c r="S51" s="1956"/>
      <c r="T51" s="1956"/>
      <c r="U51" s="1956"/>
      <c r="V51" s="1956"/>
      <c r="W51" s="1956"/>
      <c r="X51" s="1956"/>
      <c r="Y51" s="1956"/>
      <c r="Z51" s="1956"/>
      <c r="AA51" s="1956"/>
      <c r="AB51" s="1956"/>
      <c r="AC51" s="1958"/>
      <c r="AD51" s="1962"/>
      <c r="AE51" s="1963"/>
      <c r="AF51" s="1963"/>
      <c r="AG51" s="1964"/>
      <c r="AK51" s="558"/>
      <c r="AL51" s="302" t="s">
        <v>17</v>
      </c>
      <c r="AM51" s="1934" t="s">
        <v>1587</v>
      </c>
      <c r="AN51" s="1934"/>
      <c r="AO51" s="1934"/>
      <c r="AP51" s="1934"/>
      <c r="AQ51" s="1934"/>
      <c r="AR51" s="1934"/>
      <c r="AS51" s="1934"/>
      <c r="AT51" s="1934"/>
      <c r="AU51" s="1934"/>
      <c r="AV51" s="1934"/>
      <c r="AW51" s="1934"/>
      <c r="AX51" s="49"/>
      <c r="AZ51" s="605"/>
      <c r="BA51" s="1946"/>
      <c r="BB51" s="1947"/>
      <c r="BC51" s="1947"/>
      <c r="BD51" s="1948"/>
      <c r="BE51" s="1937"/>
      <c r="BF51" s="1938"/>
      <c r="BG51" s="1938"/>
      <c r="BH51" s="1941"/>
      <c r="BI51" s="1941"/>
      <c r="BJ51" s="1942"/>
      <c r="BK51" s="652"/>
      <c r="BL51" s="653"/>
      <c r="BM51" s="1946"/>
      <c r="BN51" s="1947"/>
      <c r="BO51" s="1947"/>
      <c r="BP51" s="1948"/>
      <c r="BQ51" s="1937"/>
      <c r="BR51" s="1938"/>
      <c r="BS51" s="1938"/>
      <c r="BT51" s="1941"/>
      <c r="BU51" s="1941"/>
      <c r="BV51" s="1942"/>
      <c r="BX51" s="13"/>
    </row>
    <row r="52" spans="1:95" ht="14.1" customHeight="1" thickTop="1">
      <c r="A52" s="579"/>
      <c r="B52" s="13"/>
      <c r="C52" s="2253" t="s">
        <v>1340</v>
      </c>
      <c r="D52" s="2254"/>
      <c r="E52" s="2259" t="s">
        <v>1119</v>
      </c>
      <c r="F52" s="2260"/>
      <c r="G52" s="2265" t="s">
        <v>796</v>
      </c>
      <c r="H52" s="2266"/>
      <c r="I52" s="2266"/>
      <c r="J52" s="2266"/>
      <c r="K52" s="2268" t="s">
        <v>33</v>
      </c>
      <c r="L52" s="1965"/>
      <c r="M52" s="1965"/>
      <c r="N52" s="1965"/>
      <c r="O52" s="1965">
        <v>6</v>
      </c>
      <c r="P52" s="1965"/>
      <c r="Q52" s="1965" t="s">
        <v>46</v>
      </c>
      <c r="R52" s="1965" t="s">
        <v>848</v>
      </c>
      <c r="S52" s="2130">
        <v>3</v>
      </c>
      <c r="T52" s="2130"/>
      <c r="U52" s="2131" t="s">
        <v>797</v>
      </c>
      <c r="V52" s="2131"/>
      <c r="W52" s="2131"/>
      <c r="X52" s="2131"/>
      <c r="Y52" s="2131"/>
      <c r="Z52" s="2132">
        <f>IF(O52=0,"",ROUNDDOWN(O52/S52,1))</f>
        <v>2</v>
      </c>
      <c r="AA52" s="2132"/>
      <c r="AB52" s="2132"/>
      <c r="AC52" s="2133" t="s">
        <v>46</v>
      </c>
      <c r="AD52" s="2134" t="s">
        <v>798</v>
      </c>
      <c r="AE52" s="2135"/>
      <c r="AF52" s="2135"/>
      <c r="AG52" s="2136"/>
      <c r="AK52" s="13"/>
      <c r="AL52" s="12"/>
      <c r="AM52" s="1934"/>
      <c r="AN52" s="1934"/>
      <c r="AO52" s="1934"/>
      <c r="AP52" s="1934"/>
      <c r="AQ52" s="1934"/>
      <c r="AR52" s="1934"/>
      <c r="AS52" s="1934"/>
      <c r="AT52" s="1934"/>
      <c r="AU52" s="1934"/>
      <c r="AV52" s="1934"/>
      <c r="AW52" s="1934"/>
      <c r="AX52" s="168"/>
      <c r="AZ52" s="584"/>
      <c r="BA52" s="2120" t="s">
        <v>175</v>
      </c>
      <c r="BB52" s="2121"/>
      <c r="BC52" s="2121"/>
      <c r="BD52" s="2122"/>
      <c r="BE52" s="2126">
        <f>IF(ISERROR(BE50/BE48),"",(BE50/BE48))</f>
        <v>7.497109826589595</v>
      </c>
      <c r="BF52" s="2127"/>
      <c r="BG52" s="2127"/>
      <c r="BH52" s="2112" t="s">
        <v>113</v>
      </c>
      <c r="BI52" s="2112"/>
      <c r="BJ52" s="2113"/>
      <c r="BK52" s="652"/>
      <c r="BL52" s="653"/>
      <c r="BM52" s="2120" t="s">
        <v>175</v>
      </c>
      <c r="BN52" s="2121"/>
      <c r="BO52" s="2121"/>
      <c r="BP52" s="2122"/>
      <c r="BQ52" s="2126">
        <f>IF(ISERROR(BQ50/BQ48),"",(BQ50/BQ48))</f>
        <v>10.358381502890174</v>
      </c>
      <c r="BR52" s="2127"/>
      <c r="BS52" s="2127"/>
      <c r="BT52" s="2112" t="s">
        <v>113</v>
      </c>
      <c r="BU52" s="2112"/>
      <c r="BV52" s="2113"/>
      <c r="BX52" s="13"/>
    </row>
    <row r="53" spans="1:95" ht="14.1" customHeight="1" thickBot="1">
      <c r="A53" s="579"/>
      <c r="B53" s="13"/>
      <c r="C53" s="2255"/>
      <c r="D53" s="2256"/>
      <c r="E53" s="2261"/>
      <c r="F53" s="2262"/>
      <c r="G53" s="2267"/>
      <c r="H53" s="2156"/>
      <c r="I53" s="2156"/>
      <c r="J53" s="2156"/>
      <c r="K53" s="2238"/>
      <c r="L53" s="1728"/>
      <c r="M53" s="1728"/>
      <c r="N53" s="1728"/>
      <c r="O53" s="1728"/>
      <c r="P53" s="1728"/>
      <c r="Q53" s="1728"/>
      <c r="R53" s="1728"/>
      <c r="S53" s="2037"/>
      <c r="T53" s="2037"/>
      <c r="U53" s="2131"/>
      <c r="V53" s="2131"/>
      <c r="W53" s="2131"/>
      <c r="X53" s="2131"/>
      <c r="Y53" s="2131"/>
      <c r="Z53" s="2132"/>
      <c r="AA53" s="2132"/>
      <c r="AB53" s="2132"/>
      <c r="AC53" s="2133"/>
      <c r="AD53" s="2134"/>
      <c r="AE53" s="2135"/>
      <c r="AF53" s="2135"/>
      <c r="AG53" s="2136"/>
      <c r="AK53" s="13"/>
      <c r="AL53" s="12"/>
      <c r="AM53" s="1871" t="s">
        <v>854</v>
      </c>
      <c r="AN53" s="1871"/>
      <c r="AO53" s="1871"/>
      <c r="AP53" s="1871"/>
      <c r="AQ53" s="1871"/>
      <c r="AR53" s="1871"/>
      <c r="AS53" s="1871"/>
      <c r="AT53" s="1871"/>
      <c r="AU53" s="1871"/>
      <c r="AV53" s="1871"/>
      <c r="AW53" s="1871"/>
      <c r="AX53" s="606"/>
      <c r="AZ53" s="584"/>
      <c r="BA53" s="2123"/>
      <c r="BB53" s="2124"/>
      <c r="BC53" s="2124"/>
      <c r="BD53" s="2125"/>
      <c r="BE53" s="2128"/>
      <c r="BF53" s="2129"/>
      <c r="BG53" s="2129"/>
      <c r="BH53" s="2114"/>
      <c r="BI53" s="2114"/>
      <c r="BJ53" s="2115"/>
      <c r="BK53" s="652"/>
      <c r="BL53" s="653"/>
      <c r="BM53" s="2123"/>
      <c r="BN53" s="2124"/>
      <c r="BO53" s="2124"/>
      <c r="BP53" s="2125"/>
      <c r="BQ53" s="2128"/>
      <c r="BR53" s="2129"/>
      <c r="BS53" s="2129"/>
      <c r="BT53" s="2114"/>
      <c r="BU53" s="2114"/>
      <c r="BV53" s="2115"/>
      <c r="BX53" s="13"/>
    </row>
    <row r="54" spans="1:95" ht="14.1" customHeight="1">
      <c r="A54" s="579"/>
      <c r="B54" s="13"/>
      <c r="C54" s="2255"/>
      <c r="D54" s="2256"/>
      <c r="E54" s="2261"/>
      <c r="F54" s="2262"/>
      <c r="G54" s="1966" t="s">
        <v>799</v>
      </c>
      <c r="H54" s="1967"/>
      <c r="I54" s="1967"/>
      <c r="J54" s="1967"/>
      <c r="K54" s="1970" t="s">
        <v>33</v>
      </c>
      <c r="L54" s="1971"/>
      <c r="M54" s="1971"/>
      <c r="N54" s="1971"/>
      <c r="O54" s="1971">
        <v>13</v>
      </c>
      <c r="P54" s="1971"/>
      <c r="Q54" s="1971" t="s">
        <v>46</v>
      </c>
      <c r="R54" s="1971" t="s">
        <v>848</v>
      </c>
      <c r="S54" s="2050">
        <v>6</v>
      </c>
      <c r="T54" s="2050"/>
      <c r="U54" s="2116" t="s">
        <v>117</v>
      </c>
      <c r="V54" s="2116"/>
      <c r="W54" s="2116"/>
      <c r="X54" s="2116"/>
      <c r="Y54" s="2116"/>
      <c r="Z54" s="2118">
        <f>IF(O54=0,"",ROUNDDOWN(O54/S54,1))</f>
        <v>2.1</v>
      </c>
      <c r="AA54" s="2118"/>
      <c r="AB54" s="2118"/>
      <c r="AC54" s="2140" t="s">
        <v>46</v>
      </c>
      <c r="AD54" s="2134"/>
      <c r="AE54" s="2135"/>
      <c r="AF54" s="2135"/>
      <c r="AG54" s="2136"/>
      <c r="AK54" s="13"/>
      <c r="AL54" s="297"/>
      <c r="AM54" s="1871"/>
      <c r="AN54" s="1871"/>
      <c r="AO54" s="1871"/>
      <c r="AP54" s="1871"/>
      <c r="AQ54" s="1871"/>
      <c r="AR54" s="1871"/>
      <c r="AS54" s="1871"/>
      <c r="AT54" s="1871"/>
      <c r="AU54" s="1871"/>
      <c r="AV54" s="1871"/>
      <c r="AW54" s="1871"/>
      <c r="AX54" s="606"/>
      <c r="BA54" s="2154" t="s">
        <v>350</v>
      </c>
      <c r="BB54" s="2154"/>
      <c r="BC54" s="2154"/>
      <c r="BD54" s="2154"/>
      <c r="BE54" s="2154"/>
      <c r="BF54" s="2154"/>
      <c r="BG54" s="2154"/>
      <c r="BH54" s="2154"/>
      <c r="BI54" s="2154"/>
      <c r="BJ54" s="2154"/>
      <c r="BK54" s="652"/>
      <c r="BL54" s="653"/>
      <c r="BM54" s="2154" t="s">
        <v>350</v>
      </c>
      <c r="BN54" s="2154"/>
      <c r="BO54" s="2154"/>
      <c r="BP54" s="2154"/>
      <c r="BQ54" s="2154"/>
      <c r="BR54" s="2154"/>
      <c r="BS54" s="2154"/>
      <c r="BT54" s="2154"/>
      <c r="BU54" s="2154"/>
      <c r="BV54" s="2154"/>
      <c r="BX54" s="13"/>
      <c r="CD54" s="4"/>
      <c r="CE54" s="716"/>
      <c r="CF54" s="716"/>
      <c r="CG54" s="716"/>
      <c r="CH54" s="716"/>
      <c r="CI54" s="716"/>
      <c r="CJ54" s="716"/>
      <c r="CK54" s="716"/>
      <c r="CL54" s="716"/>
      <c r="CM54" s="716"/>
      <c r="CN54" s="716"/>
      <c r="CO54" s="716"/>
      <c r="CP54" s="716"/>
      <c r="CQ54" s="716"/>
    </row>
    <row r="55" spans="1:95" ht="14.1" customHeight="1">
      <c r="A55" s="579"/>
      <c r="B55" s="13"/>
      <c r="C55" s="2255"/>
      <c r="D55" s="2256"/>
      <c r="E55" s="2261"/>
      <c r="F55" s="2262"/>
      <c r="G55" s="1968"/>
      <c r="H55" s="1969"/>
      <c r="I55" s="1969"/>
      <c r="J55" s="1969"/>
      <c r="K55" s="1972"/>
      <c r="L55" s="1973"/>
      <c r="M55" s="1973"/>
      <c r="N55" s="1973"/>
      <c r="O55" s="1973"/>
      <c r="P55" s="1973"/>
      <c r="Q55" s="1973"/>
      <c r="R55" s="1973"/>
      <c r="S55" s="2034"/>
      <c r="T55" s="2034"/>
      <c r="U55" s="2117"/>
      <c r="V55" s="2117"/>
      <c r="W55" s="2117"/>
      <c r="X55" s="2117"/>
      <c r="Y55" s="2117"/>
      <c r="Z55" s="2119"/>
      <c r="AA55" s="2119"/>
      <c r="AB55" s="2119"/>
      <c r="AC55" s="2141"/>
      <c r="AD55" s="2134"/>
      <c r="AE55" s="2135"/>
      <c r="AF55" s="2135"/>
      <c r="AG55" s="2136"/>
      <c r="AK55" s="13"/>
      <c r="AL55" s="297" t="s">
        <v>491</v>
      </c>
      <c r="AM55" s="526" t="s">
        <v>851</v>
      </c>
      <c r="AN55" s="1771" t="s">
        <v>1120</v>
      </c>
      <c r="AO55" s="1771"/>
      <c r="AP55" s="1771"/>
      <c r="AQ55" s="1771"/>
      <c r="AR55" s="1771"/>
      <c r="AS55" s="1771"/>
      <c r="AT55" s="1771"/>
      <c r="AU55" s="1771"/>
      <c r="AV55" s="1771"/>
      <c r="AW55" s="1771"/>
      <c r="AX55" s="606"/>
      <c r="BA55" s="2155"/>
      <c r="BB55" s="2155"/>
      <c r="BC55" s="2155"/>
      <c r="BD55" s="2155"/>
      <c r="BE55" s="2155"/>
      <c r="BF55" s="2155"/>
      <c r="BG55" s="2155"/>
      <c r="BH55" s="2155"/>
      <c r="BI55" s="2155"/>
      <c r="BJ55" s="2155"/>
      <c r="BK55" s="652"/>
      <c r="BL55" s="653"/>
      <c r="BM55" s="2155"/>
      <c r="BN55" s="2155"/>
      <c r="BO55" s="2155"/>
      <c r="BP55" s="2155"/>
      <c r="BQ55" s="2155"/>
      <c r="BR55" s="2155"/>
      <c r="BS55" s="2155"/>
      <c r="BT55" s="2155"/>
      <c r="BU55" s="2155"/>
      <c r="BV55" s="2155"/>
      <c r="BX55" s="13"/>
      <c r="CD55" s="13"/>
      <c r="CE55" s="716"/>
      <c r="CF55" s="716"/>
      <c r="CG55" s="716"/>
      <c r="CH55" s="716"/>
      <c r="CI55" s="716"/>
      <c r="CJ55" s="716"/>
      <c r="CK55" s="716"/>
      <c r="CL55" s="716"/>
      <c r="CM55" s="716"/>
      <c r="CN55" s="716"/>
      <c r="CO55" s="716"/>
      <c r="CP55" s="716"/>
      <c r="CQ55" s="716"/>
    </row>
    <row r="56" spans="1:95" ht="14.1" customHeight="1" thickBot="1">
      <c r="A56" s="579"/>
      <c r="B56" s="13"/>
      <c r="C56" s="2255"/>
      <c r="D56" s="2256"/>
      <c r="E56" s="2261"/>
      <c r="F56" s="2262"/>
      <c r="G56" s="2052" t="s">
        <v>800</v>
      </c>
      <c r="H56" s="1728"/>
      <c r="I56" s="1728"/>
      <c r="J56" s="1728"/>
      <c r="K56" s="2238" t="s">
        <v>33</v>
      </c>
      <c r="L56" s="1728"/>
      <c r="M56" s="1728"/>
      <c r="N56" s="1728"/>
      <c r="O56" s="1728"/>
      <c r="P56" s="1728"/>
      <c r="Q56" s="1728" t="s">
        <v>46</v>
      </c>
      <c r="R56" s="1728" t="s">
        <v>848</v>
      </c>
      <c r="S56" s="2037">
        <v>20</v>
      </c>
      <c r="T56" s="2037"/>
      <c r="U56" s="2239" t="s">
        <v>117</v>
      </c>
      <c r="V56" s="2239"/>
      <c r="W56" s="2239"/>
      <c r="X56" s="2239"/>
      <c r="Y56" s="2239"/>
      <c r="Z56" s="2132" t="str">
        <f>IF(O56=0,"",ROUNDDOWN(O56/S56,1))</f>
        <v/>
      </c>
      <c r="AA56" s="2132"/>
      <c r="AB56" s="2132"/>
      <c r="AC56" s="2133" t="s">
        <v>46</v>
      </c>
      <c r="AD56" s="2134"/>
      <c r="AE56" s="2135"/>
      <c r="AF56" s="2135"/>
      <c r="AG56" s="2136"/>
      <c r="AK56" s="552"/>
      <c r="AL56" s="297"/>
      <c r="AM56" s="13"/>
      <c r="AN56" s="1771"/>
      <c r="AO56" s="1771"/>
      <c r="AP56" s="1771"/>
      <c r="AQ56" s="1771"/>
      <c r="AR56" s="1771"/>
      <c r="AS56" s="1771"/>
      <c r="AT56" s="1771"/>
      <c r="AU56" s="1771"/>
      <c r="AV56" s="1771"/>
      <c r="AW56" s="1771"/>
      <c r="AX56" s="606"/>
      <c r="BA56" s="2142"/>
      <c r="BB56" s="2143"/>
      <c r="BC56" s="2143"/>
      <c r="BD56" s="2144"/>
      <c r="BE56" s="2147" t="s">
        <v>353</v>
      </c>
      <c r="BF56" s="2148"/>
      <c r="BG56" s="2148"/>
      <c r="BH56" s="2148"/>
      <c r="BI56" s="2148"/>
      <c r="BJ56" s="2149"/>
      <c r="BK56" s="652"/>
      <c r="BL56" s="653"/>
      <c r="BM56" s="2142"/>
      <c r="BN56" s="2143"/>
      <c r="BO56" s="2143"/>
      <c r="BP56" s="2144"/>
      <c r="BQ56" s="2147" t="s">
        <v>353</v>
      </c>
      <c r="BR56" s="2148"/>
      <c r="BS56" s="2148"/>
      <c r="BT56" s="2148"/>
      <c r="BU56" s="2148"/>
      <c r="BV56" s="2149"/>
      <c r="BX56" s="13"/>
      <c r="CD56" s="13"/>
      <c r="CE56" s="716"/>
      <c r="CF56" s="716"/>
      <c r="CG56" s="716"/>
      <c r="CH56" s="716"/>
      <c r="CI56" s="716"/>
      <c r="CJ56" s="716"/>
      <c r="CK56" s="716"/>
      <c r="CL56" s="716"/>
      <c r="CM56" s="716"/>
      <c r="CN56" s="716"/>
      <c r="CO56" s="716"/>
      <c r="CP56" s="716"/>
      <c r="CQ56" s="716"/>
    </row>
    <row r="57" spans="1:95" ht="14.1" customHeight="1" thickBot="1">
      <c r="A57" s="579"/>
      <c r="B57" s="13"/>
      <c r="C57" s="2255"/>
      <c r="D57" s="2256"/>
      <c r="E57" s="2261"/>
      <c r="F57" s="2262"/>
      <c r="G57" s="2052"/>
      <c r="H57" s="1728"/>
      <c r="I57" s="1728"/>
      <c r="J57" s="1728"/>
      <c r="K57" s="2238"/>
      <c r="L57" s="1728"/>
      <c r="M57" s="1728"/>
      <c r="N57" s="1728"/>
      <c r="O57" s="1728"/>
      <c r="P57" s="1728"/>
      <c r="Q57" s="1728"/>
      <c r="R57" s="1728"/>
      <c r="S57" s="2037"/>
      <c r="T57" s="2037"/>
      <c r="U57" s="2239"/>
      <c r="V57" s="2239"/>
      <c r="W57" s="2239"/>
      <c r="X57" s="2239"/>
      <c r="Y57" s="2239"/>
      <c r="Z57" s="2132"/>
      <c r="AA57" s="2132"/>
      <c r="AB57" s="2132"/>
      <c r="AC57" s="2133"/>
      <c r="AD57" s="2134"/>
      <c r="AE57" s="2135"/>
      <c r="AF57" s="2135"/>
      <c r="AG57" s="2136"/>
      <c r="AK57" s="552"/>
      <c r="AL57" s="297"/>
      <c r="AM57" s="13"/>
      <c r="AN57" s="1771"/>
      <c r="AO57" s="1771"/>
      <c r="AP57" s="1771"/>
      <c r="AQ57" s="1771"/>
      <c r="AR57" s="1771"/>
      <c r="AS57" s="1771"/>
      <c r="AT57" s="1771"/>
      <c r="AU57" s="1771"/>
      <c r="AV57" s="1771"/>
      <c r="AW57" s="1771"/>
      <c r="AX57" s="606"/>
      <c r="BA57" s="2150">
        <f>COUNTA(BE58:BG77)</f>
        <v>8</v>
      </c>
      <c r="BB57" s="2151"/>
      <c r="BC57" s="2151"/>
      <c r="BD57" s="2151"/>
      <c r="BE57" s="2152">
        <f>SUM(BE58:BG77)</f>
        <v>1297</v>
      </c>
      <c r="BF57" s="2152"/>
      <c r="BG57" s="2153"/>
      <c r="BH57" s="659" t="s">
        <v>351</v>
      </c>
      <c r="BI57" s="660"/>
      <c r="BJ57" s="661"/>
      <c r="BK57" s="652"/>
      <c r="BL57" s="653"/>
      <c r="BM57" s="2150">
        <f>COUNTA(BQ58:BS77)</f>
        <v>13</v>
      </c>
      <c r="BN57" s="2151"/>
      <c r="BO57" s="2151"/>
      <c r="BP57" s="2151"/>
      <c r="BQ57" s="2152">
        <f>SUM(BQ58:BS77)</f>
        <v>1792</v>
      </c>
      <c r="BR57" s="2152"/>
      <c r="BS57" s="2153"/>
      <c r="BT57" s="659" t="s">
        <v>351</v>
      </c>
      <c r="BU57" s="660"/>
      <c r="BV57" s="661"/>
      <c r="BX57" s="13"/>
      <c r="CD57" s="4"/>
      <c r="CE57" s="716"/>
      <c r="CF57" s="716"/>
      <c r="CG57" s="716"/>
      <c r="CH57" s="716"/>
      <c r="CI57" s="716"/>
      <c r="CJ57" s="716"/>
      <c r="CK57" s="716"/>
      <c r="CL57" s="716"/>
      <c r="CM57" s="716"/>
      <c r="CN57" s="716"/>
      <c r="CO57" s="716"/>
      <c r="CP57" s="716"/>
      <c r="CQ57" s="716"/>
    </row>
    <row r="58" spans="1:95" ht="14.1" customHeight="1">
      <c r="A58" s="579"/>
      <c r="B58" s="13"/>
      <c r="C58" s="2255"/>
      <c r="D58" s="2256"/>
      <c r="E58" s="2261"/>
      <c r="F58" s="2262"/>
      <c r="G58" s="1966" t="s">
        <v>801</v>
      </c>
      <c r="H58" s="1967"/>
      <c r="I58" s="1967"/>
      <c r="J58" s="1967"/>
      <c r="K58" s="1970" t="s">
        <v>33</v>
      </c>
      <c r="L58" s="1971"/>
      <c r="M58" s="1971"/>
      <c r="N58" s="1971"/>
      <c r="O58" s="1971"/>
      <c r="P58" s="1971"/>
      <c r="Q58" s="1971" t="s">
        <v>46</v>
      </c>
      <c r="R58" s="1971" t="s">
        <v>848</v>
      </c>
      <c r="S58" s="2050">
        <v>30</v>
      </c>
      <c r="T58" s="2050"/>
      <c r="U58" s="2116" t="s">
        <v>117</v>
      </c>
      <c r="V58" s="2116"/>
      <c r="W58" s="2116"/>
      <c r="X58" s="2116"/>
      <c r="Y58" s="2116"/>
      <c r="Z58" s="2118" t="str">
        <f>IF(O58=0,"",ROUNDDOWN(O58/S58,1))</f>
        <v/>
      </c>
      <c r="AA58" s="2118"/>
      <c r="AB58" s="2118"/>
      <c r="AC58" s="2140" t="s">
        <v>46</v>
      </c>
      <c r="AD58" s="2134"/>
      <c r="AE58" s="2135"/>
      <c r="AF58" s="2135"/>
      <c r="AG58" s="2136"/>
      <c r="AK58" s="552"/>
      <c r="AL58" s="297"/>
      <c r="AM58" s="526" t="s">
        <v>853</v>
      </c>
      <c r="AN58" s="1771" t="s">
        <v>1588</v>
      </c>
      <c r="AO58" s="1771"/>
      <c r="AP58" s="1771"/>
      <c r="AQ58" s="1771"/>
      <c r="AR58" s="1771"/>
      <c r="AS58" s="1771"/>
      <c r="AT58" s="1771"/>
      <c r="AU58" s="1771"/>
      <c r="AV58" s="1771"/>
      <c r="AW58" s="1771"/>
      <c r="AX58" s="606"/>
      <c r="BA58" s="2142">
        <v>1</v>
      </c>
      <c r="BB58" s="2143"/>
      <c r="BC58" s="2143"/>
      <c r="BD58" s="2144"/>
      <c r="BE58" s="2145">
        <v>173</v>
      </c>
      <c r="BF58" s="2146"/>
      <c r="BG58" s="2146"/>
      <c r="BH58" s="569" t="s">
        <v>351</v>
      </c>
      <c r="BI58" s="513"/>
      <c r="BJ58" s="662"/>
      <c r="BK58" s="652"/>
      <c r="BL58" s="653"/>
      <c r="BM58" s="2142">
        <v>1</v>
      </c>
      <c r="BN58" s="2143"/>
      <c r="BO58" s="2143"/>
      <c r="BP58" s="2144"/>
      <c r="BQ58" s="2145">
        <v>173</v>
      </c>
      <c r="BR58" s="2146"/>
      <c r="BS58" s="2146"/>
      <c r="BT58" s="569" t="s">
        <v>351</v>
      </c>
      <c r="BU58" s="513"/>
      <c r="BV58" s="662"/>
      <c r="BX58" s="13"/>
      <c r="CD58" s="13"/>
      <c r="CE58" s="716"/>
      <c r="CF58" s="716"/>
      <c r="CG58" s="716"/>
      <c r="CH58" s="716"/>
      <c r="CI58" s="716"/>
      <c r="CJ58" s="716"/>
      <c r="CK58" s="716"/>
      <c r="CL58" s="716"/>
      <c r="CM58" s="716"/>
      <c r="CN58" s="716"/>
      <c r="CO58" s="716"/>
      <c r="CP58" s="716"/>
      <c r="CQ58" s="716"/>
    </row>
    <row r="59" spans="1:95" ht="14.1" customHeight="1">
      <c r="A59" s="18"/>
      <c r="B59" s="13"/>
      <c r="C59" s="2255"/>
      <c r="D59" s="2256"/>
      <c r="E59" s="2261"/>
      <c r="F59" s="2262"/>
      <c r="G59" s="1968"/>
      <c r="H59" s="1969"/>
      <c r="I59" s="1969"/>
      <c r="J59" s="1969"/>
      <c r="K59" s="1972"/>
      <c r="L59" s="1973"/>
      <c r="M59" s="1973"/>
      <c r="N59" s="1973"/>
      <c r="O59" s="1973"/>
      <c r="P59" s="1973"/>
      <c r="Q59" s="1973"/>
      <c r="R59" s="1973"/>
      <c r="S59" s="2034"/>
      <c r="T59" s="2034"/>
      <c r="U59" s="2117"/>
      <c r="V59" s="2117"/>
      <c r="W59" s="2117"/>
      <c r="X59" s="2117"/>
      <c r="Y59" s="2117"/>
      <c r="Z59" s="2119"/>
      <c r="AA59" s="2119"/>
      <c r="AB59" s="2119"/>
      <c r="AC59" s="2141"/>
      <c r="AD59" s="2137"/>
      <c r="AE59" s="2138"/>
      <c r="AF59" s="2138"/>
      <c r="AG59" s="2139"/>
      <c r="AK59" s="4"/>
      <c r="AL59" s="297"/>
      <c r="AM59" s="13"/>
      <c r="AN59" s="1771"/>
      <c r="AO59" s="1771"/>
      <c r="AP59" s="1771"/>
      <c r="AQ59" s="1771"/>
      <c r="AR59" s="1771"/>
      <c r="AS59" s="1771"/>
      <c r="AT59" s="1771"/>
      <c r="AU59" s="1771"/>
      <c r="AV59" s="1771"/>
      <c r="AW59" s="1771"/>
      <c r="AX59" s="606"/>
      <c r="BA59" s="2142">
        <v>2</v>
      </c>
      <c r="BB59" s="2143"/>
      <c r="BC59" s="2143"/>
      <c r="BD59" s="2144"/>
      <c r="BE59" s="2145">
        <v>173</v>
      </c>
      <c r="BF59" s="2146"/>
      <c r="BG59" s="2146"/>
      <c r="BH59" s="569" t="s">
        <v>351</v>
      </c>
      <c r="BI59" s="663"/>
      <c r="BJ59" s="664"/>
      <c r="BK59" s="652"/>
      <c r="BL59" s="653"/>
      <c r="BM59" s="2142">
        <v>2</v>
      </c>
      <c r="BN59" s="2143"/>
      <c r="BO59" s="2143"/>
      <c r="BP59" s="2144"/>
      <c r="BQ59" s="2145">
        <v>173</v>
      </c>
      <c r="BR59" s="2146"/>
      <c r="BS59" s="2146"/>
      <c r="BT59" s="569" t="s">
        <v>351</v>
      </c>
      <c r="BU59" s="663"/>
      <c r="BV59" s="664"/>
      <c r="BX59" s="13"/>
      <c r="CD59" s="13"/>
      <c r="CE59" s="716"/>
      <c r="CF59" s="716"/>
      <c r="CG59" s="716"/>
      <c r="CH59" s="716"/>
      <c r="CI59" s="716"/>
      <c r="CJ59" s="716"/>
      <c r="CK59" s="716"/>
      <c r="CL59" s="716"/>
      <c r="CM59" s="716"/>
      <c r="CN59" s="716"/>
      <c r="CO59" s="716"/>
      <c r="CP59" s="716"/>
      <c r="CQ59" s="716"/>
    </row>
    <row r="60" spans="1:95" ht="14.1" customHeight="1">
      <c r="A60" s="18"/>
      <c r="B60" s="13"/>
      <c r="C60" s="2255"/>
      <c r="D60" s="2256"/>
      <c r="E60" s="2261"/>
      <c r="F60" s="2262"/>
      <c r="G60" s="2040" t="s">
        <v>1121</v>
      </c>
      <c r="H60" s="1947"/>
      <c r="I60" s="1947"/>
      <c r="J60" s="1947"/>
      <c r="K60" s="1947"/>
      <c r="L60" s="1947"/>
      <c r="M60" s="1947"/>
      <c r="N60" s="1947"/>
      <c r="O60" s="1947"/>
      <c r="P60" s="1947"/>
      <c r="Q60" s="1947"/>
      <c r="R60" s="1947"/>
      <c r="S60" s="1947"/>
      <c r="T60" s="1947"/>
      <c r="U60" s="2156" t="s">
        <v>1309</v>
      </c>
      <c r="V60" s="2156"/>
      <c r="W60" s="2156"/>
      <c r="X60" s="2156"/>
      <c r="Y60" s="2156"/>
      <c r="Z60" s="2157">
        <v>1</v>
      </c>
      <c r="AA60" s="2157"/>
      <c r="AB60" s="2157"/>
      <c r="AC60" s="2158" t="s">
        <v>15</v>
      </c>
      <c r="AD60" s="2159"/>
      <c r="AE60" s="2160"/>
      <c r="AF60" s="2160"/>
      <c r="AG60" s="2161"/>
      <c r="AK60" s="167"/>
      <c r="AL60" s="297"/>
      <c r="AM60" s="13"/>
      <c r="AN60" s="1771"/>
      <c r="AO60" s="1771"/>
      <c r="AP60" s="1771"/>
      <c r="AQ60" s="1771"/>
      <c r="AR60" s="1771"/>
      <c r="AS60" s="1771"/>
      <c r="AT60" s="1771"/>
      <c r="AU60" s="1771"/>
      <c r="AV60" s="1771"/>
      <c r="AW60" s="1771"/>
      <c r="AX60" s="606"/>
      <c r="BA60" s="2142">
        <v>3</v>
      </c>
      <c r="BB60" s="2143"/>
      <c r="BC60" s="2143"/>
      <c r="BD60" s="2144"/>
      <c r="BE60" s="2145">
        <v>173</v>
      </c>
      <c r="BF60" s="2146"/>
      <c r="BG60" s="2146"/>
      <c r="BH60" s="569" t="s">
        <v>351</v>
      </c>
      <c r="BI60" s="663"/>
      <c r="BJ60" s="664"/>
      <c r="BK60" s="652"/>
      <c r="BL60" s="653"/>
      <c r="BM60" s="2142">
        <v>3</v>
      </c>
      <c r="BN60" s="2143"/>
      <c r="BO60" s="2143"/>
      <c r="BP60" s="2144"/>
      <c r="BQ60" s="2145">
        <v>173</v>
      </c>
      <c r="BR60" s="2146"/>
      <c r="BS60" s="2146"/>
      <c r="BT60" s="569" t="s">
        <v>351</v>
      </c>
      <c r="BU60" s="663"/>
      <c r="BV60" s="664"/>
      <c r="BX60" s="13"/>
      <c r="CD60" s="716"/>
      <c r="CE60" s="716"/>
      <c r="CF60" s="716"/>
      <c r="CG60" s="716"/>
      <c r="CH60" s="716"/>
      <c r="CI60" s="716"/>
      <c r="CJ60" s="716"/>
      <c r="CK60" s="716"/>
      <c r="CL60" s="716"/>
      <c r="CM60" s="716"/>
      <c r="CN60" s="716"/>
      <c r="CO60" s="716"/>
      <c r="CP60" s="716"/>
      <c r="CQ60" s="716"/>
    </row>
    <row r="61" spans="1:95" ht="14.1" customHeight="1">
      <c r="A61" s="18"/>
      <c r="B61" s="13"/>
      <c r="C61" s="2255"/>
      <c r="D61" s="2256"/>
      <c r="E61" s="2261"/>
      <c r="F61" s="2262"/>
      <c r="G61" s="2040"/>
      <c r="H61" s="1947"/>
      <c r="I61" s="1947"/>
      <c r="J61" s="1947"/>
      <c r="K61" s="1947"/>
      <c r="L61" s="1947"/>
      <c r="M61" s="1947"/>
      <c r="N61" s="1947"/>
      <c r="O61" s="1947"/>
      <c r="P61" s="1947"/>
      <c r="Q61" s="1947"/>
      <c r="R61" s="1947"/>
      <c r="S61" s="1947"/>
      <c r="T61" s="1947"/>
      <c r="U61" s="2156"/>
      <c r="V61" s="2156"/>
      <c r="W61" s="2156"/>
      <c r="X61" s="2156"/>
      <c r="Y61" s="2156"/>
      <c r="Z61" s="2157"/>
      <c r="AA61" s="2157"/>
      <c r="AB61" s="2157"/>
      <c r="AC61" s="2158"/>
      <c r="AD61" s="2162"/>
      <c r="AE61" s="2163"/>
      <c r="AF61" s="2163"/>
      <c r="AG61" s="2164"/>
      <c r="AK61" s="561"/>
      <c r="AL61" s="297"/>
      <c r="AN61" s="1771"/>
      <c r="AO61" s="1771"/>
      <c r="AP61" s="1771"/>
      <c r="AQ61" s="1771"/>
      <c r="AR61" s="1771"/>
      <c r="AS61" s="1771"/>
      <c r="AT61" s="1771"/>
      <c r="AU61" s="1771"/>
      <c r="AV61" s="1771"/>
      <c r="AW61" s="1771"/>
      <c r="AX61" s="214"/>
      <c r="BA61" s="2142">
        <v>4</v>
      </c>
      <c r="BB61" s="2143"/>
      <c r="BC61" s="2143"/>
      <c r="BD61" s="2144"/>
      <c r="BE61" s="2145">
        <v>173</v>
      </c>
      <c r="BF61" s="2146"/>
      <c r="BG61" s="2146"/>
      <c r="BH61" s="569" t="s">
        <v>351</v>
      </c>
      <c r="BI61" s="663"/>
      <c r="BJ61" s="664"/>
      <c r="BK61" s="652"/>
      <c r="BL61" s="653"/>
      <c r="BM61" s="2142">
        <v>4</v>
      </c>
      <c r="BN61" s="2143"/>
      <c r="BO61" s="2143"/>
      <c r="BP61" s="2144"/>
      <c r="BQ61" s="2145">
        <v>173</v>
      </c>
      <c r="BR61" s="2146"/>
      <c r="BS61" s="2146"/>
      <c r="BT61" s="569" t="s">
        <v>351</v>
      </c>
      <c r="BU61" s="663"/>
      <c r="BV61" s="664"/>
      <c r="CD61" s="618"/>
      <c r="CE61" s="716"/>
      <c r="CF61" s="716"/>
      <c r="CG61" s="716"/>
      <c r="CH61" s="716"/>
      <c r="CI61" s="716"/>
      <c r="CJ61" s="716"/>
      <c r="CK61" s="716"/>
      <c r="CL61" s="716"/>
      <c r="CM61" s="716"/>
      <c r="CN61" s="716"/>
      <c r="CO61" s="716"/>
      <c r="CP61" s="716"/>
      <c r="CQ61" s="716"/>
    </row>
    <row r="62" spans="1:95" ht="14.1" customHeight="1">
      <c r="A62" s="18"/>
      <c r="B62" s="13"/>
      <c r="C62" s="2255"/>
      <c r="D62" s="2256"/>
      <c r="E62" s="2261"/>
      <c r="F62" s="2262"/>
      <c r="G62" s="2240" t="s">
        <v>160</v>
      </c>
      <c r="H62" s="2178"/>
      <c r="I62" s="2178"/>
      <c r="J62" s="2178"/>
      <c r="K62" s="2177" t="s">
        <v>33</v>
      </c>
      <c r="L62" s="2178"/>
      <c r="M62" s="2178"/>
      <c r="N62" s="2178"/>
      <c r="O62" s="2222">
        <f>SUM(O52:P59)</f>
        <v>19</v>
      </c>
      <c r="P62" s="2222"/>
      <c r="Q62" s="2224" t="s">
        <v>46</v>
      </c>
      <c r="R62" s="2224"/>
      <c r="S62" s="2224"/>
      <c r="T62" s="2224"/>
      <c r="U62" s="2226" t="s">
        <v>1309</v>
      </c>
      <c r="V62" s="2226"/>
      <c r="W62" s="2226"/>
      <c r="X62" s="2226"/>
      <c r="Y62" s="2226"/>
      <c r="Z62" s="2228">
        <f>IF(O62=0,"",ROUND(SUM(Z52:AB61),0))</f>
        <v>5</v>
      </c>
      <c r="AA62" s="2228"/>
      <c r="AB62" s="2228"/>
      <c r="AC62" s="2245" t="s">
        <v>15</v>
      </c>
      <c r="AD62" s="2247" t="s">
        <v>1728</v>
      </c>
      <c r="AE62" s="2248"/>
      <c r="AF62" s="2248"/>
      <c r="AG62" s="2249"/>
      <c r="AK62" s="552"/>
      <c r="AL62" s="567"/>
      <c r="AM62" s="656" t="s">
        <v>852</v>
      </c>
      <c r="AN62" s="1771" t="s">
        <v>1589</v>
      </c>
      <c r="AO62" s="1771"/>
      <c r="AP62" s="1771"/>
      <c r="AQ62" s="1771"/>
      <c r="AR62" s="1771"/>
      <c r="AS62" s="1771"/>
      <c r="AT62" s="1771"/>
      <c r="AU62" s="1771"/>
      <c r="AV62" s="1771"/>
      <c r="AW62" s="1771"/>
      <c r="AX62" s="606"/>
      <c r="BA62" s="2142">
        <v>5</v>
      </c>
      <c r="BB62" s="2143"/>
      <c r="BC62" s="2143"/>
      <c r="BD62" s="2144"/>
      <c r="BE62" s="2145">
        <v>173</v>
      </c>
      <c r="BF62" s="2146"/>
      <c r="BG62" s="2146"/>
      <c r="BH62" s="569" t="s">
        <v>351</v>
      </c>
      <c r="BI62" s="663"/>
      <c r="BJ62" s="664"/>
      <c r="BK62" s="652"/>
      <c r="BL62" s="653"/>
      <c r="BM62" s="2142">
        <v>5</v>
      </c>
      <c r="BN62" s="2143"/>
      <c r="BO62" s="2143"/>
      <c r="BP62" s="2144"/>
      <c r="BQ62" s="2145">
        <v>160</v>
      </c>
      <c r="BR62" s="2146"/>
      <c r="BS62" s="2146"/>
      <c r="BT62" s="569" t="s">
        <v>351</v>
      </c>
      <c r="BU62" s="663"/>
      <c r="BV62" s="664"/>
    </row>
    <row r="63" spans="1:95" ht="14.1" customHeight="1">
      <c r="A63" s="18"/>
      <c r="B63" s="13"/>
      <c r="C63" s="2255"/>
      <c r="D63" s="2256"/>
      <c r="E63" s="2263"/>
      <c r="F63" s="2264"/>
      <c r="G63" s="2241"/>
      <c r="H63" s="2180"/>
      <c r="I63" s="2180"/>
      <c r="J63" s="2180"/>
      <c r="K63" s="2179"/>
      <c r="L63" s="2180"/>
      <c r="M63" s="2180"/>
      <c r="N63" s="2180"/>
      <c r="O63" s="2223"/>
      <c r="P63" s="2223"/>
      <c r="Q63" s="2225"/>
      <c r="R63" s="2225"/>
      <c r="S63" s="2225"/>
      <c r="T63" s="2225"/>
      <c r="U63" s="2227"/>
      <c r="V63" s="2227"/>
      <c r="W63" s="2227"/>
      <c r="X63" s="2227"/>
      <c r="Y63" s="2227"/>
      <c r="Z63" s="2229"/>
      <c r="AA63" s="2229"/>
      <c r="AB63" s="2229"/>
      <c r="AC63" s="2246"/>
      <c r="AD63" s="2250"/>
      <c r="AE63" s="2251"/>
      <c r="AF63" s="2251"/>
      <c r="AG63" s="2252"/>
      <c r="AK63" s="552"/>
      <c r="AL63" s="300"/>
      <c r="AN63" s="1771"/>
      <c r="AO63" s="1771"/>
      <c r="AP63" s="1771"/>
      <c r="AQ63" s="1771"/>
      <c r="AR63" s="1771"/>
      <c r="AS63" s="1771"/>
      <c r="AT63" s="1771"/>
      <c r="AU63" s="1771"/>
      <c r="AV63" s="1771"/>
      <c r="AW63" s="1771"/>
      <c r="AX63" s="641"/>
      <c r="BA63" s="2142">
        <v>6</v>
      </c>
      <c r="BB63" s="2143"/>
      <c r="BC63" s="2143"/>
      <c r="BD63" s="2144"/>
      <c r="BE63" s="2145">
        <v>173</v>
      </c>
      <c r="BF63" s="2146"/>
      <c r="BG63" s="2146"/>
      <c r="BH63" s="569" t="s">
        <v>351</v>
      </c>
      <c r="BI63" s="513"/>
      <c r="BJ63" s="662"/>
      <c r="BK63" s="665"/>
      <c r="BL63" s="666"/>
      <c r="BM63" s="2142">
        <v>6</v>
      </c>
      <c r="BN63" s="2143"/>
      <c r="BO63" s="2143"/>
      <c r="BP63" s="2144"/>
      <c r="BQ63" s="2145">
        <v>160</v>
      </c>
      <c r="BR63" s="2146"/>
      <c r="BS63" s="2146"/>
      <c r="BT63" s="569" t="s">
        <v>351</v>
      </c>
      <c r="BU63" s="513"/>
      <c r="BV63" s="662"/>
    </row>
    <row r="64" spans="1:95" ht="14.1" customHeight="1">
      <c r="A64" s="18"/>
      <c r="B64" s="13"/>
      <c r="C64" s="2255"/>
      <c r="D64" s="2256"/>
      <c r="E64" s="2230" t="s">
        <v>1102</v>
      </c>
      <c r="F64" s="2231"/>
      <c r="G64" s="2231"/>
      <c r="H64" s="2231"/>
      <c r="I64" s="2231"/>
      <c r="J64" s="2231"/>
      <c r="K64" s="2234" t="s">
        <v>853</v>
      </c>
      <c r="L64" s="2235"/>
      <c r="M64" s="2173" t="s">
        <v>849</v>
      </c>
      <c r="N64" s="2173"/>
      <c r="O64" s="2173"/>
      <c r="P64" s="2173"/>
      <c r="Q64" s="2173"/>
      <c r="R64" s="2173"/>
      <c r="S64" s="2173"/>
      <c r="T64" s="2175" t="s">
        <v>408</v>
      </c>
      <c r="U64" s="2175"/>
      <c r="V64" s="2175"/>
      <c r="W64" s="2175"/>
      <c r="X64" s="2175"/>
      <c r="Y64" s="2175"/>
      <c r="Z64" s="2205">
        <v>1</v>
      </c>
      <c r="AA64" s="2205"/>
      <c r="AB64" s="2205"/>
      <c r="AC64" s="2207" t="s">
        <v>15</v>
      </c>
      <c r="AD64" s="1949"/>
      <c r="AE64" s="1950"/>
      <c r="AF64" s="1950"/>
      <c r="AG64" s="2200"/>
      <c r="AK64" s="552"/>
      <c r="AL64" s="444"/>
      <c r="AM64" s="65"/>
      <c r="AN64" s="1771"/>
      <c r="AO64" s="1771"/>
      <c r="AP64" s="1771"/>
      <c r="AQ64" s="1771"/>
      <c r="AR64" s="1771"/>
      <c r="AS64" s="1771"/>
      <c r="AT64" s="1771"/>
      <c r="AU64" s="1771"/>
      <c r="AV64" s="1771"/>
      <c r="AW64" s="1771"/>
      <c r="AX64" s="606"/>
      <c r="BA64" s="2142">
        <v>7</v>
      </c>
      <c r="BB64" s="2143"/>
      <c r="BC64" s="2143"/>
      <c r="BD64" s="2144"/>
      <c r="BE64" s="2145">
        <v>86</v>
      </c>
      <c r="BF64" s="2146"/>
      <c r="BG64" s="2146"/>
      <c r="BH64" s="569" t="s">
        <v>351</v>
      </c>
      <c r="BI64" s="663"/>
      <c r="BJ64" s="664"/>
      <c r="BK64" s="652"/>
      <c r="BL64" s="653"/>
      <c r="BM64" s="2142">
        <v>7</v>
      </c>
      <c r="BN64" s="2143"/>
      <c r="BO64" s="2143"/>
      <c r="BP64" s="2144"/>
      <c r="BQ64" s="2145">
        <v>140</v>
      </c>
      <c r="BR64" s="2146"/>
      <c r="BS64" s="2146"/>
      <c r="BT64" s="569" t="s">
        <v>351</v>
      </c>
      <c r="BU64" s="663"/>
      <c r="BV64" s="664"/>
    </row>
    <row r="65" spans="1:76" ht="14.1" customHeight="1">
      <c r="A65" s="18"/>
      <c r="B65" s="13"/>
      <c r="C65" s="2255"/>
      <c r="D65" s="2256"/>
      <c r="E65" s="2230"/>
      <c r="F65" s="2231"/>
      <c r="G65" s="2231"/>
      <c r="H65" s="2231"/>
      <c r="I65" s="2231"/>
      <c r="J65" s="2231"/>
      <c r="K65" s="2236"/>
      <c r="L65" s="2237"/>
      <c r="M65" s="2174"/>
      <c r="N65" s="2174"/>
      <c r="O65" s="2174"/>
      <c r="P65" s="2174"/>
      <c r="Q65" s="2174"/>
      <c r="R65" s="2174"/>
      <c r="S65" s="2174"/>
      <c r="T65" s="2176"/>
      <c r="U65" s="2176"/>
      <c r="V65" s="2176"/>
      <c r="W65" s="2176"/>
      <c r="X65" s="2176"/>
      <c r="Y65" s="2176"/>
      <c r="Z65" s="2206"/>
      <c r="AA65" s="2206"/>
      <c r="AB65" s="2206"/>
      <c r="AC65" s="2171"/>
      <c r="AD65" s="2201"/>
      <c r="AE65" s="1834"/>
      <c r="AF65" s="1834"/>
      <c r="AG65" s="1835"/>
      <c r="AK65" s="552"/>
      <c r="AL65" s="444"/>
      <c r="AM65" s="65"/>
      <c r="AX65" s="606"/>
      <c r="AZ65" s="584"/>
      <c r="BA65" s="2142">
        <v>8</v>
      </c>
      <c r="BB65" s="2143"/>
      <c r="BC65" s="2143"/>
      <c r="BD65" s="2144"/>
      <c r="BE65" s="2145">
        <v>173</v>
      </c>
      <c r="BF65" s="2146"/>
      <c r="BG65" s="2146"/>
      <c r="BH65" s="569" t="s">
        <v>351</v>
      </c>
      <c r="BI65" s="663"/>
      <c r="BJ65" s="664"/>
      <c r="BK65" s="667"/>
      <c r="BL65" s="668"/>
      <c r="BM65" s="2142">
        <v>8</v>
      </c>
      <c r="BN65" s="2143"/>
      <c r="BO65" s="2143"/>
      <c r="BP65" s="2144"/>
      <c r="BQ65" s="2145">
        <v>140</v>
      </c>
      <c r="BR65" s="2146"/>
      <c r="BS65" s="2146"/>
      <c r="BT65" s="569" t="s">
        <v>351</v>
      </c>
      <c r="BU65" s="663"/>
      <c r="BV65" s="664"/>
    </row>
    <row r="66" spans="1:76" ht="14.1" customHeight="1">
      <c r="A66" s="18"/>
      <c r="B66" s="13"/>
      <c r="C66" s="2255"/>
      <c r="D66" s="2256"/>
      <c r="E66" s="2230"/>
      <c r="F66" s="2231"/>
      <c r="G66" s="2231"/>
      <c r="H66" s="2231"/>
      <c r="I66" s="2231"/>
      <c r="J66" s="2231"/>
      <c r="K66" s="2208" t="s">
        <v>852</v>
      </c>
      <c r="L66" s="2209"/>
      <c r="M66" s="2165" t="s">
        <v>850</v>
      </c>
      <c r="N66" s="2165"/>
      <c r="O66" s="2165"/>
      <c r="P66" s="2165"/>
      <c r="Q66" s="2165"/>
      <c r="R66" s="2165"/>
      <c r="S66" s="2165"/>
      <c r="T66" s="2167" t="s">
        <v>802</v>
      </c>
      <c r="U66" s="2167"/>
      <c r="V66" s="2167"/>
      <c r="W66" s="2167"/>
      <c r="X66" s="2167"/>
      <c r="Y66" s="2167"/>
      <c r="Z66" s="2169">
        <v>1</v>
      </c>
      <c r="AA66" s="2169"/>
      <c r="AB66" s="2169"/>
      <c r="AC66" s="2171" t="s">
        <v>15</v>
      </c>
      <c r="AD66" s="2201"/>
      <c r="AE66" s="1834"/>
      <c r="AF66" s="1834"/>
      <c r="AG66" s="1835"/>
      <c r="AK66" s="561"/>
      <c r="AL66" s="444"/>
      <c r="AM66" s="65"/>
      <c r="AX66" s="606"/>
      <c r="AZ66" s="584"/>
      <c r="BA66" s="2142">
        <v>9</v>
      </c>
      <c r="BB66" s="2143"/>
      <c r="BC66" s="2143"/>
      <c r="BD66" s="2144"/>
      <c r="BE66" s="2145"/>
      <c r="BF66" s="2146"/>
      <c r="BG66" s="2146"/>
      <c r="BH66" s="569" t="s">
        <v>351</v>
      </c>
      <c r="BI66" s="663"/>
      <c r="BJ66" s="664"/>
      <c r="BK66" s="667"/>
      <c r="BL66" s="668"/>
      <c r="BM66" s="2142">
        <v>9</v>
      </c>
      <c r="BN66" s="2143"/>
      <c r="BO66" s="2143"/>
      <c r="BP66" s="2144"/>
      <c r="BQ66" s="2145">
        <v>120</v>
      </c>
      <c r="BR66" s="2146"/>
      <c r="BS66" s="2146"/>
      <c r="BT66" s="569" t="s">
        <v>351</v>
      </c>
      <c r="BU66" s="663"/>
      <c r="BV66" s="664"/>
    </row>
    <row r="67" spans="1:76" ht="14.1" customHeight="1" thickBot="1">
      <c r="A67" s="18"/>
      <c r="B67" s="13"/>
      <c r="C67" s="2255"/>
      <c r="D67" s="2256"/>
      <c r="E67" s="2232"/>
      <c r="F67" s="2233"/>
      <c r="G67" s="2233"/>
      <c r="H67" s="2233"/>
      <c r="I67" s="2233"/>
      <c r="J67" s="2233"/>
      <c r="K67" s="2210"/>
      <c r="L67" s="2211"/>
      <c r="M67" s="2166"/>
      <c r="N67" s="2166"/>
      <c r="O67" s="2166"/>
      <c r="P67" s="2166"/>
      <c r="Q67" s="2166"/>
      <c r="R67" s="2166"/>
      <c r="S67" s="2166"/>
      <c r="T67" s="2168"/>
      <c r="U67" s="2168"/>
      <c r="V67" s="2168"/>
      <c r="W67" s="2168"/>
      <c r="X67" s="2168"/>
      <c r="Y67" s="2168"/>
      <c r="Z67" s="2170"/>
      <c r="AA67" s="2170"/>
      <c r="AB67" s="2170"/>
      <c r="AC67" s="2172"/>
      <c r="AD67" s="2202"/>
      <c r="AE67" s="2203"/>
      <c r="AF67" s="2203"/>
      <c r="AG67" s="2204"/>
      <c r="AK67" s="561"/>
      <c r="AL67" s="444"/>
      <c r="AM67" s="65"/>
      <c r="AN67" s="65"/>
      <c r="AO67" s="65"/>
      <c r="AT67" s="65"/>
      <c r="AU67" s="65"/>
      <c r="AV67" s="65"/>
      <c r="AW67" s="65"/>
      <c r="AX67" s="641"/>
      <c r="AZ67" s="584"/>
      <c r="BA67" s="2142">
        <v>10</v>
      </c>
      <c r="BB67" s="2143"/>
      <c r="BC67" s="2143"/>
      <c r="BD67" s="2144"/>
      <c r="BE67" s="2145"/>
      <c r="BF67" s="2146"/>
      <c r="BG67" s="2146"/>
      <c r="BH67" s="569" t="s">
        <v>351</v>
      </c>
      <c r="BI67" s="663"/>
      <c r="BJ67" s="664"/>
      <c r="BK67" s="667"/>
      <c r="BL67" s="668"/>
      <c r="BM67" s="2142">
        <v>10</v>
      </c>
      <c r="BN67" s="2143"/>
      <c r="BO67" s="2143"/>
      <c r="BP67" s="2144"/>
      <c r="BQ67" s="2145">
        <v>120</v>
      </c>
      <c r="BR67" s="2146"/>
      <c r="BS67" s="2146"/>
      <c r="BT67" s="569" t="s">
        <v>351</v>
      </c>
      <c r="BU67" s="663"/>
      <c r="BV67" s="664"/>
      <c r="BX67" s="669"/>
    </row>
    <row r="68" spans="1:76" ht="14.1" customHeight="1">
      <c r="A68" s="18"/>
      <c r="B68" s="13"/>
      <c r="C68" s="2255"/>
      <c r="D68" s="2256"/>
      <c r="E68" s="2181" t="s">
        <v>149</v>
      </c>
      <c r="F68" s="2182"/>
      <c r="G68" s="2182"/>
      <c r="H68" s="2182"/>
      <c r="I68" s="2182"/>
      <c r="J68" s="2183"/>
      <c r="K68" s="2187"/>
      <c r="L68" s="2188"/>
      <c r="M68" s="2188"/>
      <c r="N68" s="2188"/>
      <c r="O68" s="2188"/>
      <c r="P68" s="2188"/>
      <c r="Q68" s="2188"/>
      <c r="R68" s="2188"/>
      <c r="S68" s="2188"/>
      <c r="T68" s="2188"/>
      <c r="U68" s="2182" t="s">
        <v>65</v>
      </c>
      <c r="V68" s="2182"/>
      <c r="W68" s="2182"/>
      <c r="X68" s="2182"/>
      <c r="Y68" s="2182"/>
      <c r="Z68" s="2190">
        <f>IF(O62=0,"",SUM(Z62:AB67))</f>
        <v>7</v>
      </c>
      <c r="AA68" s="2190"/>
      <c r="AB68" s="2190"/>
      <c r="AC68" s="2192" t="s">
        <v>15</v>
      </c>
      <c r="AD68" s="2194"/>
      <c r="AE68" s="2195"/>
      <c r="AF68" s="2195"/>
      <c r="AG68" s="2196"/>
      <c r="AH68" s="671"/>
      <c r="AI68" s="671"/>
      <c r="AJ68" s="671"/>
      <c r="AK68" s="4"/>
      <c r="AL68" s="444"/>
      <c r="AM68" s="65"/>
      <c r="AN68" s="65"/>
      <c r="AO68" s="65"/>
      <c r="AT68" s="65"/>
      <c r="AU68" s="65"/>
      <c r="AV68" s="65"/>
      <c r="AW68" s="65"/>
      <c r="AX68" s="641"/>
      <c r="AZ68" s="657"/>
      <c r="BA68" s="2142">
        <v>11</v>
      </c>
      <c r="BB68" s="2143"/>
      <c r="BC68" s="2143"/>
      <c r="BD68" s="2144"/>
      <c r="BE68" s="2145"/>
      <c r="BF68" s="2146"/>
      <c r="BG68" s="2146"/>
      <c r="BH68" s="569" t="s">
        <v>351</v>
      </c>
      <c r="BI68" s="513"/>
      <c r="BJ68" s="662"/>
      <c r="BK68" s="667"/>
      <c r="BL68" s="668"/>
      <c r="BM68" s="2142">
        <v>11</v>
      </c>
      <c r="BN68" s="2143"/>
      <c r="BO68" s="2143"/>
      <c r="BP68" s="2144"/>
      <c r="BQ68" s="2145">
        <v>90</v>
      </c>
      <c r="BR68" s="2146"/>
      <c r="BS68" s="2146"/>
      <c r="BT68" s="569" t="s">
        <v>351</v>
      </c>
      <c r="BU68" s="513"/>
      <c r="BV68" s="662"/>
    </row>
    <row r="69" spans="1:76" ht="14.1" customHeight="1">
      <c r="A69" s="18"/>
      <c r="B69" s="13"/>
      <c r="C69" s="2257"/>
      <c r="D69" s="2258"/>
      <c r="E69" s="2184"/>
      <c r="F69" s="2185"/>
      <c r="G69" s="2185"/>
      <c r="H69" s="2185"/>
      <c r="I69" s="2185"/>
      <c r="J69" s="2186"/>
      <c r="K69" s="2189"/>
      <c r="L69" s="2185"/>
      <c r="M69" s="2185"/>
      <c r="N69" s="2185"/>
      <c r="O69" s="2185"/>
      <c r="P69" s="2185"/>
      <c r="Q69" s="2185"/>
      <c r="R69" s="2185"/>
      <c r="S69" s="2185"/>
      <c r="T69" s="2185"/>
      <c r="U69" s="2185"/>
      <c r="V69" s="2185"/>
      <c r="W69" s="2185"/>
      <c r="X69" s="2185"/>
      <c r="Y69" s="2185"/>
      <c r="Z69" s="2191"/>
      <c r="AA69" s="2191"/>
      <c r="AB69" s="2191"/>
      <c r="AC69" s="2193"/>
      <c r="AD69" s="2197"/>
      <c r="AE69" s="2198"/>
      <c r="AF69" s="2198"/>
      <c r="AG69" s="2199"/>
      <c r="AH69" s="671"/>
      <c r="AI69" s="671"/>
      <c r="AJ69" s="671"/>
      <c r="AK69" s="4"/>
      <c r="AL69" s="444"/>
      <c r="AM69" s="65"/>
      <c r="AN69" s="65"/>
      <c r="AO69" s="65"/>
      <c r="AP69" s="65"/>
      <c r="AQ69" s="65"/>
      <c r="AR69" s="65"/>
      <c r="AS69" s="65"/>
      <c r="AT69" s="65"/>
      <c r="AU69" s="65"/>
      <c r="AV69" s="65"/>
      <c r="AW69" s="65"/>
      <c r="AX69" s="641"/>
      <c r="AZ69" s="564"/>
      <c r="BA69" s="2142">
        <v>12</v>
      </c>
      <c r="BB69" s="2143"/>
      <c r="BC69" s="2143"/>
      <c r="BD69" s="2144"/>
      <c r="BE69" s="2145"/>
      <c r="BF69" s="2146"/>
      <c r="BG69" s="2146"/>
      <c r="BH69" s="569" t="s">
        <v>351</v>
      </c>
      <c r="BI69" s="663"/>
      <c r="BJ69" s="664"/>
      <c r="BK69" s="667"/>
      <c r="BL69" s="668"/>
      <c r="BM69" s="2142">
        <v>12</v>
      </c>
      <c r="BN69" s="2143"/>
      <c r="BO69" s="2143"/>
      <c r="BP69" s="2144"/>
      <c r="BQ69" s="2145">
        <v>90</v>
      </c>
      <c r="BR69" s="2146"/>
      <c r="BS69" s="2146"/>
      <c r="BT69" s="569" t="s">
        <v>351</v>
      </c>
      <c r="BU69" s="663"/>
      <c r="BV69" s="664"/>
    </row>
    <row r="70" spans="1:76" ht="15" customHeight="1">
      <c r="A70" s="18"/>
      <c r="B70" s="13"/>
      <c r="C70" s="13"/>
      <c r="D70" s="13"/>
      <c r="E70" s="13"/>
      <c r="F70" s="13"/>
      <c r="G70" s="13"/>
      <c r="H70" s="13"/>
      <c r="I70" s="4"/>
      <c r="J70" s="4"/>
      <c r="K70" s="4"/>
      <c r="L70" s="4"/>
      <c r="M70" s="4"/>
      <c r="P70" s="4"/>
      <c r="T70" s="4"/>
      <c r="U70" s="4"/>
      <c r="V70" s="673"/>
      <c r="W70" s="673"/>
      <c r="X70" s="322"/>
      <c r="Y70" s="674"/>
      <c r="Z70" s="673"/>
      <c r="AA70" s="673"/>
      <c r="AB70" s="673"/>
      <c r="AC70" s="270"/>
      <c r="AD70" s="436"/>
      <c r="AE70" s="13"/>
      <c r="AF70" s="671"/>
      <c r="AG70" s="671"/>
      <c r="AH70" s="671"/>
      <c r="AI70" s="671"/>
      <c r="AJ70" s="671"/>
      <c r="AK70" s="561"/>
      <c r="AL70" s="444"/>
      <c r="AM70" s="65"/>
      <c r="AN70" s="65"/>
      <c r="AO70" s="65"/>
      <c r="AP70" s="65"/>
      <c r="AQ70" s="65"/>
      <c r="AR70" s="65"/>
      <c r="AS70" s="65"/>
      <c r="AT70" s="65"/>
      <c r="AU70" s="65"/>
      <c r="AV70" s="65"/>
      <c r="AW70" s="65"/>
      <c r="AX70" s="641"/>
      <c r="AZ70" s="672"/>
      <c r="BA70" s="2142">
        <v>13</v>
      </c>
      <c r="BB70" s="2143"/>
      <c r="BC70" s="2143"/>
      <c r="BD70" s="2144"/>
      <c r="BE70" s="2145"/>
      <c r="BF70" s="2146"/>
      <c r="BG70" s="2146"/>
      <c r="BH70" s="569" t="s">
        <v>351</v>
      </c>
      <c r="BI70" s="663"/>
      <c r="BJ70" s="664"/>
      <c r="BK70" s="667"/>
      <c r="BL70" s="668"/>
      <c r="BM70" s="2142">
        <v>13</v>
      </c>
      <c r="BN70" s="2143"/>
      <c r="BO70" s="2143"/>
      <c r="BP70" s="2144"/>
      <c r="BQ70" s="2145">
        <v>80</v>
      </c>
      <c r="BR70" s="2146"/>
      <c r="BS70" s="2146"/>
      <c r="BT70" s="569" t="s">
        <v>351</v>
      </c>
      <c r="BU70" s="663"/>
      <c r="BV70" s="664"/>
      <c r="BX70" s="669"/>
    </row>
    <row r="71" spans="1:76" ht="14.1" customHeight="1">
      <c r="A71" s="18"/>
      <c r="B71" s="13"/>
      <c r="C71" s="561" t="s">
        <v>41</v>
      </c>
      <c r="D71" s="2221" t="s">
        <v>809</v>
      </c>
      <c r="E71" s="2221"/>
      <c r="F71" s="2221"/>
      <c r="G71" s="2221"/>
      <c r="H71" s="2221"/>
      <c r="I71" s="2221"/>
      <c r="J71" s="2221"/>
      <c r="K71" s="2221"/>
      <c r="L71" s="2221"/>
      <c r="M71" s="2221"/>
      <c r="N71" s="2221"/>
      <c r="O71" s="2221"/>
      <c r="P71" s="2221"/>
      <c r="Q71" s="2221"/>
      <c r="R71" s="2221"/>
      <c r="S71" s="2221"/>
      <c r="T71" s="2221"/>
      <c r="U71" s="2221"/>
      <c r="V71" s="2221"/>
      <c r="W71" s="2221"/>
      <c r="X71" s="2221"/>
      <c r="Y71" s="2221"/>
      <c r="Z71" s="2221"/>
      <c r="AA71" s="2221"/>
      <c r="AB71" s="2221"/>
      <c r="AC71" s="2221"/>
      <c r="AD71" s="2221"/>
      <c r="AE71" s="2221"/>
      <c r="AF71" s="2221"/>
      <c r="AG71" s="2221"/>
      <c r="AH71" s="2221"/>
      <c r="AI71" s="2221"/>
      <c r="AJ71" s="2221"/>
      <c r="AK71" s="13"/>
      <c r="AL71" s="301" t="s">
        <v>491</v>
      </c>
      <c r="AM71" s="1871" t="s">
        <v>118</v>
      </c>
      <c r="AN71" s="1871"/>
      <c r="AO71" s="1871"/>
      <c r="AP71" s="1871"/>
      <c r="AQ71" s="1871"/>
      <c r="AR71" s="1871"/>
      <c r="AS71" s="1871"/>
      <c r="AT71" s="1871"/>
      <c r="AU71" s="1871"/>
      <c r="AV71" s="1871"/>
      <c r="AW71" s="1871"/>
      <c r="AX71" s="168"/>
      <c r="BA71" s="2142">
        <v>14</v>
      </c>
      <c r="BB71" s="2143"/>
      <c r="BC71" s="2143"/>
      <c r="BD71" s="2144"/>
      <c r="BE71" s="2145"/>
      <c r="BF71" s="2146"/>
      <c r="BG71" s="2146"/>
      <c r="BH71" s="569" t="s">
        <v>351</v>
      </c>
      <c r="BI71" s="663"/>
      <c r="BJ71" s="664"/>
      <c r="BK71" s="667"/>
      <c r="BL71" s="668"/>
      <c r="BM71" s="2142">
        <v>14</v>
      </c>
      <c r="BN71" s="2143"/>
      <c r="BO71" s="2143"/>
      <c r="BP71" s="2144"/>
      <c r="BQ71" s="2145"/>
      <c r="BR71" s="2146"/>
      <c r="BS71" s="2146"/>
      <c r="BT71" s="569" t="s">
        <v>351</v>
      </c>
      <c r="BU71" s="663"/>
      <c r="BV71" s="664"/>
    </row>
    <row r="72" spans="1:76" ht="14.1" customHeight="1">
      <c r="A72" s="18"/>
      <c r="B72" s="13"/>
      <c r="C72" s="675"/>
      <c r="D72" s="640"/>
      <c r="E72" s="640"/>
      <c r="F72" s="640"/>
      <c r="G72" s="640"/>
      <c r="H72" s="640"/>
      <c r="I72" s="640"/>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0"/>
      <c r="AH72" s="640"/>
      <c r="AI72" s="640"/>
      <c r="AJ72" s="640"/>
      <c r="AL72" s="12"/>
      <c r="AM72" s="1871"/>
      <c r="AN72" s="1871"/>
      <c r="AO72" s="1871"/>
      <c r="AP72" s="1871"/>
      <c r="AQ72" s="1871"/>
      <c r="AR72" s="1871"/>
      <c r="AS72" s="1871"/>
      <c r="AT72" s="1871"/>
      <c r="AU72" s="1871"/>
      <c r="AV72" s="1871"/>
      <c r="AW72" s="1871"/>
      <c r="AX72" s="168"/>
      <c r="BA72" s="2142">
        <v>15</v>
      </c>
      <c r="BB72" s="2143"/>
      <c r="BC72" s="2143"/>
      <c r="BD72" s="2144"/>
      <c r="BE72" s="2145"/>
      <c r="BF72" s="2146"/>
      <c r="BG72" s="2146"/>
      <c r="BH72" s="569" t="s">
        <v>351</v>
      </c>
      <c r="BI72" s="663"/>
      <c r="BJ72" s="664"/>
      <c r="BK72" s="667"/>
      <c r="BL72" s="668"/>
      <c r="BM72" s="2142">
        <v>15</v>
      </c>
      <c r="BN72" s="2143"/>
      <c r="BO72" s="2143"/>
      <c r="BP72" s="2144"/>
      <c r="BQ72" s="2145"/>
      <c r="BR72" s="2146"/>
      <c r="BS72" s="2146"/>
      <c r="BT72" s="569" t="s">
        <v>351</v>
      </c>
      <c r="BU72" s="663"/>
      <c r="BV72" s="664"/>
    </row>
    <row r="73" spans="1:76" ht="14.1" customHeight="1">
      <c r="A73" s="18"/>
      <c r="B73" s="13"/>
      <c r="C73" s="561" t="s">
        <v>465</v>
      </c>
      <c r="D73" s="1710" t="s">
        <v>810</v>
      </c>
      <c r="E73" s="1710"/>
      <c r="F73" s="1710"/>
      <c r="G73" s="1710"/>
      <c r="H73" s="1710"/>
      <c r="I73" s="1710"/>
      <c r="J73" s="1710"/>
      <c r="K73" s="1710"/>
      <c r="L73" s="1710"/>
      <c r="M73" s="1710"/>
      <c r="N73" s="1710"/>
      <c r="O73" s="1710"/>
      <c r="P73" s="1710"/>
      <c r="Q73" s="1710"/>
      <c r="R73" s="1710"/>
      <c r="S73" s="1710"/>
      <c r="T73" s="1710"/>
      <c r="U73" s="1710"/>
      <c r="V73" s="1710"/>
      <c r="W73" s="1710"/>
      <c r="X73" s="1710"/>
      <c r="Y73" s="1710"/>
      <c r="Z73" s="1710"/>
      <c r="AA73" s="1710"/>
      <c r="AB73" s="1710"/>
      <c r="AC73" s="1710"/>
      <c r="AD73" s="1710"/>
      <c r="AE73" s="1710"/>
      <c r="AF73" s="1710"/>
      <c r="AG73" s="1710"/>
      <c r="AH73" s="1710"/>
      <c r="AI73" s="1710"/>
      <c r="AJ73" s="1710"/>
      <c r="AK73" s="1710"/>
      <c r="AL73" s="444"/>
      <c r="AM73" s="65"/>
      <c r="AN73" s="65"/>
      <c r="AO73" s="65"/>
      <c r="AP73" s="65"/>
      <c r="AQ73" s="65"/>
      <c r="AR73" s="65"/>
      <c r="AS73" s="65"/>
      <c r="AT73" s="65"/>
      <c r="AU73" s="65"/>
      <c r="AV73" s="65"/>
      <c r="AW73" s="65"/>
      <c r="AX73" s="641"/>
      <c r="BA73" s="2142">
        <v>16</v>
      </c>
      <c r="BB73" s="2143"/>
      <c r="BC73" s="2143"/>
      <c r="BD73" s="2144"/>
      <c r="BE73" s="2145"/>
      <c r="BF73" s="2146"/>
      <c r="BG73" s="2146"/>
      <c r="BH73" s="569" t="s">
        <v>351</v>
      </c>
      <c r="BI73" s="513"/>
      <c r="BJ73" s="662"/>
      <c r="BK73" s="667"/>
      <c r="BL73" s="668"/>
      <c r="BM73" s="2142">
        <v>16</v>
      </c>
      <c r="BN73" s="2143"/>
      <c r="BO73" s="2143"/>
      <c r="BP73" s="2144"/>
      <c r="BQ73" s="2145"/>
      <c r="BR73" s="2146"/>
      <c r="BS73" s="2146"/>
      <c r="BT73" s="569" t="s">
        <v>351</v>
      </c>
      <c r="BU73" s="513"/>
      <c r="BV73" s="662"/>
    </row>
    <row r="74" spans="1:76" ht="14.1" customHeight="1">
      <c r="A74" s="18"/>
      <c r="B74" s="13"/>
      <c r="C74" s="570"/>
      <c r="D74" s="564"/>
      <c r="E74" s="564"/>
      <c r="F74" s="564"/>
      <c r="G74" s="564"/>
      <c r="H74" s="564"/>
      <c r="I74" s="436"/>
      <c r="J74" s="436"/>
      <c r="K74" s="436"/>
      <c r="L74" s="436"/>
      <c r="M74" s="436"/>
      <c r="N74" s="436"/>
      <c r="O74" s="436"/>
      <c r="P74" s="436"/>
      <c r="Q74" s="436"/>
      <c r="R74" s="436"/>
      <c r="S74" s="436"/>
      <c r="T74" s="436"/>
      <c r="U74" s="436"/>
      <c r="V74" s="676"/>
      <c r="W74" s="676"/>
      <c r="X74" s="516"/>
      <c r="Y74" s="674"/>
      <c r="Z74" s="673"/>
      <c r="AA74" s="673"/>
      <c r="AB74" s="673"/>
      <c r="AC74" s="270"/>
      <c r="AD74" s="436"/>
      <c r="AE74" s="13"/>
      <c r="AF74" s="13"/>
      <c r="AG74" s="13"/>
      <c r="AH74" s="13"/>
      <c r="AI74" s="13"/>
      <c r="AJ74" s="13"/>
      <c r="AK74" s="533"/>
      <c r="AL74" s="444"/>
      <c r="AM74" s="65"/>
      <c r="AN74" s="65"/>
      <c r="AO74" s="65"/>
      <c r="AP74" s="65"/>
      <c r="AQ74" s="65"/>
      <c r="AR74" s="65"/>
      <c r="AS74" s="65"/>
      <c r="AT74" s="65"/>
      <c r="AU74" s="65"/>
      <c r="AV74" s="65"/>
      <c r="AW74" s="65"/>
      <c r="AX74" s="641"/>
      <c r="BA74" s="2142">
        <v>17</v>
      </c>
      <c r="BB74" s="2143"/>
      <c r="BC74" s="2143"/>
      <c r="BD74" s="2144"/>
      <c r="BE74" s="2145"/>
      <c r="BF74" s="2146"/>
      <c r="BG74" s="2146"/>
      <c r="BH74" s="569" t="s">
        <v>351</v>
      </c>
      <c r="BI74" s="663"/>
      <c r="BJ74" s="664"/>
      <c r="BK74" s="667"/>
      <c r="BL74" s="668"/>
      <c r="BM74" s="2142">
        <v>17</v>
      </c>
      <c r="BN74" s="2143"/>
      <c r="BO74" s="2143"/>
      <c r="BP74" s="2144"/>
      <c r="BQ74" s="2145"/>
      <c r="BR74" s="2146"/>
      <c r="BS74" s="2146"/>
      <c r="BT74" s="569" t="s">
        <v>351</v>
      </c>
      <c r="BU74" s="663"/>
      <c r="BV74" s="664"/>
    </row>
    <row r="75" spans="1:76" ht="14.1" customHeight="1">
      <c r="A75" s="18"/>
      <c r="C75" s="561" t="s">
        <v>1381</v>
      </c>
      <c r="D75" s="1710" t="s">
        <v>1278</v>
      </c>
      <c r="E75" s="1710"/>
      <c r="F75" s="1710"/>
      <c r="G75" s="1710"/>
      <c r="H75" s="1710"/>
      <c r="I75" s="1710"/>
      <c r="J75" s="1710"/>
      <c r="K75" s="1710"/>
      <c r="L75" s="1710"/>
      <c r="M75" s="1710"/>
      <c r="N75" s="1710"/>
      <c r="O75" s="1710"/>
      <c r="P75" s="1710"/>
      <c r="Q75" s="1710"/>
      <c r="R75" s="1710"/>
      <c r="S75" s="1710"/>
      <c r="T75" s="1710"/>
      <c r="U75" s="1710"/>
      <c r="V75" s="1710"/>
      <c r="W75" s="1710"/>
      <c r="X75" s="1710"/>
      <c r="Y75" s="1710"/>
      <c r="Z75" s="673"/>
      <c r="AA75" s="673"/>
      <c r="AB75" s="673"/>
      <c r="AC75" s="270"/>
      <c r="AD75" s="436"/>
      <c r="AG75" s="576"/>
      <c r="AH75" s="576"/>
      <c r="AI75" s="576"/>
      <c r="AK75" s="677"/>
      <c r="AL75" s="302" t="s">
        <v>17</v>
      </c>
      <c r="AM75" s="1941" t="s">
        <v>1527</v>
      </c>
      <c r="AN75" s="1941"/>
      <c r="AO75" s="1941"/>
      <c r="AP75" s="1941"/>
      <c r="AQ75" s="1941"/>
      <c r="AR75" s="1941"/>
      <c r="AS75" s="1941"/>
      <c r="AT75" s="1941"/>
      <c r="AU75" s="1941"/>
      <c r="AV75" s="1941"/>
      <c r="AW75" s="1941"/>
      <c r="AX75" s="679"/>
      <c r="BA75" s="2142">
        <v>18</v>
      </c>
      <c r="BB75" s="2143"/>
      <c r="BC75" s="2143"/>
      <c r="BD75" s="2144"/>
      <c r="BE75" s="2145"/>
      <c r="BF75" s="2146"/>
      <c r="BG75" s="2146"/>
      <c r="BH75" s="569" t="s">
        <v>351</v>
      </c>
      <c r="BI75" s="663"/>
      <c r="BJ75" s="664"/>
      <c r="BK75" s="667"/>
      <c r="BL75" s="668"/>
      <c r="BM75" s="2142">
        <v>18</v>
      </c>
      <c r="BN75" s="2143"/>
      <c r="BO75" s="2143"/>
      <c r="BP75" s="2144"/>
      <c r="BQ75" s="2145"/>
      <c r="BR75" s="2146"/>
      <c r="BS75" s="2146"/>
      <c r="BT75" s="569" t="s">
        <v>351</v>
      </c>
      <c r="BU75" s="663"/>
      <c r="BV75" s="664"/>
    </row>
    <row r="76" spans="1:76" ht="14.1" customHeight="1">
      <c r="A76" s="18"/>
      <c r="Z76" s="673"/>
      <c r="AA76" s="673"/>
      <c r="AB76" s="673"/>
      <c r="AC76" s="270"/>
      <c r="AD76" s="436"/>
      <c r="AG76" s="576"/>
      <c r="AH76" s="576"/>
      <c r="AI76" s="576"/>
      <c r="AK76" s="681"/>
      <c r="AL76" s="642"/>
      <c r="AM76" s="576"/>
      <c r="AN76" s="677"/>
      <c r="AO76" s="677"/>
      <c r="AP76" s="677"/>
      <c r="AQ76" s="677"/>
      <c r="AR76" s="677"/>
      <c r="AS76" s="677"/>
      <c r="AT76" s="677"/>
      <c r="AU76" s="677"/>
      <c r="AV76" s="677"/>
      <c r="AW76" s="677"/>
      <c r="AX76" s="717"/>
      <c r="BA76" s="2142">
        <v>19</v>
      </c>
      <c r="BB76" s="2143"/>
      <c r="BC76" s="2143"/>
      <c r="BD76" s="2144"/>
      <c r="BE76" s="2145"/>
      <c r="BF76" s="2146"/>
      <c r="BG76" s="2146"/>
      <c r="BH76" s="569" t="s">
        <v>351</v>
      </c>
      <c r="BI76" s="663"/>
      <c r="BJ76" s="664"/>
      <c r="BK76" s="667"/>
      <c r="BL76" s="668"/>
      <c r="BM76" s="2142">
        <v>19</v>
      </c>
      <c r="BN76" s="2143"/>
      <c r="BO76" s="2143"/>
      <c r="BP76" s="2144"/>
      <c r="BQ76" s="2145"/>
      <c r="BR76" s="2146"/>
      <c r="BS76" s="2146"/>
      <c r="BT76" s="569" t="s">
        <v>351</v>
      </c>
      <c r="BU76" s="663"/>
      <c r="BV76" s="664"/>
    </row>
    <row r="77" spans="1:76" ht="14.1" customHeight="1">
      <c r="A77" s="18"/>
      <c r="C77" s="1710" t="s">
        <v>1382</v>
      </c>
      <c r="D77" s="1710"/>
      <c r="E77" s="1710"/>
      <c r="F77" s="1710"/>
      <c r="G77" s="1710"/>
      <c r="H77" s="1710"/>
      <c r="I77" s="1710"/>
      <c r="J77" s="1710"/>
      <c r="K77" s="1710"/>
      <c r="L77" s="1710"/>
      <c r="M77" s="1710"/>
      <c r="N77" s="1710"/>
      <c r="O77" s="1710"/>
      <c r="P77" s="1710"/>
      <c r="Q77" s="1710"/>
      <c r="R77" s="1710"/>
      <c r="S77" s="1710"/>
      <c r="T77" s="1710"/>
      <c r="U77" s="1710"/>
      <c r="V77" s="1710"/>
      <c r="W77" s="1710"/>
      <c r="X77" s="1710"/>
      <c r="Y77" s="1710"/>
      <c r="Z77" s="673"/>
      <c r="AA77" s="673"/>
      <c r="AB77" s="673"/>
      <c r="AC77" s="270"/>
      <c r="AD77" s="436"/>
      <c r="AG77" s="576"/>
      <c r="AH77" s="576"/>
      <c r="AI77" s="576"/>
      <c r="AK77" s="684"/>
      <c r="AL77" s="642"/>
      <c r="AM77" s="718"/>
      <c r="AN77" s="718"/>
      <c r="AO77" s="718"/>
      <c r="AP77" s="718"/>
      <c r="AQ77" s="718"/>
      <c r="AR77" s="718"/>
      <c r="AS77" s="718"/>
      <c r="AT77" s="718"/>
      <c r="AU77" s="718"/>
      <c r="AV77" s="718"/>
      <c r="AW77" s="718"/>
      <c r="AX77" s="719"/>
      <c r="BA77" s="2142">
        <v>20</v>
      </c>
      <c r="BB77" s="2143"/>
      <c r="BC77" s="2143"/>
      <c r="BD77" s="2144"/>
      <c r="BE77" s="2145"/>
      <c r="BF77" s="2146"/>
      <c r="BG77" s="2146"/>
      <c r="BH77" s="569" t="s">
        <v>351</v>
      </c>
      <c r="BI77" s="663"/>
      <c r="BJ77" s="664"/>
      <c r="BK77" s="682"/>
      <c r="BL77" s="683"/>
      <c r="BM77" s="2142">
        <v>20</v>
      </c>
      <c r="BN77" s="2143"/>
      <c r="BO77" s="2143"/>
      <c r="BP77" s="2144"/>
      <c r="BQ77" s="2145"/>
      <c r="BR77" s="2146"/>
      <c r="BS77" s="2146"/>
      <c r="BT77" s="569" t="s">
        <v>351</v>
      </c>
      <c r="BU77" s="663"/>
      <c r="BV77" s="664"/>
    </row>
    <row r="78" spans="1:76" ht="14.1" customHeight="1">
      <c r="A78" s="18"/>
      <c r="C78" s="13"/>
      <c r="D78" s="13"/>
      <c r="E78" s="2044" t="s">
        <v>402</v>
      </c>
      <c r="F78" s="2045"/>
      <c r="G78" s="2045"/>
      <c r="H78" s="2045"/>
      <c r="I78" s="2045"/>
      <c r="J78" s="2045"/>
      <c r="K78" s="2045"/>
      <c r="L78" s="2056"/>
      <c r="M78" s="2212" t="s">
        <v>1279</v>
      </c>
      <c r="N78" s="2212"/>
      <c r="O78" s="2212"/>
      <c r="P78" s="2044" t="s">
        <v>402</v>
      </c>
      <c r="Q78" s="2045"/>
      <c r="R78" s="2045"/>
      <c r="S78" s="2045"/>
      <c r="T78" s="2045"/>
      <c r="U78" s="2045"/>
      <c r="V78" s="2045"/>
      <c r="W78" s="2056"/>
      <c r="X78" s="2212" t="s">
        <v>1279</v>
      </c>
      <c r="Y78" s="2212"/>
      <c r="Z78" s="2212"/>
      <c r="AG78" s="576"/>
      <c r="AH78" s="576"/>
      <c r="AI78" s="576"/>
      <c r="AK78" s="686"/>
      <c r="AL78" s="642"/>
      <c r="AM78" s="716"/>
      <c r="AN78" s="716"/>
      <c r="AO78" s="716"/>
      <c r="AP78" s="716"/>
      <c r="AQ78" s="716"/>
      <c r="AR78" s="716"/>
      <c r="AS78" s="716"/>
      <c r="AT78" s="716"/>
      <c r="AU78" s="716"/>
      <c r="AV78" s="716"/>
      <c r="AW78" s="716"/>
      <c r="AX78" s="272"/>
      <c r="BA78" s="43"/>
      <c r="BB78" s="43"/>
      <c r="BC78" s="43"/>
      <c r="BD78" s="43"/>
      <c r="BE78" s="685"/>
      <c r="BF78" s="685"/>
      <c r="BG78" s="685"/>
      <c r="BH78" s="571"/>
      <c r="BI78" s="529"/>
      <c r="BJ78" s="438"/>
      <c r="BK78" s="652"/>
      <c r="BL78" s="653"/>
      <c r="BM78" s="43"/>
      <c r="BN78" s="43"/>
      <c r="BO78" s="43"/>
      <c r="BP78" s="43"/>
      <c r="BQ78" s="685"/>
      <c r="BR78" s="685"/>
      <c r="BS78" s="685"/>
      <c r="BT78" s="571"/>
      <c r="BU78" s="529"/>
      <c r="BV78" s="438"/>
    </row>
    <row r="79" spans="1:76" ht="14.1" customHeight="1">
      <c r="A79" s="579"/>
      <c r="C79" s="13"/>
      <c r="D79" s="13"/>
      <c r="E79" s="2213"/>
      <c r="F79" s="2214"/>
      <c r="G79" s="2214"/>
      <c r="H79" s="2214"/>
      <c r="I79" s="2214"/>
      <c r="J79" s="2214"/>
      <c r="K79" s="2214"/>
      <c r="L79" s="2215"/>
      <c r="M79" s="2216"/>
      <c r="N79" s="2217"/>
      <c r="O79" s="265" t="s">
        <v>1280</v>
      </c>
      <c r="P79" s="2218"/>
      <c r="Q79" s="2219"/>
      <c r="R79" s="2219"/>
      <c r="S79" s="2219"/>
      <c r="T79" s="2219"/>
      <c r="U79" s="2219"/>
      <c r="V79" s="2219"/>
      <c r="W79" s="2220"/>
      <c r="X79" s="2216"/>
      <c r="Y79" s="2217"/>
      <c r="Z79" s="265" t="s">
        <v>1280</v>
      </c>
      <c r="AK79" s="677"/>
      <c r="AL79" s="720"/>
      <c r="AM79" s="716"/>
      <c r="AN79" s="716"/>
      <c r="AO79" s="716"/>
      <c r="AP79" s="716"/>
      <c r="AQ79" s="716"/>
      <c r="AR79" s="716"/>
      <c r="AS79" s="716"/>
      <c r="AT79" s="716"/>
      <c r="AU79" s="716"/>
      <c r="AV79" s="716"/>
      <c r="AW79" s="716"/>
      <c r="AX79" s="272"/>
    </row>
    <row r="80" spans="1:76" ht="14.1" customHeight="1" thickBot="1">
      <c r="A80" s="687"/>
      <c r="B80" s="688"/>
      <c r="C80" s="688"/>
      <c r="D80" s="688"/>
      <c r="E80" s="688"/>
      <c r="F80" s="688"/>
      <c r="G80" s="688"/>
      <c r="H80" s="688"/>
      <c r="I80" s="688"/>
      <c r="J80" s="688"/>
      <c r="K80" s="688"/>
      <c r="L80" s="688"/>
      <c r="M80" s="688"/>
      <c r="N80" s="688"/>
      <c r="O80" s="688"/>
      <c r="P80" s="688"/>
      <c r="Q80" s="688"/>
      <c r="R80" s="688"/>
      <c r="S80" s="688"/>
      <c r="T80" s="688"/>
      <c r="U80" s="688"/>
      <c r="V80" s="688"/>
      <c r="W80" s="688"/>
      <c r="X80" s="688"/>
      <c r="Y80" s="688"/>
      <c r="Z80" s="688"/>
      <c r="AA80" s="688"/>
      <c r="AB80" s="688"/>
      <c r="AC80" s="688"/>
      <c r="AD80" s="688"/>
      <c r="AE80" s="688"/>
      <c r="AF80" s="688"/>
      <c r="AG80" s="670"/>
      <c r="AH80" s="670"/>
      <c r="AI80" s="670"/>
      <c r="AJ80" s="688"/>
      <c r="AK80" s="688"/>
      <c r="AL80" s="721"/>
      <c r="AM80" s="722"/>
      <c r="AN80" s="688"/>
      <c r="AO80" s="688"/>
      <c r="AP80" s="688"/>
      <c r="AQ80" s="688"/>
      <c r="AR80" s="688"/>
      <c r="AS80" s="688"/>
      <c r="AT80" s="688"/>
      <c r="AU80" s="688"/>
      <c r="AV80" s="688"/>
      <c r="AW80" s="688"/>
      <c r="AX80" s="723"/>
    </row>
    <row r="81" spans="51:78" ht="14.1" customHeight="1">
      <c r="AY81" s="605"/>
      <c r="AZ81" s="605"/>
      <c r="BA81" s="605"/>
      <c r="BY81" s="541"/>
      <c r="BZ81" s="322"/>
    </row>
    <row r="82" spans="51:78" ht="14.1" customHeight="1">
      <c r="AY82" s="605"/>
      <c r="AZ82" s="605"/>
      <c r="BA82" s="605"/>
      <c r="BY82" s="322"/>
    </row>
    <row r="83" spans="51:78" ht="14.1" customHeight="1">
      <c r="AY83" s="605"/>
      <c r="AZ83" s="605"/>
      <c r="BA83" s="605"/>
      <c r="BY83" s="322"/>
    </row>
    <row r="84" spans="51:78" ht="14.1" customHeight="1">
      <c r="AY84" s="584"/>
      <c r="AZ84" s="584"/>
      <c r="BA84" s="584"/>
      <c r="BY84" s="322"/>
    </row>
    <row r="85" spans="51:78" ht="14.1" customHeight="1">
      <c r="AY85" s="584"/>
      <c r="AZ85" s="584"/>
      <c r="BA85" s="584"/>
      <c r="BY85" s="322"/>
    </row>
    <row r="86" spans="51:78" ht="14.1" customHeight="1">
      <c r="AY86" s="691"/>
      <c r="AZ86" s="691"/>
      <c r="BA86" s="691"/>
      <c r="BY86" s="541"/>
      <c r="BZ86" s="322"/>
    </row>
    <row r="87" spans="51:78" ht="14.1" customHeight="1">
      <c r="AY87" s="693"/>
      <c r="BY87" s="322"/>
    </row>
    <row r="88" spans="51:78" ht="14.1" customHeight="1">
      <c r="AY88" s="693"/>
      <c r="BY88" s="322"/>
    </row>
    <row r="89" spans="51:78" ht="14.1" customHeight="1">
      <c r="AY89" s="693"/>
      <c r="BY89" s="322"/>
    </row>
    <row r="90" spans="51:78" ht="14.1" customHeight="1">
      <c r="AY90" s="693"/>
      <c r="BY90" s="322"/>
    </row>
    <row r="91" spans="51:78" ht="14.1" customHeight="1">
      <c r="AY91" s="693"/>
      <c r="BY91" s="322"/>
    </row>
    <row r="92" spans="51:78" ht="14.1" customHeight="1">
      <c r="AY92" s="693"/>
      <c r="BY92" s="322"/>
    </row>
    <row r="93" spans="51:78" ht="14.1" customHeight="1">
      <c r="AY93" s="693"/>
      <c r="BY93" s="322"/>
    </row>
    <row r="94" spans="51:78" ht="14.1" customHeight="1">
      <c r="BY94" s="541"/>
      <c r="BZ94" s="322"/>
    </row>
    <row r="95" spans="51:78" ht="14.1" customHeight="1">
      <c r="BY95" s="541"/>
      <c r="BZ95" s="322"/>
    </row>
    <row r="96" spans="51:78" ht="14.1" customHeight="1">
      <c r="BY96" s="322"/>
    </row>
    <row r="97" spans="51:104" ht="14.1" customHeight="1">
      <c r="AY97" s="694"/>
      <c r="BY97" s="322"/>
    </row>
    <row r="98" spans="51:104" ht="14.1" customHeight="1">
      <c r="AY98" s="694"/>
      <c r="BY98" s="322"/>
    </row>
    <row r="99" spans="51:104" ht="14.1" customHeight="1">
      <c r="AY99" s="694"/>
      <c r="BY99" s="322"/>
    </row>
    <row r="100" spans="51:104" ht="14.1" customHeight="1">
      <c r="AY100" s="694"/>
      <c r="BY100" s="541"/>
      <c r="BZ100" s="322"/>
    </row>
    <row r="101" spans="51:104" ht="14.1" customHeight="1">
      <c r="BY101" s="322"/>
    </row>
    <row r="102" spans="51:104" ht="14.1" customHeight="1">
      <c r="BY102" s="322"/>
    </row>
    <row r="103" spans="51:104" ht="14.1" customHeight="1">
      <c r="BY103" s="322"/>
    </row>
    <row r="104" spans="51:104" ht="14.1" customHeight="1">
      <c r="BY104" s="322"/>
    </row>
    <row r="105" spans="51:104" ht="14.1" customHeight="1">
      <c r="BY105" s="541"/>
      <c r="BZ105" s="322"/>
    </row>
    <row r="106" spans="51:104" ht="14.1" customHeight="1">
      <c r="BY106" s="322"/>
    </row>
    <row r="107" spans="51:104" ht="14.1" customHeight="1">
      <c r="BY107" s="322"/>
    </row>
    <row r="108" spans="51:104" ht="14.1" customHeight="1">
      <c r="BY108" s="322"/>
    </row>
    <row r="109" spans="51:104" ht="14.1" customHeight="1">
      <c r="BY109" s="322"/>
    </row>
    <row r="110" spans="51:104" ht="14.1" customHeight="1">
      <c r="BY110" s="541"/>
      <c r="BZ110" s="322"/>
    </row>
    <row r="111" spans="51:104" ht="14.1" customHeight="1">
      <c r="BY111" s="322"/>
    </row>
    <row r="112" spans="51:104" ht="14.1" customHeight="1">
      <c r="BY112" s="322"/>
      <c r="CN112" s="587"/>
      <c r="CO112" s="587"/>
      <c r="CP112" s="587"/>
      <c r="CX112" s="695"/>
      <c r="CY112" s="695"/>
      <c r="CZ112" s="695"/>
    </row>
    <row r="113" spans="61:106" ht="14.1" customHeight="1">
      <c r="BY113" s="322"/>
      <c r="CN113" s="587"/>
      <c r="CO113" s="587"/>
      <c r="CP113" s="587"/>
      <c r="CQ113" s="587"/>
      <c r="CR113" s="587"/>
      <c r="CV113" s="696"/>
      <c r="CW113" s="696"/>
      <c r="CX113" s="695"/>
      <c r="CY113" s="695"/>
      <c r="CZ113" s="695"/>
    </row>
    <row r="114" spans="61:106" ht="14.1" customHeight="1">
      <c r="BY114" s="322"/>
      <c r="CS114" s="587"/>
      <c r="CT114" s="587"/>
      <c r="CU114" s="587"/>
      <c r="CV114" s="696"/>
      <c r="CW114" s="696"/>
      <c r="CX114" s="695"/>
      <c r="CY114" s="695"/>
      <c r="CZ114" s="695"/>
    </row>
    <row r="115" spans="61:106" ht="14.1" customHeight="1">
      <c r="BX115" s="543"/>
      <c r="BY115" s="541"/>
      <c r="BZ115" s="322"/>
    </row>
    <row r="116" spans="61:106" ht="14.1" customHeight="1">
      <c r="BI116" s="697"/>
      <c r="BJ116" s="697"/>
      <c r="BK116" s="697"/>
      <c r="BL116" s="543"/>
      <c r="BM116" s="322"/>
      <c r="BU116" s="669"/>
      <c r="BV116" s="669"/>
      <c r="BW116" s="669"/>
      <c r="BX116" s="543"/>
      <c r="BY116" s="322"/>
      <c r="CN116" s="698"/>
      <c r="CO116" s="698"/>
      <c r="CP116" s="698"/>
      <c r="CQ116" s="698"/>
    </row>
    <row r="117" spans="61:106">
      <c r="BI117" s="697"/>
      <c r="BJ117" s="697"/>
      <c r="BK117" s="697"/>
      <c r="BL117" s="543"/>
      <c r="BM117" s="322"/>
      <c r="BU117" s="669"/>
      <c r="BV117" s="669"/>
      <c r="BW117" s="669"/>
      <c r="BX117" s="543"/>
      <c r="BY117" s="322"/>
    </row>
    <row r="118" spans="61:106">
      <c r="BI118" s="697"/>
      <c r="BJ118" s="697"/>
      <c r="BK118" s="697"/>
      <c r="BL118" s="543"/>
      <c r="BM118" s="322"/>
      <c r="BU118" s="669"/>
      <c r="BV118" s="669"/>
      <c r="BW118" s="669"/>
      <c r="BX118" s="543"/>
      <c r="BY118" s="322"/>
      <c r="CN118" s="541"/>
      <c r="CO118" s="541"/>
      <c r="CP118" s="541"/>
      <c r="CQ118" s="541"/>
      <c r="CR118" s="541"/>
    </row>
    <row r="119" spans="61:106">
      <c r="BI119" s="697"/>
      <c r="BJ119" s="697"/>
      <c r="BK119" s="697"/>
      <c r="BL119" s="543"/>
      <c r="BM119" s="322"/>
      <c r="BU119" s="669"/>
      <c r="BV119" s="669"/>
      <c r="BW119" s="669"/>
      <c r="BX119" s="543"/>
      <c r="BY119" s="322"/>
      <c r="CS119" s="541"/>
      <c r="CT119" s="541"/>
      <c r="CU119" s="541"/>
      <c r="CV119" s="541"/>
      <c r="CW119" s="541"/>
      <c r="CX119" s="541"/>
    </row>
    <row r="120" spans="61:106" ht="12" customHeight="1">
      <c r="BI120" s="697"/>
      <c r="BJ120" s="697"/>
      <c r="BK120" s="697"/>
      <c r="BL120" s="543"/>
      <c r="BM120" s="541"/>
      <c r="BN120" s="322"/>
      <c r="BU120" s="669"/>
      <c r="BV120" s="669"/>
      <c r="BW120" s="669"/>
      <c r="BX120" s="543"/>
      <c r="BY120" s="541"/>
      <c r="BZ120" s="322"/>
    </row>
    <row r="121" spans="61:106">
      <c r="BI121" s="697"/>
      <c r="BJ121" s="697"/>
      <c r="BK121" s="697"/>
      <c r="BL121" s="543"/>
      <c r="BM121" s="322"/>
      <c r="BU121" s="669"/>
      <c r="BV121" s="669"/>
      <c r="BW121" s="669"/>
      <c r="BX121" s="543"/>
      <c r="BY121" s="322"/>
    </row>
    <row r="122" spans="61:106">
      <c r="BI122" s="697"/>
      <c r="BJ122" s="697"/>
      <c r="BK122" s="697"/>
      <c r="BL122" s="543"/>
      <c r="BM122" s="322"/>
      <c r="BU122" s="669"/>
      <c r="BV122" s="669"/>
      <c r="BW122" s="669"/>
      <c r="BX122" s="543"/>
      <c r="BY122" s="322"/>
      <c r="CN122" s="698"/>
      <c r="CO122" s="698"/>
      <c r="CP122" s="698"/>
      <c r="CQ122" s="698"/>
      <c r="CR122" s="698"/>
    </row>
    <row r="123" spans="61:106" ht="13.5">
      <c r="BI123" s="697"/>
      <c r="BJ123" s="697"/>
      <c r="BK123" s="697"/>
      <c r="BL123" s="543"/>
      <c r="BM123" s="322"/>
      <c r="BU123" s="669"/>
      <c r="BV123" s="669"/>
      <c r="BW123" s="669"/>
      <c r="BX123" s="543"/>
      <c r="BY123" s="322"/>
      <c r="CN123" s="698"/>
      <c r="CO123" s="698"/>
      <c r="CP123" s="698"/>
      <c r="CQ123" s="698"/>
      <c r="CR123" s="698"/>
      <c r="CS123" s="698"/>
      <c r="CT123" s="698"/>
      <c r="CU123" s="698"/>
      <c r="CV123" s="699"/>
      <c r="CW123" s="699"/>
      <c r="CX123" s="518"/>
      <c r="CY123" s="700"/>
      <c r="CZ123" s="700"/>
      <c r="DA123" s="700"/>
      <c r="DB123" s="700"/>
    </row>
    <row r="124" spans="61:106" ht="13.5" customHeight="1">
      <c r="BI124" s="697"/>
      <c r="BJ124" s="697"/>
      <c r="BK124" s="697"/>
      <c r="BL124" s="543"/>
      <c r="BM124" s="322"/>
      <c r="BU124" s="669"/>
      <c r="BV124" s="669"/>
      <c r="BW124" s="669"/>
      <c r="BX124" s="543"/>
      <c r="BY124" s="322"/>
      <c r="CS124" s="698"/>
      <c r="CT124" s="698"/>
      <c r="CU124" s="698"/>
      <c r="CV124" s="699"/>
      <c r="CW124" s="699"/>
      <c r="CX124" s="518"/>
      <c r="CY124" s="700"/>
      <c r="CZ124" s="700"/>
      <c r="DA124" s="700"/>
      <c r="DB124" s="700"/>
    </row>
    <row r="125" spans="61:106" ht="14.25" customHeight="1"/>
    <row r="126" spans="61:106" ht="13.5" customHeight="1"/>
    <row r="127" spans="61:106" ht="13.5" customHeight="1"/>
    <row r="128" spans="61:106" ht="13.5" customHeight="1"/>
    <row r="130" spans="33:50" ht="13.5" customHeight="1"/>
    <row r="133" spans="33:50">
      <c r="AG133" s="576"/>
      <c r="AH133" s="576"/>
      <c r="AI133" s="576"/>
    </row>
    <row r="134" spans="33:50">
      <c r="AG134" s="576"/>
      <c r="AH134" s="576"/>
      <c r="AI134" s="576"/>
      <c r="AR134" s="587"/>
      <c r="AS134" s="587"/>
      <c r="AT134" s="587"/>
      <c r="AU134" s="587"/>
      <c r="AW134" s="587"/>
      <c r="AX134" s="587"/>
    </row>
    <row r="135" spans="33:50">
      <c r="AG135" s="576"/>
      <c r="AH135" s="576"/>
      <c r="AI135" s="576"/>
      <c r="AR135" s="587"/>
      <c r="AS135" s="587"/>
      <c r="AT135" s="587"/>
      <c r="AU135" s="587"/>
      <c r="AV135" s="587"/>
      <c r="AW135" s="587"/>
      <c r="AX135" s="587"/>
    </row>
    <row r="136" spans="33:50">
      <c r="AG136" s="576"/>
      <c r="AH136" s="576"/>
      <c r="AI136" s="576"/>
      <c r="AR136" s="587"/>
      <c r="AS136" s="587"/>
      <c r="AT136" s="587"/>
      <c r="AU136" s="587"/>
      <c r="AV136" s="587"/>
      <c r="AW136" s="587"/>
      <c r="AX136" s="587"/>
    </row>
    <row r="137" spans="33:50" ht="13.5" customHeight="1">
      <c r="AG137" s="576"/>
      <c r="AH137" s="576"/>
      <c r="AI137" s="576"/>
      <c r="AR137" s="701"/>
      <c r="AS137" s="701"/>
      <c r="AT137" s="701"/>
      <c r="AU137" s="701"/>
      <c r="AV137" s="587"/>
      <c r="AW137" s="701"/>
      <c r="AX137" s="701"/>
    </row>
    <row r="138" spans="33:50">
      <c r="AG138" s="576"/>
      <c r="AH138" s="576"/>
      <c r="AI138" s="576"/>
      <c r="AR138" s="701"/>
      <c r="AS138" s="701"/>
      <c r="AT138" s="701"/>
      <c r="AU138" s="701"/>
      <c r="AV138" s="701"/>
      <c r="AW138" s="701"/>
      <c r="AX138" s="701"/>
    </row>
    <row r="139" spans="33:50">
      <c r="AG139" s="576"/>
      <c r="AH139" s="576"/>
      <c r="AI139" s="576"/>
      <c r="AR139" s="701"/>
      <c r="AS139" s="701"/>
      <c r="AT139" s="701"/>
      <c r="AU139" s="701"/>
      <c r="AV139" s="701"/>
      <c r="AW139" s="701"/>
      <c r="AX139" s="701"/>
    </row>
    <row r="140" spans="33:50">
      <c r="AG140" s="576"/>
      <c r="AH140" s="576"/>
      <c r="AI140" s="576"/>
      <c r="AR140" s="701"/>
      <c r="AS140" s="701"/>
      <c r="AT140" s="701"/>
      <c r="AU140" s="701"/>
      <c r="AV140" s="701"/>
      <c r="AW140" s="701"/>
      <c r="AX140" s="701"/>
    </row>
    <row r="141" spans="33:50" ht="13.5" customHeight="1">
      <c r="AG141" s="576"/>
      <c r="AH141" s="576"/>
      <c r="AI141" s="576"/>
      <c r="AV141" s="701"/>
    </row>
    <row r="142" spans="33:50" ht="13.5" customHeight="1">
      <c r="AG142" s="576"/>
      <c r="AH142" s="576"/>
      <c r="AI142" s="576"/>
    </row>
    <row r="143" spans="33:50">
      <c r="AG143" s="576"/>
      <c r="AH143" s="576"/>
      <c r="AI143" s="576"/>
    </row>
    <row r="144" spans="33:50">
      <c r="AG144" s="576"/>
      <c r="AH144" s="576"/>
      <c r="AI144" s="576"/>
    </row>
    <row r="145" spans="33:85">
      <c r="AG145" s="576"/>
      <c r="AH145" s="576"/>
      <c r="AI145" s="576"/>
    </row>
    <row r="146" spans="33:85">
      <c r="AG146" s="576"/>
      <c r="AH146" s="576"/>
      <c r="AI146" s="576"/>
      <c r="AY146" s="702"/>
      <c r="AZ146" s="702"/>
      <c r="BA146" s="702"/>
      <c r="BB146" s="702"/>
      <c r="BD146" s="703"/>
      <c r="BE146" s="703"/>
      <c r="BF146" s="704"/>
      <c r="BG146" s="704"/>
      <c r="BH146" s="53"/>
      <c r="BI146" s="13"/>
      <c r="BJ146" s="13"/>
      <c r="BK146" s="13"/>
      <c r="BL146" s="13"/>
      <c r="BV146" s="541"/>
    </row>
    <row r="147" spans="33:85">
      <c r="AG147" s="576"/>
      <c r="AH147" s="576"/>
      <c r="AI147" s="576"/>
      <c r="AY147" s="702"/>
      <c r="AZ147" s="702"/>
      <c r="BA147" s="702"/>
      <c r="BB147" s="702"/>
      <c r="BC147" s="702"/>
      <c r="BD147" s="703"/>
      <c r="BE147" s="703"/>
      <c r="BF147" s="704"/>
      <c r="BG147" s="704"/>
      <c r="BH147" s="53"/>
      <c r="BI147" s="13"/>
      <c r="BJ147" s="13"/>
      <c r="BK147" s="13"/>
      <c r="BL147" s="13"/>
      <c r="BV147" s="541"/>
    </row>
    <row r="148" spans="33:85">
      <c r="AG148" s="576"/>
      <c r="AH148" s="576"/>
      <c r="AI148" s="576"/>
      <c r="AY148" s="702"/>
      <c r="AZ148" s="702"/>
      <c r="BA148" s="702"/>
      <c r="BV148" s="541"/>
    </row>
    <row r="149" spans="33:85">
      <c r="AG149" s="576"/>
      <c r="AH149" s="576"/>
      <c r="AI149" s="576"/>
      <c r="AY149" s="702"/>
      <c r="AZ149" s="702"/>
      <c r="BA149" s="702"/>
      <c r="BV149" s="541"/>
      <c r="CE149" s="587"/>
      <c r="CF149" s="587"/>
      <c r="CG149" s="587"/>
    </row>
    <row r="150" spans="33:85" ht="13.5">
      <c r="AG150" s="576"/>
      <c r="AH150" s="576"/>
      <c r="AI150" s="576"/>
      <c r="BC150" s="705"/>
      <c r="BD150" s="705"/>
      <c r="BE150" s="705"/>
      <c r="BF150" s="706"/>
      <c r="BG150" s="706"/>
      <c r="BH150" s="53"/>
      <c r="BI150" s="13"/>
      <c r="BJ150" s="13"/>
      <c r="BK150" s="13"/>
      <c r="BL150" s="13"/>
      <c r="BV150" s="541"/>
      <c r="CE150" s="518"/>
      <c r="CF150" s="518"/>
      <c r="CG150" s="518"/>
    </row>
    <row r="151" spans="33:85">
      <c r="AG151" s="576"/>
      <c r="AH151" s="576"/>
      <c r="AI151" s="576"/>
      <c r="BC151" s="705"/>
      <c r="BD151" s="705"/>
      <c r="BE151" s="705"/>
      <c r="BF151" s="706"/>
      <c r="BG151" s="706"/>
      <c r="BH151" s="53"/>
      <c r="BI151" s="13"/>
      <c r="BJ151" s="13"/>
      <c r="BK151" s="13"/>
      <c r="BL151" s="13"/>
      <c r="BV151" s="541"/>
    </row>
    <row r="152" spans="33:85">
      <c r="BC152" s="705"/>
      <c r="BD152" s="705"/>
      <c r="BE152" s="705"/>
      <c r="BF152" s="706"/>
      <c r="BG152" s="706"/>
      <c r="BH152" s="53"/>
      <c r="BI152" s="13"/>
      <c r="BJ152" s="13"/>
      <c r="BK152" s="13"/>
      <c r="BL152" s="13"/>
      <c r="BV152" s="541"/>
    </row>
    <row r="153" spans="33:85" ht="13.5">
      <c r="BC153" s="705"/>
      <c r="BD153" s="705"/>
      <c r="BE153" s="705"/>
      <c r="BF153" s="706"/>
      <c r="BG153" s="706"/>
      <c r="BH153" s="53"/>
      <c r="BI153" s="13"/>
      <c r="BJ153" s="13"/>
      <c r="BK153" s="13"/>
      <c r="BL153" s="13"/>
      <c r="BV153" s="517"/>
    </row>
    <row r="154" spans="33:85" ht="13.5">
      <c r="BC154" s="578"/>
      <c r="BD154" s="701"/>
      <c r="BE154" s="701"/>
      <c r="BF154" s="707"/>
      <c r="BG154" s="707"/>
      <c r="BH154" s="53"/>
      <c r="BI154" s="13"/>
      <c r="BJ154" s="13"/>
      <c r="BK154" s="13"/>
      <c r="BL154" s="13"/>
      <c r="BV154" s="517"/>
    </row>
    <row r="155" spans="33:85">
      <c r="BC155" s="701"/>
      <c r="BD155" s="701"/>
      <c r="BE155" s="701"/>
      <c r="BF155" s="707"/>
      <c r="BG155" s="707"/>
      <c r="BH155" s="53"/>
      <c r="BI155" s="13"/>
      <c r="BJ155" s="13"/>
      <c r="BK155" s="13"/>
      <c r="BL155" s="13"/>
    </row>
    <row r="156" spans="33:85">
      <c r="BF156" s="13"/>
      <c r="BG156" s="13"/>
      <c r="BH156" s="13"/>
      <c r="BI156" s="13"/>
      <c r="BJ156" s="13"/>
      <c r="BK156" s="13"/>
      <c r="BL156" s="13"/>
    </row>
    <row r="157" spans="33:85">
      <c r="BF157" s="1728"/>
      <c r="BG157" s="1728"/>
      <c r="BH157" s="1728"/>
      <c r="BI157" s="13"/>
      <c r="BJ157" s="13"/>
      <c r="BK157" s="13"/>
      <c r="BL157" s="13"/>
    </row>
    <row r="159" spans="33:85">
      <c r="BM159" s="587"/>
      <c r="BN159" s="587"/>
      <c r="BO159" s="587"/>
      <c r="BP159" s="587"/>
      <c r="BQ159" s="587"/>
      <c r="BR159" s="708"/>
      <c r="BS159" s="708"/>
      <c r="BT159" s="708"/>
      <c r="BU159" s="708"/>
      <c r="BV159" s="709"/>
      <c r="BW159" s="709"/>
    </row>
    <row r="160" spans="33:85">
      <c r="BM160" s="587"/>
      <c r="BN160" s="587"/>
      <c r="BO160" s="587"/>
      <c r="BP160" s="587"/>
      <c r="BQ160" s="587"/>
      <c r="BR160" s="708"/>
      <c r="BS160" s="708"/>
      <c r="BT160" s="708"/>
      <c r="BU160" s="708"/>
      <c r="BV160" s="709"/>
      <c r="BW160" s="709"/>
    </row>
    <row r="161" spans="65:75">
      <c r="BM161" s="587"/>
      <c r="BN161" s="587"/>
      <c r="BO161" s="587"/>
      <c r="BP161" s="587"/>
      <c r="BQ161" s="587"/>
      <c r="BR161" s="710"/>
      <c r="BS161" s="710"/>
      <c r="BT161" s="710"/>
      <c r="BU161" s="710"/>
      <c r="BV161" s="709"/>
      <c r="BW161" s="709"/>
    </row>
    <row r="165" spans="65:75">
      <c r="BM165" s="587"/>
      <c r="BN165" s="587"/>
      <c r="BO165" s="587"/>
      <c r="BP165" s="587"/>
      <c r="BQ165" s="587"/>
      <c r="BR165" s="710"/>
      <c r="BS165" s="710"/>
      <c r="BT165" s="710"/>
      <c r="BU165" s="710"/>
      <c r="BV165" s="709"/>
      <c r="BW165" s="709"/>
    </row>
    <row r="167" spans="65:75">
      <c r="BM167" s="587"/>
      <c r="BN167" s="587"/>
      <c r="BO167" s="587"/>
      <c r="BP167" s="587"/>
      <c r="BQ167" s="587"/>
      <c r="BR167" s="710"/>
      <c r="BS167" s="710"/>
      <c r="BT167" s="710"/>
      <c r="BU167" s="710"/>
      <c r="BV167" s="709"/>
      <c r="BW167" s="709"/>
    </row>
    <row r="168" spans="65:75">
      <c r="BM168" s="587"/>
      <c r="BN168" s="587"/>
      <c r="BO168" s="587"/>
      <c r="BP168" s="587"/>
      <c r="BQ168" s="587"/>
      <c r="BR168" s="708"/>
      <c r="BS168" s="708"/>
      <c r="BT168" s="708"/>
      <c r="BU168" s="708"/>
      <c r="BV168" s="709"/>
      <c r="BW168" s="709"/>
    </row>
  </sheetData>
  <sheetProtection algorithmName="SHA-512" hashValue="h6HRv7PXVvOqMGepn4clsIo6VfApi0R9jUbK4oPSjg2xIsZv696nvMqxMeai39VST5uFsk2sMT6AIqKcT/qp6A==" saltValue="kSbOOQOu/ZyvT4PhZhZSsQ==" spinCount="100000" sheet="1" objects="1" scenarios="1" selectLockedCells="1" selectUnlockedCells="1"/>
  <mergeCells count="330">
    <mergeCell ref="AD11:AF12"/>
    <mergeCell ref="AG9:AL9"/>
    <mergeCell ref="AJ11:AL12"/>
    <mergeCell ref="AG11:AI12"/>
    <mergeCell ref="AC62:AC63"/>
    <mergeCell ref="AD62:AG63"/>
    <mergeCell ref="C52:D69"/>
    <mergeCell ref="E52:F63"/>
    <mergeCell ref="G52:J53"/>
    <mergeCell ref="K52:N53"/>
    <mergeCell ref="E22:AI22"/>
    <mergeCell ref="G29:AI30"/>
    <mergeCell ref="C31:D31"/>
    <mergeCell ref="E31:AI32"/>
    <mergeCell ref="C33:D33"/>
    <mergeCell ref="E33:AI34"/>
    <mergeCell ref="D26:E26"/>
    <mergeCell ref="F26:AI26"/>
    <mergeCell ref="G27:AI27"/>
    <mergeCell ref="D28:E28"/>
    <mergeCell ref="F28:AI28"/>
    <mergeCell ref="D23:E23"/>
    <mergeCell ref="F23:AI23"/>
    <mergeCell ref="C11:D12"/>
    <mergeCell ref="AM15:AW16"/>
    <mergeCell ref="D75:Y75"/>
    <mergeCell ref="D73:AK73"/>
    <mergeCell ref="D71:AJ71"/>
    <mergeCell ref="O62:P63"/>
    <mergeCell ref="Q62:T63"/>
    <mergeCell ref="U62:Y63"/>
    <mergeCell ref="Z62:AB63"/>
    <mergeCell ref="AM75:AW75"/>
    <mergeCell ref="AM71:AW72"/>
    <mergeCell ref="O58:P59"/>
    <mergeCell ref="Q58:Q59"/>
    <mergeCell ref="G60:T61"/>
    <mergeCell ref="E64:J67"/>
    <mergeCell ref="K64:L65"/>
    <mergeCell ref="G56:J57"/>
    <mergeCell ref="K56:N57"/>
    <mergeCell ref="O56:P57"/>
    <mergeCell ref="Q56:Q57"/>
    <mergeCell ref="R56:R57"/>
    <mergeCell ref="S56:T57"/>
    <mergeCell ref="U56:Y57"/>
    <mergeCell ref="G62:J63"/>
    <mergeCell ref="C22:D22"/>
    <mergeCell ref="C77:Y77"/>
    <mergeCell ref="BA77:BD77"/>
    <mergeCell ref="BE77:BG77"/>
    <mergeCell ref="BM77:BP77"/>
    <mergeCell ref="BQ77:BS77"/>
    <mergeCell ref="BF157:BH157"/>
    <mergeCell ref="E78:L78"/>
    <mergeCell ref="M78:O78"/>
    <mergeCell ref="P78:W78"/>
    <mergeCell ref="X78:Z78"/>
    <mergeCell ref="E79:L79"/>
    <mergeCell ref="M79:N79"/>
    <mergeCell ref="P79:W79"/>
    <mergeCell ref="X79:Y79"/>
    <mergeCell ref="BA75:BD75"/>
    <mergeCell ref="BE75:BG75"/>
    <mergeCell ref="BM75:BP75"/>
    <mergeCell ref="BQ75:BS75"/>
    <mergeCell ref="BA76:BD76"/>
    <mergeCell ref="BE76:BG76"/>
    <mergeCell ref="BM76:BP76"/>
    <mergeCell ref="BQ71:BS71"/>
    <mergeCell ref="BQ76:BS76"/>
    <mergeCell ref="BA73:BD73"/>
    <mergeCell ref="BE73:BG73"/>
    <mergeCell ref="BM73:BP73"/>
    <mergeCell ref="BQ73:BS73"/>
    <mergeCell ref="BA74:BD74"/>
    <mergeCell ref="BE74:BG74"/>
    <mergeCell ref="BM74:BP74"/>
    <mergeCell ref="BQ74:BS74"/>
    <mergeCell ref="BM65:BP65"/>
    <mergeCell ref="BQ65:BS65"/>
    <mergeCell ref="Z64:AB65"/>
    <mergeCell ref="AC64:AC65"/>
    <mergeCell ref="K66:L67"/>
    <mergeCell ref="BA72:BD72"/>
    <mergeCell ref="BE72:BG72"/>
    <mergeCell ref="BM72:BP72"/>
    <mergeCell ref="BQ72:BS72"/>
    <mergeCell ref="BA68:BD68"/>
    <mergeCell ref="BE68:BG68"/>
    <mergeCell ref="BM68:BP68"/>
    <mergeCell ref="BQ68:BS68"/>
    <mergeCell ref="BA69:BD69"/>
    <mergeCell ref="BE69:BG69"/>
    <mergeCell ref="BM69:BP69"/>
    <mergeCell ref="BQ69:BS69"/>
    <mergeCell ref="BA70:BD70"/>
    <mergeCell ref="BE70:BG70"/>
    <mergeCell ref="BM70:BP70"/>
    <mergeCell ref="BQ70:BS70"/>
    <mergeCell ref="BA71:BD71"/>
    <mergeCell ref="BE71:BG71"/>
    <mergeCell ref="BM71:BP71"/>
    <mergeCell ref="BQ62:BS62"/>
    <mergeCell ref="BA63:BD63"/>
    <mergeCell ref="BE63:BG63"/>
    <mergeCell ref="BM63:BP63"/>
    <mergeCell ref="BQ63:BS63"/>
    <mergeCell ref="BM62:BP62"/>
    <mergeCell ref="E68:J69"/>
    <mergeCell ref="K68:T69"/>
    <mergeCell ref="U68:Y69"/>
    <mergeCell ref="Z68:AB69"/>
    <mergeCell ref="AC68:AC69"/>
    <mergeCell ref="AD68:AG69"/>
    <mergeCell ref="BM66:BP66"/>
    <mergeCell ref="BQ66:BS66"/>
    <mergeCell ref="BA67:BD67"/>
    <mergeCell ref="BE67:BG67"/>
    <mergeCell ref="BM67:BP67"/>
    <mergeCell ref="BQ67:BS67"/>
    <mergeCell ref="AD64:AG67"/>
    <mergeCell ref="BA64:BD64"/>
    <mergeCell ref="BE64:BG64"/>
    <mergeCell ref="BM64:BP64"/>
    <mergeCell ref="BQ64:BS64"/>
    <mergeCell ref="BA65:BD65"/>
    <mergeCell ref="BA62:BD62"/>
    <mergeCell ref="BE62:BG62"/>
    <mergeCell ref="M66:S67"/>
    <mergeCell ref="T66:Y67"/>
    <mergeCell ref="Z66:AB67"/>
    <mergeCell ref="AC66:AC67"/>
    <mergeCell ref="BA66:BD66"/>
    <mergeCell ref="BE66:BG66"/>
    <mergeCell ref="BE65:BG65"/>
    <mergeCell ref="AN62:AW64"/>
    <mergeCell ref="M64:S65"/>
    <mergeCell ref="T64:Y65"/>
    <mergeCell ref="K62:N63"/>
    <mergeCell ref="BA54:BJ55"/>
    <mergeCell ref="BM54:BV55"/>
    <mergeCell ref="BQ59:BS59"/>
    <mergeCell ref="BM60:BP60"/>
    <mergeCell ref="BQ60:BS60"/>
    <mergeCell ref="U58:Y59"/>
    <mergeCell ref="Z58:AB59"/>
    <mergeCell ref="AC58:AC59"/>
    <mergeCell ref="BA58:BD58"/>
    <mergeCell ref="BE58:BG58"/>
    <mergeCell ref="BM58:BP58"/>
    <mergeCell ref="BA59:BD59"/>
    <mergeCell ref="BE59:BG59"/>
    <mergeCell ref="BM59:BP59"/>
    <mergeCell ref="BA56:BD56"/>
    <mergeCell ref="BE56:BJ56"/>
    <mergeCell ref="BM56:BP56"/>
    <mergeCell ref="Z56:AB57"/>
    <mergeCell ref="U60:Y61"/>
    <mergeCell ref="Z60:AB61"/>
    <mergeCell ref="AC60:AC61"/>
    <mergeCell ref="AD60:AG61"/>
    <mergeCell ref="BA60:BD60"/>
    <mergeCell ref="BE60:BG60"/>
    <mergeCell ref="BA61:BD61"/>
    <mergeCell ref="BE61:BG61"/>
    <mergeCell ref="BQ56:BV56"/>
    <mergeCell ref="BA57:BD57"/>
    <mergeCell ref="BE57:BG57"/>
    <mergeCell ref="BM57:BP57"/>
    <mergeCell ref="BQ57:BS57"/>
    <mergeCell ref="BQ58:BS58"/>
    <mergeCell ref="BM61:BP61"/>
    <mergeCell ref="BQ61:BS61"/>
    <mergeCell ref="BT52:BV53"/>
    <mergeCell ref="G54:J55"/>
    <mergeCell ref="K54:N55"/>
    <mergeCell ref="O54:P55"/>
    <mergeCell ref="Q54:Q55"/>
    <mergeCell ref="R54:R55"/>
    <mergeCell ref="S54:T55"/>
    <mergeCell ref="U54:Y55"/>
    <mergeCell ref="Z54:AB55"/>
    <mergeCell ref="BA52:BD53"/>
    <mergeCell ref="BE52:BG53"/>
    <mergeCell ref="BH52:BJ53"/>
    <mergeCell ref="BM52:BP53"/>
    <mergeCell ref="BQ52:BS53"/>
    <mergeCell ref="R52:R53"/>
    <mergeCell ref="S52:T53"/>
    <mergeCell ref="U52:Y53"/>
    <mergeCell ref="Z52:AB53"/>
    <mergeCell ref="AC52:AC53"/>
    <mergeCell ref="AD52:AG59"/>
    <mergeCell ref="AC54:AC55"/>
    <mergeCell ref="AC56:AC57"/>
    <mergeCell ref="R58:R59"/>
    <mergeCell ref="S58:T59"/>
    <mergeCell ref="A38:B38"/>
    <mergeCell ref="C38:AJ38"/>
    <mergeCell ref="D39:S39"/>
    <mergeCell ref="E41:Q41"/>
    <mergeCell ref="S41:T41"/>
    <mergeCell ref="Y41:AH41"/>
    <mergeCell ref="BA46:BJ47"/>
    <mergeCell ref="BM46:BV47"/>
    <mergeCell ref="D47:AI48"/>
    <mergeCell ref="BA48:BD49"/>
    <mergeCell ref="BE48:BG49"/>
    <mergeCell ref="BH48:BJ49"/>
    <mergeCell ref="BM48:BP49"/>
    <mergeCell ref="BQ48:BS49"/>
    <mergeCell ref="BT48:BV49"/>
    <mergeCell ref="C49:AG49"/>
    <mergeCell ref="AM42:AW48"/>
    <mergeCell ref="E42:Q42"/>
    <mergeCell ref="S42:T42"/>
    <mergeCell ref="Y42:AA42"/>
    <mergeCell ref="AC42:AE42"/>
    <mergeCell ref="AF42:AH43"/>
    <mergeCell ref="E43:Q43"/>
    <mergeCell ref="S43:T43"/>
    <mergeCell ref="E11:F12"/>
    <mergeCell ref="G11:I12"/>
    <mergeCell ref="J11:K12"/>
    <mergeCell ref="L11:N12"/>
    <mergeCell ref="O11:Q12"/>
    <mergeCell ref="BA18:CL18"/>
    <mergeCell ref="F16:H16"/>
    <mergeCell ref="I16:K16"/>
    <mergeCell ref="R16:T16"/>
    <mergeCell ref="U16:W16"/>
    <mergeCell ref="X14:Z16"/>
    <mergeCell ref="R11:T12"/>
    <mergeCell ref="U11:W12"/>
    <mergeCell ref="X11:Z12"/>
    <mergeCell ref="R17:T18"/>
    <mergeCell ref="U17:W18"/>
    <mergeCell ref="X17:Z18"/>
    <mergeCell ref="AM17:AW21"/>
    <mergeCell ref="C20:H20"/>
    <mergeCell ref="C21:D21"/>
    <mergeCell ref="E21:AI21"/>
    <mergeCell ref="AL17:AL19"/>
    <mergeCell ref="AA11:AC12"/>
    <mergeCell ref="C17:E18"/>
    <mergeCell ref="F17:H18"/>
    <mergeCell ref="I17:K18"/>
    <mergeCell ref="L17:N18"/>
    <mergeCell ref="O17:Q18"/>
    <mergeCell ref="C14:N14"/>
    <mergeCell ref="O14:W14"/>
    <mergeCell ref="C15:E16"/>
    <mergeCell ref="F15:K15"/>
    <mergeCell ref="L15:N16"/>
    <mergeCell ref="O15:Q16"/>
    <mergeCell ref="R15:W15"/>
    <mergeCell ref="C6:F8"/>
    <mergeCell ref="G7:Q7"/>
    <mergeCell ref="R7:AC7"/>
    <mergeCell ref="O10:Q10"/>
    <mergeCell ref="G8:Q8"/>
    <mergeCell ref="R8:AC8"/>
    <mergeCell ref="C9:D10"/>
    <mergeCell ref="E9:F10"/>
    <mergeCell ref="G9:K9"/>
    <mergeCell ref="L9:Q9"/>
    <mergeCell ref="U10:W10"/>
    <mergeCell ref="X10:Z10"/>
    <mergeCell ref="R9:T10"/>
    <mergeCell ref="U9:Z9"/>
    <mergeCell ref="AA9:AC10"/>
    <mergeCell ref="G10:I10"/>
    <mergeCell ref="J10:K10"/>
    <mergeCell ref="L10:N10"/>
    <mergeCell ref="G6:AL6"/>
    <mergeCell ref="AD7:AL8"/>
    <mergeCell ref="AD9:AF10"/>
    <mergeCell ref="AG10:AI10"/>
    <mergeCell ref="AJ10:AL10"/>
    <mergeCell ref="A1:AX1"/>
    <mergeCell ref="AZ1:BD1"/>
    <mergeCell ref="A2:AK2"/>
    <mergeCell ref="AL2:AX2"/>
    <mergeCell ref="A4:B4"/>
    <mergeCell ref="A5:B5"/>
    <mergeCell ref="C5:AA5"/>
    <mergeCell ref="AB5:AJ5"/>
    <mergeCell ref="AK5:AL5"/>
    <mergeCell ref="AM5:AR5"/>
    <mergeCell ref="C4:AJ4"/>
    <mergeCell ref="G24:AI24"/>
    <mergeCell ref="G25:AI25"/>
    <mergeCell ref="AM33:AW34"/>
    <mergeCell ref="AF44:AH45"/>
    <mergeCell ref="E45:Q45"/>
    <mergeCell ref="S45:T45"/>
    <mergeCell ref="Y45:AA45"/>
    <mergeCell ref="AC45:AE45"/>
    <mergeCell ref="E35:AI35"/>
    <mergeCell ref="Y43:AA43"/>
    <mergeCell ref="AC43:AE43"/>
    <mergeCell ref="E44:Q44"/>
    <mergeCell ref="S44:T44"/>
    <mergeCell ref="Y44:AA44"/>
    <mergeCell ref="AC44:AE44"/>
    <mergeCell ref="C35:D35"/>
    <mergeCell ref="BO30:BY31"/>
    <mergeCell ref="BP32:BY34"/>
    <mergeCell ref="BP35:BY38"/>
    <mergeCell ref="BP39:BY41"/>
    <mergeCell ref="AM51:AW52"/>
    <mergeCell ref="AM53:AW54"/>
    <mergeCell ref="AN55:AW57"/>
    <mergeCell ref="AN58:AW61"/>
    <mergeCell ref="BE50:BG51"/>
    <mergeCell ref="BH50:BJ51"/>
    <mergeCell ref="BM50:BP51"/>
    <mergeCell ref="BQ50:BS51"/>
    <mergeCell ref="BT50:BV51"/>
    <mergeCell ref="C50:D51"/>
    <mergeCell ref="E50:J51"/>
    <mergeCell ref="K50:AC51"/>
    <mergeCell ref="AD50:AG51"/>
    <mergeCell ref="BA50:BD51"/>
    <mergeCell ref="AM49:AW50"/>
    <mergeCell ref="O52:P53"/>
    <mergeCell ref="Q52:Q53"/>
    <mergeCell ref="G58:J59"/>
    <mergeCell ref="K58:N59"/>
  </mergeCells>
  <phoneticPr fontId="4"/>
  <conditionalFormatting sqref="C17:W18">
    <cfRule type="containsBlanks" dxfId="370" priority="12">
      <formula>LEN(TRIM(C17))=0</formula>
    </cfRule>
  </conditionalFormatting>
  <conditionalFormatting sqref="C11:Z12">
    <cfRule type="containsBlanks" dxfId="369" priority="14">
      <formula>LEN(TRIM(C11))=0</formula>
    </cfRule>
  </conditionalFormatting>
  <conditionalFormatting sqref="E79:N79 P79:Y79">
    <cfRule type="containsBlanks" dxfId="368" priority="1">
      <formula>LEN(TRIM(E79))=0</formula>
    </cfRule>
  </conditionalFormatting>
  <conditionalFormatting sqref="O52 O54 O56 Z60 Z64 Z66">
    <cfRule type="containsBlanks" dxfId="367" priority="11">
      <formula>LEN(TRIM(O52))=0</formula>
    </cfRule>
  </conditionalFormatting>
  <conditionalFormatting sqref="O58">
    <cfRule type="containsBlanks" dxfId="366" priority="10">
      <formula>LEN(TRIM(O58))=0</formula>
    </cfRule>
  </conditionalFormatting>
  <conditionalFormatting sqref="AC43:AE43">
    <cfRule type="cellIs" dxfId="365" priority="4" operator="lessThanOrEqual">
      <formula>0</formula>
    </cfRule>
    <cfRule type="cellIs" dxfId="364" priority="5" operator="lessThan">
      <formula>$S$41</formula>
    </cfRule>
  </conditionalFormatting>
  <conditionalFormatting sqref="AC45:AE45">
    <cfRule type="cellIs" dxfId="363" priority="2" operator="lessThanOrEqual">
      <formula>0</formula>
    </cfRule>
    <cfRule type="cellIs" dxfId="362" priority="3" operator="lessThan">
      <formula>$S$42</formula>
    </cfRule>
  </conditionalFormatting>
  <conditionalFormatting sqref="AD11">
    <cfRule type="containsBlanks" dxfId="361" priority="16">
      <formula>LEN(TRIM(AD11))=0</formula>
    </cfRule>
  </conditionalFormatting>
  <conditionalFormatting sqref="AF42:AH45">
    <cfRule type="cellIs" dxfId="360" priority="6" operator="equal">
      <formula>"NG"</formula>
    </cfRule>
    <cfRule type="cellIs" dxfId="359" priority="7" operator="equal">
      <formula>"OK"</formula>
    </cfRule>
  </conditionalFormatting>
  <conditionalFormatting sqref="AG11 AJ11">
    <cfRule type="containsBlanks" dxfId="358" priority="18">
      <formula>LEN(TRIM(AG11))=0</formula>
    </cfRule>
  </conditionalFormatting>
  <conditionalFormatting sqref="AK5">
    <cfRule type="containsBlanks" dxfId="357" priority="17">
      <formula>LEN(TRIM(AK5))=0</formula>
    </cfRule>
  </conditionalFormatting>
  <conditionalFormatting sqref="BI29:BK32">
    <cfRule type="cellIs" dxfId="356" priority="8" operator="equal">
      <formula>"NG"</formula>
    </cfRule>
    <cfRule type="cellIs" dxfId="355" priority="9" operator="equal">
      <formula>"OK"</formula>
    </cfRule>
  </conditionalFormatting>
  <dataValidations count="2">
    <dataValidation type="list" allowBlank="1" showInputMessage="1" showErrorMessage="1" sqref="AK5:AL5" xr:uid="{C0D892A4-6DBE-4408-888B-3FD1647C89DF}">
      <formula1>"　,6,7,8,9,10,11,12,1,2,3"</formula1>
    </dataValidation>
    <dataValidation imeMode="off" allowBlank="1" showInputMessage="1" showErrorMessage="1" sqref="AD11:AL12 C17:W18 O52:P59 C11:Z12" xr:uid="{3E2D3FD3-6047-4125-AE51-2CBD63C4B6B3}"/>
  </dataValidations>
  <printOptions horizontalCentered="1"/>
  <pageMargins left="0.70866141732283472" right="0.51181102362204722" top="0.70866141732283472" bottom="0.19685039370078741" header="0.19685039370078741" footer="0.23622047244094491"/>
  <pageSetup paperSize="9" scale="73" orientation="portrait" cellComments="asDisplayed" horizontalDpi="300" verticalDpi="300"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190915" r:id="rId4" name="Check Box 3">
              <controlPr defaultSize="0" autoFill="0" autoLine="0" autoPict="0">
                <anchor moveWithCells="1" sizeWithCells="1">
                  <from>
                    <xdr:col>29</xdr:col>
                    <xdr:colOff>9525</xdr:colOff>
                    <xdr:row>71</xdr:row>
                    <xdr:rowOff>152400</xdr:rowOff>
                  </from>
                  <to>
                    <xdr:col>31</xdr:col>
                    <xdr:colOff>180975</xdr:colOff>
                    <xdr:row>73</xdr:row>
                    <xdr:rowOff>9525</xdr:rowOff>
                  </to>
                </anchor>
              </controlPr>
            </control>
          </mc:Choice>
        </mc:AlternateContent>
        <mc:AlternateContent xmlns:mc="http://schemas.openxmlformats.org/markup-compatibility/2006">
          <mc:Choice Requires="x14">
            <control shapeId="1190916" r:id="rId5" name="Check Box 4">
              <controlPr defaultSize="0" autoFill="0" autoLine="0" autoPict="0">
                <anchor moveWithCells="1" sizeWithCells="1">
                  <from>
                    <xdr:col>32</xdr:col>
                    <xdr:colOff>47625</xdr:colOff>
                    <xdr:row>71</xdr:row>
                    <xdr:rowOff>152400</xdr:rowOff>
                  </from>
                  <to>
                    <xdr:col>36</xdr:col>
                    <xdr:colOff>9525</xdr:colOff>
                    <xdr:row>73</xdr:row>
                    <xdr:rowOff>0</xdr:rowOff>
                  </to>
                </anchor>
              </controlPr>
            </control>
          </mc:Choice>
        </mc:AlternateContent>
        <mc:AlternateContent xmlns:mc="http://schemas.openxmlformats.org/markup-compatibility/2006">
          <mc:Choice Requires="x14">
            <control shapeId="1190917" r:id="rId6" name="Check Box 5">
              <controlPr defaultSize="0" autoFill="0" autoLine="0" autoPict="0">
                <anchor moveWithCells="1" sizeWithCells="1">
                  <from>
                    <xdr:col>25</xdr:col>
                    <xdr:colOff>0</xdr:colOff>
                    <xdr:row>74</xdr:row>
                    <xdr:rowOff>0</xdr:rowOff>
                  </from>
                  <to>
                    <xdr:col>27</xdr:col>
                    <xdr:colOff>171450</xdr:colOff>
                    <xdr:row>75</xdr:row>
                    <xdr:rowOff>28575</xdr:rowOff>
                  </to>
                </anchor>
              </controlPr>
            </control>
          </mc:Choice>
        </mc:AlternateContent>
        <mc:AlternateContent xmlns:mc="http://schemas.openxmlformats.org/markup-compatibility/2006">
          <mc:Choice Requires="x14">
            <control shapeId="1190918" r:id="rId7" name="Check Box 6">
              <controlPr defaultSize="0" autoFill="0" autoLine="0" autoPict="0">
                <anchor moveWithCells="1" sizeWithCells="1">
                  <from>
                    <xdr:col>28</xdr:col>
                    <xdr:colOff>38100</xdr:colOff>
                    <xdr:row>74</xdr:row>
                    <xdr:rowOff>0</xdr:rowOff>
                  </from>
                  <to>
                    <xdr:col>32</xdr:col>
                    <xdr:colOff>57150</xdr:colOff>
                    <xdr:row>75</xdr:row>
                    <xdr:rowOff>38100</xdr:rowOff>
                  </to>
                </anchor>
              </controlPr>
            </control>
          </mc:Choice>
        </mc:AlternateContent>
        <mc:AlternateContent xmlns:mc="http://schemas.openxmlformats.org/markup-compatibility/2006">
          <mc:Choice Requires="x14">
            <control shapeId="1190919" r:id="rId8" name="Check Box 7">
              <controlPr defaultSize="0" autoFill="0" autoLine="0" autoPict="0">
                <anchor moveWithCells="1" sizeWithCells="1">
                  <from>
                    <xdr:col>32</xdr:col>
                    <xdr:colOff>38100</xdr:colOff>
                    <xdr:row>73</xdr:row>
                    <xdr:rowOff>171450</xdr:rowOff>
                  </from>
                  <to>
                    <xdr:col>36</xdr:col>
                    <xdr:colOff>85725</xdr:colOff>
                    <xdr:row>75</xdr:row>
                    <xdr:rowOff>28575</xdr:rowOff>
                  </to>
                </anchor>
              </controlPr>
            </control>
          </mc:Choice>
        </mc:AlternateContent>
        <mc:AlternateContent xmlns:mc="http://schemas.openxmlformats.org/markup-compatibility/2006">
          <mc:Choice Requires="x14">
            <control shapeId="1190930" r:id="rId9" name="Check Box 18">
              <controlPr defaultSize="0" autoFill="0" autoLine="0" autoPict="0">
                <anchor moveWithCells="1" sizeWithCells="1">
                  <from>
                    <xdr:col>29</xdr:col>
                    <xdr:colOff>9525</xdr:colOff>
                    <xdr:row>70</xdr:row>
                    <xdr:rowOff>0</xdr:rowOff>
                  </from>
                  <to>
                    <xdr:col>31</xdr:col>
                    <xdr:colOff>180975</xdr:colOff>
                    <xdr:row>71</xdr:row>
                    <xdr:rowOff>28575</xdr:rowOff>
                  </to>
                </anchor>
              </controlPr>
            </control>
          </mc:Choice>
        </mc:AlternateContent>
        <mc:AlternateContent xmlns:mc="http://schemas.openxmlformats.org/markup-compatibility/2006">
          <mc:Choice Requires="x14">
            <control shapeId="1190931" r:id="rId10" name="Check Box 19">
              <controlPr defaultSize="0" autoFill="0" autoLine="0" autoPict="0">
                <anchor moveWithCells="1" sizeWithCells="1">
                  <from>
                    <xdr:col>32</xdr:col>
                    <xdr:colOff>47625</xdr:colOff>
                    <xdr:row>70</xdr:row>
                    <xdr:rowOff>0</xdr:rowOff>
                  </from>
                  <to>
                    <xdr:col>36</xdr:col>
                    <xdr:colOff>9525</xdr:colOff>
                    <xdr:row>71</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7292D-C5AE-45E1-AB94-9A0C65658BD5}">
  <sheetPr>
    <tabColor rgb="FFFFCCFF"/>
  </sheetPr>
  <dimension ref="A1:DP167"/>
  <sheetViews>
    <sheetView showGridLines="0" view="pageBreakPreview" topLeftCell="A3" zoomScale="85" zoomScaleNormal="100" zoomScaleSheetLayoutView="85" workbookViewId="0">
      <selection activeCell="X19" sqref="X19"/>
    </sheetView>
  </sheetViews>
  <sheetFormatPr defaultColWidth="2.625" defaultRowHeight="12"/>
  <cols>
    <col min="1" max="32" width="2.5" style="576" customWidth="1"/>
    <col min="33" max="35" width="2.5" style="541" customWidth="1"/>
    <col min="36" max="38" width="2.5" style="576" customWidth="1"/>
    <col min="39" max="39" width="2.5" style="618" customWidth="1"/>
    <col min="40" max="53" width="2.5" style="576" customWidth="1"/>
    <col min="54" max="54" width="2.625" style="576"/>
    <col min="55" max="55" width="2.625" style="576" customWidth="1"/>
    <col min="56" max="79" width="2.625" style="576"/>
    <col min="80" max="80" width="5.5" style="576" hidden="1" customWidth="1"/>
    <col min="81" max="81" width="9.375" style="576" customWidth="1"/>
    <col min="82" max="94" width="2.625" style="576"/>
    <col min="95" max="96" width="5.125" style="576" customWidth="1"/>
    <col min="97" max="16384" width="2.625" style="576"/>
  </cols>
  <sheetData>
    <row r="1" spans="1:95" ht="14.1" customHeight="1" thickBot="1">
      <c r="A1" s="1998" t="s">
        <v>1590</v>
      </c>
      <c r="B1" s="1998"/>
      <c r="C1" s="1998"/>
      <c r="D1" s="1998"/>
      <c r="E1" s="1998"/>
      <c r="F1" s="1998"/>
      <c r="G1" s="1998"/>
      <c r="H1" s="1998"/>
      <c r="I1" s="1998"/>
      <c r="J1" s="1998"/>
      <c r="K1" s="1998"/>
      <c r="L1" s="1998"/>
      <c r="M1" s="1998"/>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c r="AL1" s="1998"/>
      <c r="AM1" s="1998"/>
      <c r="AN1" s="1998"/>
      <c r="AO1" s="1998"/>
      <c r="AP1" s="1998"/>
      <c r="AQ1" s="1998"/>
      <c r="AR1" s="1998"/>
      <c r="AS1" s="1998"/>
      <c r="AT1" s="1998"/>
      <c r="AU1" s="1998"/>
      <c r="AV1" s="1998"/>
      <c r="AW1" s="1998"/>
      <c r="AX1" s="1998"/>
      <c r="AY1" s="2312"/>
      <c r="AZ1" s="2312"/>
      <c r="BA1" s="2312"/>
      <c r="BC1" s="2313"/>
      <c r="BD1" s="2313"/>
      <c r="BE1" s="2313"/>
      <c r="BF1" s="2313"/>
      <c r="BG1" s="2313"/>
    </row>
    <row r="2" spans="1:95" ht="14.25" customHeight="1">
      <c r="A2" s="2000" t="s">
        <v>31</v>
      </c>
      <c r="B2" s="2001"/>
      <c r="C2" s="2001"/>
      <c r="D2" s="2001"/>
      <c r="E2" s="2001"/>
      <c r="F2" s="2001"/>
      <c r="G2" s="2001"/>
      <c r="H2" s="2001"/>
      <c r="I2" s="2001"/>
      <c r="J2" s="2001"/>
      <c r="K2" s="2001"/>
      <c r="L2" s="2001"/>
      <c r="M2" s="2001"/>
      <c r="N2" s="2001"/>
      <c r="O2" s="2001"/>
      <c r="P2" s="2001"/>
      <c r="Q2" s="2001"/>
      <c r="R2" s="2001"/>
      <c r="S2" s="2001"/>
      <c r="T2" s="2001"/>
      <c r="U2" s="2001"/>
      <c r="V2" s="2001"/>
      <c r="W2" s="2001"/>
      <c r="X2" s="2001"/>
      <c r="Y2" s="2001"/>
      <c r="Z2" s="2001"/>
      <c r="AA2" s="2001"/>
      <c r="AB2" s="2001"/>
      <c r="AC2" s="2001"/>
      <c r="AD2" s="2001"/>
      <c r="AE2" s="2001"/>
      <c r="AF2" s="2001"/>
      <c r="AG2" s="2001"/>
      <c r="AH2" s="2001"/>
      <c r="AI2" s="2001"/>
      <c r="AJ2" s="2001"/>
      <c r="AK2" s="2002"/>
      <c r="AL2" s="2003" t="s">
        <v>5</v>
      </c>
      <c r="AM2" s="2004"/>
      <c r="AN2" s="2004"/>
      <c r="AO2" s="2004"/>
      <c r="AP2" s="2004"/>
      <c r="AQ2" s="2004"/>
      <c r="AR2" s="2004"/>
      <c r="AS2" s="2004"/>
      <c r="AT2" s="2004"/>
      <c r="AU2" s="2004"/>
      <c r="AV2" s="2004"/>
      <c r="AW2" s="2004"/>
      <c r="AX2" s="2005"/>
      <c r="AY2" s="577"/>
      <c r="AZ2" s="577"/>
      <c r="BA2" s="577"/>
      <c r="BC2" s="578"/>
    </row>
    <row r="3" spans="1:95" ht="14.1" customHeight="1">
      <c r="A3" s="579"/>
      <c r="C3" s="580"/>
      <c r="D3" s="580"/>
      <c r="E3" s="580"/>
      <c r="F3" s="580"/>
      <c r="G3" s="580"/>
      <c r="H3" s="580"/>
      <c r="I3" s="580"/>
      <c r="J3" s="580"/>
      <c r="K3" s="580"/>
      <c r="L3" s="580"/>
      <c r="M3" s="580"/>
      <c r="N3" s="580"/>
      <c r="O3" s="580"/>
      <c r="P3" s="580"/>
      <c r="Q3" s="580"/>
      <c r="R3" s="580"/>
      <c r="S3" s="580"/>
      <c r="T3" s="580"/>
      <c r="U3" s="580"/>
      <c r="V3" s="580"/>
      <c r="W3" s="580"/>
      <c r="X3" s="580"/>
      <c r="Y3" s="580"/>
      <c r="Z3" s="580"/>
      <c r="AA3" s="580"/>
      <c r="AB3" s="580"/>
      <c r="AC3" s="580"/>
      <c r="AD3" s="580"/>
      <c r="AE3" s="580"/>
      <c r="AF3" s="580"/>
      <c r="AG3" s="580"/>
      <c r="AH3" s="580"/>
      <c r="AI3" s="580"/>
      <c r="AJ3" s="580"/>
      <c r="AK3" s="581"/>
      <c r="AL3" s="580"/>
      <c r="AM3" s="580"/>
      <c r="AN3" s="580"/>
      <c r="AO3" s="580"/>
      <c r="AP3" s="580"/>
      <c r="AQ3" s="580"/>
      <c r="AR3" s="580"/>
      <c r="AS3" s="580"/>
      <c r="AT3" s="580"/>
      <c r="AU3" s="580"/>
      <c r="AV3" s="580"/>
      <c r="AW3" s="580"/>
      <c r="AX3" s="582"/>
      <c r="AY3" s="580"/>
      <c r="AZ3" s="583"/>
      <c r="BA3" s="584"/>
    </row>
    <row r="4" spans="1:95" ht="14.1" customHeight="1">
      <c r="A4" s="2006">
        <v>3</v>
      </c>
      <c r="B4" s="2007"/>
      <c r="C4" s="1729" t="s">
        <v>1591</v>
      </c>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585"/>
      <c r="AM4" s="580"/>
      <c r="AN4" s="580"/>
      <c r="AO4" s="580"/>
      <c r="AP4" s="580"/>
      <c r="AQ4" s="580"/>
      <c r="AR4" s="580"/>
      <c r="AS4" s="580"/>
      <c r="AT4" s="580"/>
      <c r="AU4" s="580"/>
      <c r="AV4" s="580"/>
      <c r="AW4" s="580"/>
      <c r="AX4" s="582"/>
      <c r="AY4" s="580"/>
      <c r="AZ4" s="586"/>
      <c r="BA4" s="584"/>
      <c r="BC4" s="587"/>
    </row>
    <row r="5" spans="1:95" ht="13.5" customHeight="1">
      <c r="A5" s="2008" t="s">
        <v>476</v>
      </c>
      <c r="B5" s="2009"/>
      <c r="C5" s="2010" t="s">
        <v>1380</v>
      </c>
      <c r="D5" s="2010"/>
      <c r="E5" s="2010"/>
      <c r="F5" s="2010"/>
      <c r="G5" s="2010"/>
      <c r="H5" s="2010"/>
      <c r="I5" s="2010"/>
      <c r="J5" s="2010"/>
      <c r="K5" s="2010"/>
      <c r="L5" s="2010"/>
      <c r="M5" s="2010"/>
      <c r="N5" s="2010"/>
      <c r="O5" s="2010"/>
      <c r="P5" s="2010"/>
      <c r="Q5" s="2010"/>
      <c r="R5" s="2010"/>
      <c r="S5" s="2010"/>
      <c r="T5" s="2010"/>
      <c r="U5" s="2010"/>
      <c r="V5" s="2010"/>
      <c r="W5" s="2010"/>
      <c r="X5" s="2010"/>
      <c r="Y5" s="2010"/>
      <c r="Z5" s="2010"/>
      <c r="AA5" s="2010"/>
      <c r="AB5" s="2011" t="s">
        <v>891</v>
      </c>
      <c r="AC5" s="2011"/>
      <c r="AD5" s="2011"/>
      <c r="AE5" s="2011"/>
      <c r="AF5" s="2011"/>
      <c r="AG5" s="2011"/>
      <c r="AH5" s="2011"/>
      <c r="AI5" s="2011"/>
      <c r="AJ5" s="2011"/>
      <c r="AK5" s="2012" t="s">
        <v>146</v>
      </c>
      <c r="AL5" s="2012"/>
      <c r="AM5" s="2013" t="s">
        <v>892</v>
      </c>
      <c r="AN5" s="2013"/>
      <c r="AO5" s="2013"/>
      <c r="AP5" s="2013"/>
      <c r="AQ5" s="2013"/>
      <c r="AR5" s="2013"/>
      <c r="AS5" s="589"/>
      <c r="AT5" s="589"/>
      <c r="AU5" s="589"/>
      <c r="AV5" s="589"/>
      <c r="AW5" s="589"/>
      <c r="AX5" s="590"/>
      <c r="AY5" s="589"/>
      <c r="AZ5" s="586"/>
      <c r="BA5" s="584"/>
    </row>
    <row r="6" spans="1:95" ht="15.75" customHeight="1">
      <c r="A6" s="579"/>
      <c r="C6" s="1761" t="s">
        <v>16</v>
      </c>
      <c r="D6" s="1896"/>
      <c r="E6" s="1896"/>
      <c r="F6" s="1896"/>
      <c r="G6" s="2044" t="s">
        <v>1532</v>
      </c>
      <c r="H6" s="2045"/>
      <c r="I6" s="2045"/>
      <c r="J6" s="2045"/>
      <c r="K6" s="2045"/>
      <c r="L6" s="2045"/>
      <c r="M6" s="2045"/>
      <c r="N6" s="2045"/>
      <c r="O6" s="2045"/>
      <c r="P6" s="2045"/>
      <c r="Q6" s="2045"/>
      <c r="R6" s="2045"/>
      <c r="S6" s="2045"/>
      <c r="T6" s="2045"/>
      <c r="U6" s="2045"/>
      <c r="V6" s="2045"/>
      <c r="W6" s="2045"/>
      <c r="X6" s="2045"/>
      <c r="Y6" s="2045"/>
      <c r="Z6" s="2045"/>
      <c r="AA6" s="2045"/>
      <c r="AB6" s="2045"/>
      <c r="AC6" s="2045"/>
      <c r="AD6" s="2045"/>
      <c r="AE6" s="2045"/>
      <c r="AF6" s="2045"/>
      <c r="AG6" s="2045"/>
      <c r="AH6" s="2045"/>
      <c r="AI6" s="2045"/>
      <c r="AJ6" s="2045"/>
      <c r="AK6" s="2045"/>
      <c r="AL6" s="2045"/>
      <c r="AM6" s="2045"/>
      <c r="AN6" s="2056"/>
      <c r="AO6" s="13"/>
      <c r="AP6" s="13"/>
      <c r="AQ6" s="13"/>
      <c r="AR6" s="13"/>
      <c r="AS6" s="13"/>
      <c r="AT6" s="13"/>
      <c r="AU6" s="13"/>
      <c r="AV6" s="13"/>
      <c r="AW6" s="13"/>
      <c r="AX6" s="17"/>
      <c r="AY6" s="13"/>
      <c r="AZ6" s="13"/>
      <c r="BA6" s="584"/>
      <c r="BC6" s="591"/>
      <c r="BD6" s="303"/>
      <c r="BE6" s="13"/>
      <c r="BF6" s="53"/>
      <c r="BG6" s="53"/>
      <c r="BH6" s="53"/>
      <c r="BI6" s="53"/>
      <c r="BJ6" s="53"/>
      <c r="BK6" s="53"/>
      <c r="BL6" s="53"/>
      <c r="BM6" s="53"/>
      <c r="BN6" s="53"/>
      <c r="BO6" s="53"/>
      <c r="BP6" s="53"/>
      <c r="BQ6" s="53"/>
      <c r="BR6" s="53"/>
      <c r="BS6" s="53"/>
      <c r="BT6" s="53"/>
      <c r="BU6" s="53"/>
      <c r="BV6" s="53"/>
      <c r="BW6" s="53"/>
      <c r="BX6" s="13"/>
      <c r="BY6" s="13"/>
      <c r="BZ6" s="13"/>
      <c r="CA6" s="13"/>
      <c r="CB6" s="13">
        <f>IF(COUNT(AC11:AH12)&gt;0,1,0)</f>
        <v>0</v>
      </c>
      <c r="CC6" s="13"/>
      <c r="CD6" s="53"/>
      <c r="CE6" s="53"/>
      <c r="CF6" s="53"/>
      <c r="CG6" s="53"/>
      <c r="CH6" s="53"/>
      <c r="CI6" s="53"/>
      <c r="CJ6" s="53"/>
      <c r="CK6" s="53"/>
      <c r="CL6" s="53"/>
      <c r="CM6" s="53"/>
      <c r="CN6" s="13"/>
      <c r="CO6" s="13"/>
    </row>
    <row r="7" spans="1:95" ht="15.75" customHeight="1">
      <c r="A7" s="579"/>
      <c r="B7" s="592"/>
      <c r="C7" s="1897"/>
      <c r="D7" s="1728"/>
      <c r="E7" s="1728"/>
      <c r="F7" s="1728"/>
      <c r="G7" s="2015" t="s">
        <v>1530</v>
      </c>
      <c r="H7" s="2016"/>
      <c r="I7" s="2016"/>
      <c r="J7" s="2016"/>
      <c r="K7" s="2016"/>
      <c r="L7" s="2016"/>
      <c r="M7" s="2016"/>
      <c r="N7" s="2016"/>
      <c r="O7" s="2016"/>
      <c r="P7" s="2016"/>
      <c r="Q7" s="2017"/>
      <c r="R7" s="2046" t="s">
        <v>1533</v>
      </c>
      <c r="S7" s="2047"/>
      <c r="T7" s="2047"/>
      <c r="U7" s="2047"/>
      <c r="V7" s="2047"/>
      <c r="W7" s="2047"/>
      <c r="X7" s="2047"/>
      <c r="Y7" s="2047"/>
      <c r="Z7" s="2047"/>
      <c r="AA7" s="2047"/>
      <c r="AB7" s="2305"/>
      <c r="AC7" s="2015" t="s">
        <v>1534</v>
      </c>
      <c r="AD7" s="2016"/>
      <c r="AE7" s="2016"/>
      <c r="AF7" s="2016"/>
      <c r="AG7" s="2016"/>
      <c r="AH7" s="2016"/>
      <c r="AI7" s="2016"/>
      <c r="AJ7" s="2016"/>
      <c r="AK7" s="2016"/>
      <c r="AL7" s="2016"/>
      <c r="AM7" s="2016"/>
      <c r="AN7" s="2017"/>
      <c r="AO7" s="13"/>
      <c r="AP7" s="593"/>
      <c r="AQ7" s="593"/>
      <c r="AR7" s="13"/>
      <c r="AS7" s="13"/>
      <c r="AT7" s="13"/>
      <c r="AU7" s="13"/>
      <c r="AV7" s="13"/>
      <c r="AW7" s="13"/>
      <c r="AX7" s="17"/>
      <c r="AY7" s="13"/>
      <c r="AZ7" s="13"/>
      <c r="BA7" s="13"/>
      <c r="BB7" s="594"/>
      <c r="BC7" s="594"/>
      <c r="BD7" s="303"/>
      <c r="BE7" s="303"/>
      <c r="BF7" s="53"/>
      <c r="BG7" s="53"/>
      <c r="BH7" s="53"/>
      <c r="BI7" s="53"/>
      <c r="BJ7" s="53"/>
      <c r="BK7" s="53"/>
      <c r="BL7" s="53"/>
      <c r="BM7" s="53"/>
      <c r="BN7" s="53"/>
      <c r="BO7" s="53"/>
      <c r="BP7" s="53"/>
      <c r="BQ7" s="53"/>
      <c r="BR7" s="53"/>
      <c r="BS7" s="53"/>
      <c r="BT7" s="595"/>
      <c r="BU7" s="595"/>
      <c r="BV7" s="53"/>
      <c r="BW7" s="53"/>
      <c r="BX7" s="13"/>
      <c r="BY7" s="13"/>
      <c r="BZ7" s="13"/>
      <c r="CA7" s="13"/>
      <c r="CB7" s="13"/>
      <c r="CC7" s="13"/>
      <c r="CD7" s="53"/>
      <c r="CE7" s="53"/>
      <c r="CF7" s="53"/>
      <c r="CG7" s="53"/>
      <c r="CH7" s="53"/>
      <c r="CI7" s="53"/>
      <c r="CJ7" s="53"/>
      <c r="CK7" s="53"/>
      <c r="CL7" s="53"/>
      <c r="CM7" s="53"/>
      <c r="CN7" s="13"/>
      <c r="CO7" s="13"/>
    </row>
    <row r="8" spans="1:95" ht="15.75" customHeight="1">
      <c r="A8" s="579"/>
      <c r="B8" s="13"/>
      <c r="C8" s="2014"/>
      <c r="D8" s="1973"/>
      <c r="E8" s="1973"/>
      <c r="F8" s="1973"/>
      <c r="G8" s="2021" t="s">
        <v>1535</v>
      </c>
      <c r="H8" s="2022"/>
      <c r="I8" s="2022"/>
      <c r="J8" s="2022"/>
      <c r="K8" s="2022"/>
      <c r="L8" s="2022"/>
      <c r="M8" s="2022"/>
      <c r="N8" s="2022"/>
      <c r="O8" s="2022"/>
      <c r="P8" s="2022"/>
      <c r="Q8" s="2023"/>
      <c r="R8" s="2048" t="s">
        <v>1536</v>
      </c>
      <c r="S8" s="2049"/>
      <c r="T8" s="2049"/>
      <c r="U8" s="2049"/>
      <c r="V8" s="2049"/>
      <c r="W8" s="2049"/>
      <c r="X8" s="2049"/>
      <c r="Y8" s="2049"/>
      <c r="Z8" s="2049"/>
      <c r="AA8" s="2049"/>
      <c r="AB8" s="2306"/>
      <c r="AC8" s="2021" t="s">
        <v>1537</v>
      </c>
      <c r="AD8" s="2022"/>
      <c r="AE8" s="2022"/>
      <c r="AF8" s="2022"/>
      <c r="AG8" s="2022"/>
      <c r="AH8" s="2022"/>
      <c r="AI8" s="2022"/>
      <c r="AJ8" s="2022"/>
      <c r="AK8" s="2022"/>
      <c r="AL8" s="2022"/>
      <c r="AM8" s="2022"/>
      <c r="AN8" s="2023"/>
      <c r="AO8" s="13"/>
      <c r="AP8" s="593"/>
      <c r="AQ8" s="593"/>
      <c r="AR8" s="13"/>
      <c r="AS8" s="13"/>
      <c r="AT8" s="13"/>
      <c r="AU8" s="13"/>
      <c r="AV8" s="13"/>
      <c r="AW8" s="13"/>
      <c r="AX8" s="17"/>
      <c r="AY8" s="13"/>
      <c r="AZ8" s="13"/>
      <c r="BA8" s="13"/>
      <c r="BB8" s="596"/>
      <c r="BC8" s="596"/>
      <c r="BD8" s="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587"/>
      <c r="CQ8" s="587"/>
    </row>
    <row r="9" spans="1:95" ht="15.75" customHeight="1">
      <c r="A9" s="579"/>
      <c r="B9" s="13"/>
      <c r="C9" s="2024" t="s">
        <v>339</v>
      </c>
      <c r="D9" s="2025"/>
      <c r="E9" s="2028" t="s">
        <v>260</v>
      </c>
      <c r="F9" s="2024"/>
      <c r="G9" s="2030" t="s">
        <v>340</v>
      </c>
      <c r="H9" s="1971"/>
      <c r="I9" s="1971"/>
      <c r="J9" s="1971"/>
      <c r="K9" s="1971"/>
      <c r="L9" s="2031" t="s">
        <v>260</v>
      </c>
      <c r="M9" s="1971"/>
      <c r="N9" s="1971"/>
      <c r="O9" s="1971"/>
      <c r="P9" s="1971"/>
      <c r="Q9" s="2032"/>
      <c r="R9" s="2025" t="s">
        <v>340</v>
      </c>
      <c r="S9" s="2050"/>
      <c r="T9" s="2050"/>
      <c r="U9" s="2050"/>
      <c r="V9" s="2307"/>
      <c r="W9" s="2243" t="s">
        <v>260</v>
      </c>
      <c r="X9" s="2244"/>
      <c r="Y9" s="2244"/>
      <c r="Z9" s="2244"/>
      <c r="AA9" s="2244"/>
      <c r="AB9" s="2244"/>
      <c r="AC9" s="2025" t="s">
        <v>340</v>
      </c>
      <c r="AD9" s="2050"/>
      <c r="AE9" s="2307"/>
      <c r="AF9" s="2243" t="s">
        <v>260</v>
      </c>
      <c r="AG9" s="2244"/>
      <c r="AH9" s="2244"/>
      <c r="AI9" s="2244"/>
      <c r="AJ9" s="2244"/>
      <c r="AK9" s="2308"/>
      <c r="AL9" s="2309" t="s">
        <v>343</v>
      </c>
      <c r="AM9" s="2310"/>
      <c r="AN9" s="2311"/>
      <c r="AO9" s="30"/>
      <c r="AP9" s="564"/>
      <c r="AQ9" s="564"/>
      <c r="AR9" s="13"/>
      <c r="AS9" s="13"/>
      <c r="AT9" s="13"/>
      <c r="AU9" s="13"/>
      <c r="AV9" s="13"/>
      <c r="AW9" s="13"/>
      <c r="AX9" s="17"/>
      <c r="AY9" s="13"/>
      <c r="AZ9" s="13"/>
      <c r="BA9" s="13"/>
      <c r="BB9" s="30"/>
      <c r="BC9" s="30"/>
      <c r="BD9" s="303"/>
      <c r="BE9" s="53"/>
      <c r="BF9" s="53"/>
      <c r="BG9" s="53"/>
      <c r="BH9" s="53"/>
      <c r="BI9" s="53"/>
      <c r="BJ9" s="53"/>
      <c r="BK9" s="53"/>
      <c r="BL9" s="53"/>
      <c r="BM9" s="53"/>
      <c r="BN9" s="53"/>
      <c r="BO9" s="53"/>
      <c r="BP9" s="53"/>
      <c r="BQ9" s="53"/>
      <c r="BR9" s="53"/>
      <c r="BS9" s="53"/>
      <c r="BT9" s="595"/>
      <c r="BU9" s="595"/>
      <c r="BV9" s="53"/>
      <c r="BW9" s="53"/>
      <c r="BX9" s="53"/>
      <c r="BY9" s="53"/>
      <c r="BZ9" s="53"/>
      <c r="CA9" s="53"/>
      <c r="CB9" s="53"/>
      <c r="CC9" s="53"/>
      <c r="CD9" s="53"/>
      <c r="CE9" s="53"/>
      <c r="CF9" s="53"/>
      <c r="CG9" s="53"/>
      <c r="CH9" s="53"/>
      <c r="CI9" s="53"/>
      <c r="CJ9" s="53"/>
      <c r="CK9" s="53"/>
      <c r="CL9" s="53"/>
      <c r="CM9" s="53"/>
      <c r="CN9" s="13"/>
      <c r="CO9" s="53"/>
      <c r="CP9" s="587"/>
      <c r="CQ9" s="587"/>
    </row>
    <row r="10" spans="1:95" ht="15.75" customHeight="1">
      <c r="A10" s="579"/>
      <c r="B10" s="13"/>
      <c r="C10" s="2026"/>
      <c r="D10" s="2027"/>
      <c r="E10" s="2029"/>
      <c r="F10" s="2026"/>
      <c r="G10" s="2014"/>
      <c r="H10" s="1973"/>
      <c r="I10" s="2039"/>
      <c r="J10" s="2018" t="s">
        <v>342</v>
      </c>
      <c r="K10" s="2019"/>
      <c r="L10" s="2018" t="s">
        <v>53</v>
      </c>
      <c r="M10" s="2019"/>
      <c r="N10" s="2019"/>
      <c r="O10" s="2018" t="s">
        <v>341</v>
      </c>
      <c r="P10" s="2019"/>
      <c r="Q10" s="2020"/>
      <c r="R10" s="2027"/>
      <c r="S10" s="2034"/>
      <c r="T10" s="2034"/>
      <c r="U10" s="2018" t="s">
        <v>342</v>
      </c>
      <c r="V10" s="2019"/>
      <c r="W10" s="2018" t="s">
        <v>53</v>
      </c>
      <c r="X10" s="2019"/>
      <c r="Y10" s="2019"/>
      <c r="Z10" s="2019" t="s">
        <v>1010</v>
      </c>
      <c r="AA10" s="2019"/>
      <c r="AB10" s="2019"/>
      <c r="AC10" s="2027"/>
      <c r="AD10" s="2034"/>
      <c r="AE10" s="2035"/>
      <c r="AF10" s="2018" t="s">
        <v>53</v>
      </c>
      <c r="AG10" s="2019"/>
      <c r="AH10" s="2051"/>
      <c r="AI10" s="2018" t="s">
        <v>1010</v>
      </c>
      <c r="AJ10" s="2019"/>
      <c r="AK10" s="2051"/>
      <c r="AL10" s="2041"/>
      <c r="AM10" s="2042"/>
      <c r="AN10" s="2043"/>
      <c r="AO10" s="30"/>
      <c r="AP10" s="564"/>
      <c r="AQ10" s="564"/>
      <c r="AR10" s="13"/>
      <c r="AS10" s="13"/>
      <c r="AT10" s="13"/>
      <c r="AU10" s="13"/>
      <c r="AV10" s="13"/>
      <c r="AW10" s="13"/>
      <c r="AX10" s="17"/>
      <c r="AY10" s="13"/>
      <c r="AZ10" s="13"/>
      <c r="BA10" s="13"/>
      <c r="BB10" s="30"/>
      <c r="BC10" s="30"/>
      <c r="BD10" s="53"/>
      <c r="BE10" s="303"/>
      <c r="BF10" s="53"/>
      <c r="BG10" s="53"/>
      <c r="BH10" s="53"/>
      <c r="BI10" s="53"/>
      <c r="BJ10" s="53"/>
      <c r="BK10" s="53"/>
      <c r="BL10" s="53"/>
      <c r="BM10" s="53"/>
      <c r="BN10" s="53"/>
      <c r="BO10" s="53"/>
      <c r="BP10" s="53"/>
      <c r="BQ10" s="53"/>
      <c r="BR10" s="53"/>
      <c r="BS10" s="53"/>
      <c r="BT10" s="597"/>
      <c r="BU10" s="597"/>
      <c r="BV10" s="53"/>
      <c r="BW10" s="53"/>
      <c r="BX10" s="53"/>
      <c r="BY10" s="53"/>
      <c r="BZ10" s="53"/>
      <c r="CA10" s="53"/>
      <c r="CB10" s="53"/>
      <c r="CC10" s="53"/>
      <c r="CD10" s="53"/>
      <c r="CE10" s="53"/>
      <c r="CF10" s="53"/>
      <c r="CG10" s="53"/>
      <c r="CH10" s="53"/>
      <c r="CI10" s="53"/>
      <c r="CJ10" s="53"/>
      <c r="CK10" s="53"/>
      <c r="CL10" s="532"/>
      <c r="CM10" s="532"/>
      <c r="CN10" s="13"/>
      <c r="CO10" s="13"/>
    </row>
    <row r="11" spans="1:95" ht="15.75" customHeight="1">
      <c r="A11" s="579"/>
      <c r="B11" s="13"/>
      <c r="C11" s="2061">
        <v>1</v>
      </c>
      <c r="D11" s="2030"/>
      <c r="E11" s="2060"/>
      <c r="F11" s="2061"/>
      <c r="G11" s="2296">
        <v>5</v>
      </c>
      <c r="H11" s="2283"/>
      <c r="I11" s="2283"/>
      <c r="J11" s="2301"/>
      <c r="K11" s="2302"/>
      <c r="L11" s="2282">
        <v>1</v>
      </c>
      <c r="M11" s="2283"/>
      <c r="N11" s="2283"/>
      <c r="O11" s="2282"/>
      <c r="P11" s="2283"/>
      <c r="Q11" s="2285"/>
      <c r="R11" s="2296">
        <v>1</v>
      </c>
      <c r="S11" s="2283"/>
      <c r="T11" s="2283"/>
      <c r="U11" s="2282"/>
      <c r="V11" s="2295"/>
      <c r="W11" s="2282"/>
      <c r="X11" s="2283"/>
      <c r="Y11" s="2295"/>
      <c r="Z11" s="2283"/>
      <c r="AA11" s="2283"/>
      <c r="AB11" s="2283"/>
      <c r="AC11" s="2296"/>
      <c r="AD11" s="2283"/>
      <c r="AE11" s="2295"/>
      <c r="AF11" s="2282"/>
      <c r="AG11" s="2283"/>
      <c r="AH11" s="2295"/>
      <c r="AI11" s="2282">
        <v>1</v>
      </c>
      <c r="AJ11" s="2283"/>
      <c r="AK11" s="2295"/>
      <c r="AL11" s="2297">
        <v>1</v>
      </c>
      <c r="AM11" s="2298"/>
      <c r="AN11" s="2299"/>
      <c r="AO11" s="598"/>
      <c r="AP11" s="599"/>
      <c r="AQ11" s="599"/>
      <c r="AR11" s="13"/>
      <c r="AS11" s="13"/>
      <c r="AT11" s="13"/>
      <c r="AU11" s="13"/>
      <c r="AV11" s="13"/>
      <c r="AW11" s="13"/>
      <c r="AX11" s="17"/>
      <c r="AY11" s="13"/>
      <c r="AZ11" s="13"/>
      <c r="BA11" s="13"/>
      <c r="BB11" s="598"/>
      <c r="BC11" s="598"/>
      <c r="BD11" s="53"/>
      <c r="BE11" s="303"/>
      <c r="BF11" s="53"/>
      <c r="BG11" s="53"/>
      <c r="BH11" s="53"/>
      <c r="BI11" s="5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row>
    <row r="12" spans="1:95" ht="15.75" customHeight="1">
      <c r="A12" s="579"/>
      <c r="B12" s="13"/>
      <c r="C12" s="2063"/>
      <c r="D12" s="1763"/>
      <c r="E12" s="2062"/>
      <c r="F12" s="2063"/>
      <c r="G12" s="1901"/>
      <c r="H12" s="1902"/>
      <c r="I12" s="1902"/>
      <c r="J12" s="2303"/>
      <c r="K12" s="2304"/>
      <c r="L12" s="2284"/>
      <c r="M12" s="1902"/>
      <c r="N12" s="1902"/>
      <c r="O12" s="2284"/>
      <c r="P12" s="1902"/>
      <c r="Q12" s="2286"/>
      <c r="R12" s="1901"/>
      <c r="S12" s="1902"/>
      <c r="T12" s="1902"/>
      <c r="U12" s="2284"/>
      <c r="V12" s="2290"/>
      <c r="W12" s="2284"/>
      <c r="X12" s="1902"/>
      <c r="Y12" s="2290"/>
      <c r="Z12" s="1902"/>
      <c r="AA12" s="1902"/>
      <c r="AB12" s="1902"/>
      <c r="AC12" s="1901"/>
      <c r="AD12" s="1902"/>
      <c r="AE12" s="2290"/>
      <c r="AF12" s="2284"/>
      <c r="AG12" s="1902"/>
      <c r="AH12" s="2290"/>
      <c r="AI12" s="2284"/>
      <c r="AJ12" s="1902"/>
      <c r="AK12" s="2290"/>
      <c r="AL12" s="2300"/>
      <c r="AM12" s="2293"/>
      <c r="AN12" s="2294"/>
      <c r="AO12" s="598"/>
      <c r="AP12" s="599"/>
      <c r="AQ12" s="599"/>
      <c r="AR12" s="599"/>
      <c r="AS12" s="599"/>
      <c r="AT12" s="599"/>
      <c r="AU12" s="599"/>
      <c r="AV12" s="599"/>
      <c r="AW12" s="599"/>
      <c r="AX12" s="600"/>
      <c r="AY12" s="599"/>
      <c r="AZ12" s="599"/>
      <c r="BA12" s="598"/>
      <c r="BB12" s="598"/>
      <c r="BC12" s="598"/>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row>
    <row r="13" spans="1:95" ht="15.75" customHeight="1">
      <c r="A13" s="579"/>
      <c r="B13" s="13"/>
      <c r="C13" s="13"/>
      <c r="D13" s="13"/>
      <c r="E13" s="13"/>
      <c r="F13" s="13"/>
      <c r="G13" s="13"/>
      <c r="H13" s="13"/>
      <c r="I13" s="13"/>
      <c r="J13" s="13"/>
      <c r="K13" s="13"/>
      <c r="L13" s="599"/>
      <c r="M13" s="599"/>
      <c r="N13" s="599"/>
      <c r="O13" s="601"/>
      <c r="P13" s="601"/>
      <c r="Q13" s="599"/>
      <c r="R13" s="599"/>
      <c r="S13" s="599"/>
      <c r="T13" s="599"/>
      <c r="U13" s="599"/>
      <c r="V13" s="599"/>
      <c r="W13" s="599"/>
      <c r="X13" s="599"/>
      <c r="Y13" s="599"/>
      <c r="Z13" s="601"/>
      <c r="AA13" s="601"/>
      <c r="AB13" s="599"/>
      <c r="AC13" s="599"/>
      <c r="AD13" s="599"/>
      <c r="AE13" s="599"/>
      <c r="AF13" s="599"/>
      <c r="AG13" s="599"/>
      <c r="AH13" s="599"/>
      <c r="AI13" s="599"/>
      <c r="AJ13" s="599"/>
      <c r="AK13" s="602"/>
      <c r="AL13" s="299"/>
      <c r="AM13" s="603"/>
      <c r="AN13" s="603"/>
      <c r="AO13" s="311"/>
      <c r="AP13" s="311"/>
      <c r="AQ13" s="311"/>
      <c r="AR13" s="311"/>
      <c r="AS13" s="311"/>
      <c r="AT13" s="311"/>
      <c r="AU13" s="311"/>
      <c r="AV13" s="311"/>
      <c r="AW13" s="311"/>
      <c r="AX13" s="168"/>
      <c r="AY13" s="311"/>
      <c r="AZ13" s="311"/>
      <c r="BA13" s="584"/>
      <c r="BC13" s="587"/>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row>
    <row r="14" spans="1:95" ht="15.75" customHeight="1">
      <c r="A14" s="579"/>
      <c r="B14" s="13"/>
      <c r="C14" s="2044" t="s">
        <v>345</v>
      </c>
      <c r="D14" s="2045"/>
      <c r="E14" s="2045"/>
      <c r="F14" s="2045"/>
      <c r="G14" s="2045"/>
      <c r="H14" s="2045"/>
      <c r="I14" s="2045"/>
      <c r="J14" s="2045"/>
      <c r="K14" s="2045"/>
      <c r="L14" s="2045"/>
      <c r="M14" s="2045"/>
      <c r="N14" s="2056"/>
      <c r="O14" s="2057" t="s">
        <v>1376</v>
      </c>
      <c r="P14" s="2058"/>
      <c r="Q14" s="2058"/>
      <c r="R14" s="2058"/>
      <c r="S14" s="2058"/>
      <c r="T14" s="2058"/>
      <c r="U14" s="2058"/>
      <c r="V14" s="2058"/>
      <c r="W14" s="2058"/>
      <c r="X14" s="2068" t="s">
        <v>149</v>
      </c>
      <c r="Y14" s="2069"/>
      <c r="Z14" s="2070"/>
      <c r="AK14" s="585"/>
      <c r="AL14" s="11"/>
      <c r="AM14" s="311"/>
      <c r="AN14" s="311"/>
      <c r="AO14" s="311"/>
      <c r="AP14" s="311"/>
      <c r="AQ14" s="311"/>
      <c r="AR14" s="311"/>
      <c r="AS14" s="311"/>
      <c r="AT14" s="311"/>
      <c r="AU14" s="311"/>
      <c r="AV14" s="311"/>
      <c r="AW14" s="311"/>
      <c r="AX14" s="168"/>
      <c r="AY14" s="311"/>
      <c r="AZ14" s="311"/>
      <c r="BA14" s="584"/>
      <c r="BD14" s="13"/>
      <c r="BE14" s="5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53"/>
      <c r="CO14" s="13"/>
    </row>
    <row r="15" spans="1:95" ht="15.75" customHeight="1">
      <c r="A15" s="579"/>
      <c r="B15" s="13"/>
      <c r="C15" s="2036" t="s">
        <v>340</v>
      </c>
      <c r="D15" s="2037"/>
      <c r="E15" s="2037"/>
      <c r="F15" s="2038" t="s">
        <v>260</v>
      </c>
      <c r="G15" s="1973"/>
      <c r="H15" s="1973"/>
      <c r="I15" s="1973"/>
      <c r="J15" s="1973"/>
      <c r="K15" s="2039"/>
      <c r="L15" s="2040" t="s">
        <v>346</v>
      </c>
      <c r="M15" s="1947"/>
      <c r="N15" s="1948"/>
      <c r="O15" s="2036" t="s">
        <v>340</v>
      </c>
      <c r="P15" s="2037"/>
      <c r="Q15" s="2037"/>
      <c r="R15" s="2038" t="s">
        <v>260</v>
      </c>
      <c r="S15" s="1973"/>
      <c r="T15" s="1973"/>
      <c r="U15" s="1973"/>
      <c r="V15" s="1973"/>
      <c r="W15" s="2059"/>
      <c r="X15" s="2071"/>
      <c r="Y15" s="2072"/>
      <c r="Z15" s="2073"/>
      <c r="AK15" s="585"/>
      <c r="AL15" s="297" t="s">
        <v>527</v>
      </c>
      <c r="AM15" s="1871" t="s">
        <v>1584</v>
      </c>
      <c r="AN15" s="1871"/>
      <c r="AO15" s="1871"/>
      <c r="AP15" s="1871"/>
      <c r="AQ15" s="1871"/>
      <c r="AR15" s="1871"/>
      <c r="AS15" s="1871"/>
      <c r="AT15" s="1871"/>
      <c r="AU15" s="1871"/>
      <c r="AV15" s="1871"/>
      <c r="AW15" s="1871"/>
      <c r="AX15" s="168"/>
      <c r="AY15" s="311"/>
      <c r="AZ15" s="311"/>
      <c r="BA15" s="584"/>
      <c r="BQ15" s="2"/>
      <c r="BR15" s="2"/>
      <c r="BS15" s="2"/>
      <c r="BT15" s="2"/>
      <c r="BU15" s="2"/>
      <c r="BV15" s="2"/>
      <c r="BW15" s="2"/>
      <c r="BX15" s="2"/>
      <c r="BY15" s="2"/>
      <c r="BZ15" s="2"/>
      <c r="CA15" s="2"/>
      <c r="CB15" s="2"/>
      <c r="CC15" s="2"/>
      <c r="CD15" s="2"/>
      <c r="CE15" s="2"/>
      <c r="CF15" s="2"/>
      <c r="CG15" s="2"/>
      <c r="CH15" s="2"/>
      <c r="CI15" s="2"/>
      <c r="CJ15" s="2"/>
      <c r="CK15" s="2"/>
      <c r="CL15" s="2"/>
      <c r="CM15" s="2"/>
      <c r="CN15" s="2"/>
      <c r="CO15" s="2"/>
    </row>
    <row r="16" spans="1:95" ht="15.75" customHeight="1">
      <c r="A16" s="579"/>
      <c r="B16" s="13"/>
      <c r="C16" s="2027"/>
      <c r="D16" s="2034"/>
      <c r="E16" s="2034"/>
      <c r="F16" s="2033" t="s">
        <v>53</v>
      </c>
      <c r="G16" s="2034"/>
      <c r="H16" s="2034"/>
      <c r="I16" s="2033" t="s">
        <v>1010</v>
      </c>
      <c r="J16" s="2034"/>
      <c r="K16" s="2035"/>
      <c r="L16" s="2042"/>
      <c r="M16" s="2042"/>
      <c r="N16" s="2043"/>
      <c r="O16" s="2027"/>
      <c r="P16" s="2034"/>
      <c r="Q16" s="2034"/>
      <c r="R16" s="2033" t="s">
        <v>53</v>
      </c>
      <c r="S16" s="2034"/>
      <c r="T16" s="2034"/>
      <c r="U16" s="2033" t="s">
        <v>1010</v>
      </c>
      <c r="V16" s="2034"/>
      <c r="W16" s="2067"/>
      <c r="X16" s="2074"/>
      <c r="Y16" s="2075"/>
      <c r="Z16" s="2076"/>
      <c r="AK16" s="585"/>
      <c r="AL16" s="297"/>
      <c r="AM16" s="1871"/>
      <c r="AN16" s="1871"/>
      <c r="AO16" s="1871"/>
      <c r="AP16" s="1871"/>
      <c r="AQ16" s="1871"/>
      <c r="AR16" s="1871"/>
      <c r="AS16" s="1871"/>
      <c r="AT16" s="1871"/>
      <c r="AU16" s="1871"/>
      <c r="AV16" s="1871"/>
      <c r="AW16" s="1871"/>
      <c r="AX16" s="168"/>
      <c r="AY16" s="311"/>
      <c r="AZ16" s="311"/>
      <c r="BA16" s="584"/>
      <c r="BQ16" s="2"/>
      <c r="BR16" s="2"/>
      <c r="BS16" s="2"/>
      <c r="BT16" s="2"/>
      <c r="BU16" s="2"/>
      <c r="BV16" s="2"/>
      <c r="BW16" s="2"/>
      <c r="BX16" s="2"/>
      <c r="BY16" s="2"/>
      <c r="BZ16" s="2"/>
      <c r="CA16" s="2"/>
      <c r="CB16" s="2"/>
      <c r="CC16" s="2"/>
      <c r="CD16" s="2"/>
      <c r="CE16" s="2"/>
      <c r="CF16" s="2"/>
      <c r="CG16" s="2"/>
      <c r="CH16" s="2"/>
      <c r="CI16" s="2"/>
      <c r="CJ16" s="2"/>
      <c r="CK16" s="2"/>
      <c r="CL16" s="2"/>
      <c r="CM16" s="2"/>
      <c r="CN16" s="2"/>
      <c r="CO16" s="2"/>
    </row>
    <row r="17" spans="1:120" ht="15.75" customHeight="1">
      <c r="A17" s="579"/>
      <c r="B17" s="13"/>
      <c r="C17" s="2287">
        <v>1</v>
      </c>
      <c r="D17" s="1922"/>
      <c r="E17" s="1922"/>
      <c r="F17" s="2288"/>
      <c r="G17" s="1922"/>
      <c r="H17" s="1922"/>
      <c r="I17" s="2288"/>
      <c r="J17" s="1922"/>
      <c r="K17" s="2289"/>
      <c r="L17" s="2291"/>
      <c r="M17" s="2291"/>
      <c r="N17" s="2292"/>
      <c r="O17" s="1922">
        <v>1</v>
      </c>
      <c r="P17" s="1922"/>
      <c r="Q17" s="1922"/>
      <c r="R17" s="2282"/>
      <c r="S17" s="2283"/>
      <c r="T17" s="2283"/>
      <c r="U17" s="2282"/>
      <c r="V17" s="2283"/>
      <c r="W17" s="2285"/>
      <c r="X17" s="2077">
        <f>C11+E11+G11+L11+O11+R11+W11+Z11+AC11+AF11+AI11+C17+F17+I17+O17+R17+U17</f>
        <v>11</v>
      </c>
      <c r="Y17" s="2078"/>
      <c r="Z17" s="2079"/>
      <c r="AK17" s="585"/>
      <c r="AL17" s="604" t="s">
        <v>491</v>
      </c>
      <c r="AM17" s="2080" t="s">
        <v>1568</v>
      </c>
      <c r="AN17" s="2080"/>
      <c r="AO17" s="2080"/>
      <c r="AP17" s="2080"/>
      <c r="AQ17" s="2080"/>
      <c r="AR17" s="2080"/>
      <c r="AS17" s="2080"/>
      <c r="AT17" s="2080"/>
      <c r="AU17" s="2080"/>
      <c r="AV17" s="2080"/>
      <c r="AW17" s="2080"/>
      <c r="AX17" s="606"/>
      <c r="AY17" s="13"/>
      <c r="BA17" s="584"/>
      <c r="BD17" s="607"/>
      <c r="BE17" s="53"/>
      <c r="BF17" s="53"/>
      <c r="BG17" s="53"/>
      <c r="BH17" s="53"/>
      <c r="BI17" s="298"/>
      <c r="BJ17" s="298"/>
      <c r="BK17" s="298"/>
      <c r="BL17" s="298"/>
      <c r="BM17" s="298"/>
      <c r="BN17" s="298"/>
      <c r="BO17" s="298"/>
      <c r="BP17" s="298"/>
      <c r="BQ17" s="298"/>
      <c r="BR17" s="298"/>
      <c r="BS17" s="13"/>
      <c r="BT17" s="13"/>
      <c r="BU17" s="13"/>
      <c r="BV17" s="13"/>
      <c r="BW17" s="298"/>
      <c r="BX17" s="298"/>
      <c r="BY17" s="298"/>
      <c r="BZ17" s="298"/>
      <c r="CA17" s="298"/>
      <c r="CB17" s="298"/>
      <c r="CC17" s="298"/>
      <c r="CD17" s="298"/>
      <c r="CE17" s="298"/>
      <c r="CF17" s="298"/>
      <c r="CG17" s="298"/>
      <c r="CH17" s="298"/>
      <c r="CI17" s="298"/>
      <c r="CJ17" s="298"/>
      <c r="CK17" s="298"/>
      <c r="CL17" s="298"/>
      <c r="CM17" s="298"/>
      <c r="CN17" s="298"/>
      <c r="CO17" s="298"/>
    </row>
    <row r="18" spans="1:120" ht="15.75" customHeight="1">
      <c r="A18" s="579"/>
      <c r="B18" s="13"/>
      <c r="C18" s="1901"/>
      <c r="D18" s="1902"/>
      <c r="E18" s="1902"/>
      <c r="F18" s="2284"/>
      <c r="G18" s="1902"/>
      <c r="H18" s="1902"/>
      <c r="I18" s="2284"/>
      <c r="J18" s="1902"/>
      <c r="K18" s="2290"/>
      <c r="L18" s="2293"/>
      <c r="M18" s="2293"/>
      <c r="N18" s="2294"/>
      <c r="O18" s="1902"/>
      <c r="P18" s="1902"/>
      <c r="Q18" s="1902"/>
      <c r="R18" s="2284"/>
      <c r="S18" s="1902"/>
      <c r="T18" s="1902"/>
      <c r="U18" s="2284"/>
      <c r="V18" s="1902"/>
      <c r="W18" s="2286"/>
      <c r="X18" s="1919"/>
      <c r="Y18" s="1993"/>
      <c r="Z18" s="1920"/>
      <c r="AK18" s="585"/>
      <c r="AM18" s="2080"/>
      <c r="AN18" s="2080"/>
      <c r="AO18" s="2080"/>
      <c r="AP18" s="2080"/>
      <c r="AQ18" s="2080"/>
      <c r="AR18" s="2080"/>
      <c r="AS18" s="2080"/>
      <c r="AT18" s="2080"/>
      <c r="AU18" s="2080"/>
      <c r="AV18" s="2080"/>
      <c r="AW18" s="2080"/>
      <c r="AX18" s="606"/>
      <c r="AY18" s="13"/>
      <c r="BA18" s="584"/>
      <c r="BD18" s="2066"/>
      <c r="BE18" s="1720"/>
      <c r="BF18" s="1720"/>
      <c r="BG18" s="1720"/>
      <c r="BH18" s="1720"/>
      <c r="BI18" s="1720"/>
      <c r="BJ18" s="1720"/>
      <c r="BK18" s="1720"/>
      <c r="BL18" s="1720"/>
      <c r="BM18" s="1720"/>
      <c r="BN18" s="1720"/>
      <c r="BO18" s="1720"/>
      <c r="BP18" s="1720"/>
      <c r="BQ18" s="1720"/>
      <c r="BR18" s="1720"/>
      <c r="BS18" s="1720"/>
      <c r="BT18" s="1720"/>
      <c r="BU18" s="1720"/>
      <c r="BV18" s="1720"/>
      <c r="BW18" s="1720"/>
      <c r="BX18" s="1720"/>
      <c r="BY18" s="1720"/>
      <c r="BZ18" s="1720"/>
      <c r="CA18" s="1720"/>
      <c r="CB18" s="1720"/>
      <c r="CC18" s="1720"/>
      <c r="CD18" s="1720"/>
      <c r="CE18" s="1720"/>
      <c r="CF18" s="1720"/>
      <c r="CG18" s="1720"/>
      <c r="CH18" s="1720"/>
      <c r="CI18" s="1720"/>
      <c r="CJ18" s="1720"/>
      <c r="CK18" s="1720"/>
      <c r="CL18" s="1720"/>
      <c r="CM18" s="1720"/>
      <c r="CN18" s="1720"/>
      <c r="CO18" s="1720"/>
    </row>
    <row r="19" spans="1:120" ht="15.75" customHeight="1">
      <c r="A19" s="579"/>
      <c r="B19" s="13"/>
      <c r="C19" s="335"/>
      <c r="D19" s="436"/>
      <c r="E19" s="436"/>
      <c r="F19" s="436"/>
      <c r="AK19" s="585"/>
      <c r="AM19" s="2080"/>
      <c r="AN19" s="2080"/>
      <c r="AO19" s="2080"/>
      <c r="AP19" s="2080"/>
      <c r="AQ19" s="2080"/>
      <c r="AR19" s="2080"/>
      <c r="AS19" s="2080"/>
      <c r="AT19" s="2080"/>
      <c r="AU19" s="2080"/>
      <c r="AV19" s="2080"/>
      <c r="AW19" s="2080"/>
      <c r="AX19" s="606"/>
      <c r="AY19" s="13"/>
      <c r="BA19" s="584"/>
      <c r="BD19" s="608"/>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row>
    <row r="20" spans="1:120" ht="14.1" customHeight="1">
      <c r="A20" s="579"/>
      <c r="B20" s="13"/>
      <c r="C20" s="2081" t="s">
        <v>156</v>
      </c>
      <c r="D20" s="2082"/>
      <c r="E20" s="2082"/>
      <c r="F20" s="2082"/>
      <c r="G20" s="2082"/>
      <c r="H20" s="2082"/>
      <c r="I20" s="609"/>
      <c r="J20" s="609"/>
      <c r="K20" s="609"/>
      <c r="L20" s="609"/>
      <c r="M20" s="609"/>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10"/>
      <c r="AK20" s="585"/>
      <c r="AM20" s="2080"/>
      <c r="AN20" s="2080"/>
      <c r="AO20" s="2080"/>
      <c r="AP20" s="2080"/>
      <c r="AQ20" s="2080"/>
      <c r="AR20" s="2080"/>
      <c r="AS20" s="2080"/>
      <c r="AT20" s="2080"/>
      <c r="AU20" s="2080"/>
      <c r="AV20" s="2080"/>
      <c r="AW20" s="2080"/>
      <c r="AX20" s="606"/>
      <c r="AY20" s="13"/>
      <c r="BA20" s="584"/>
      <c r="BC20" s="611"/>
      <c r="BD20" s="13"/>
      <c r="BR20" s="13"/>
      <c r="BS20" s="13"/>
      <c r="BT20" s="13"/>
      <c r="BU20" s="13"/>
      <c r="BV20" s="13"/>
      <c r="BW20" s="13"/>
      <c r="BX20" s="13"/>
      <c r="BY20" s="13"/>
      <c r="BZ20" s="13"/>
      <c r="CA20" s="30"/>
      <c r="CB20" s="30"/>
      <c r="CC20" s="30"/>
      <c r="CD20" s="13"/>
      <c r="CE20" s="13"/>
      <c r="CF20" s="13"/>
      <c r="CG20" s="13"/>
      <c r="CH20" s="13"/>
      <c r="CI20" s="13"/>
      <c r="CJ20" s="13"/>
      <c r="CK20" s="13"/>
      <c r="CL20" s="13"/>
      <c r="CM20" s="13"/>
      <c r="CN20" s="13"/>
      <c r="CO20" s="13"/>
    </row>
    <row r="21" spans="1:120" ht="14.1" customHeight="1">
      <c r="A21" s="579"/>
      <c r="B21" s="13"/>
      <c r="C21" s="2083" t="s">
        <v>479</v>
      </c>
      <c r="D21" s="1709"/>
      <c r="E21" s="1710" t="s">
        <v>1538</v>
      </c>
      <c r="F21" s="1710"/>
      <c r="G21" s="1710"/>
      <c r="H21" s="1710"/>
      <c r="I21" s="1710"/>
      <c r="J21" s="1710"/>
      <c r="K21" s="1710"/>
      <c r="L21" s="1710"/>
      <c r="M21" s="1710"/>
      <c r="N21" s="1710"/>
      <c r="O21" s="1710"/>
      <c r="P21" s="1710"/>
      <c r="Q21" s="1710"/>
      <c r="R21" s="1710"/>
      <c r="S21" s="1710"/>
      <c r="T21" s="1710"/>
      <c r="U21" s="1710"/>
      <c r="V21" s="1710"/>
      <c r="W21" s="1710"/>
      <c r="X21" s="1710"/>
      <c r="Y21" s="1710"/>
      <c r="Z21" s="1710"/>
      <c r="AA21" s="1710"/>
      <c r="AB21" s="1710"/>
      <c r="AC21" s="1710"/>
      <c r="AD21" s="1710"/>
      <c r="AE21" s="1710"/>
      <c r="AF21" s="1710"/>
      <c r="AG21" s="1710"/>
      <c r="AH21" s="1710"/>
      <c r="AI21" s="1710"/>
      <c r="AJ21" s="613"/>
      <c r="AK21" s="602"/>
      <c r="AL21" s="599"/>
      <c r="AM21" s="2080"/>
      <c r="AN21" s="2080"/>
      <c r="AO21" s="2080"/>
      <c r="AP21" s="2080"/>
      <c r="AQ21" s="2080"/>
      <c r="AR21" s="2080"/>
      <c r="AS21" s="2080"/>
      <c r="AT21" s="2080"/>
      <c r="AU21" s="2080"/>
      <c r="AV21" s="2080"/>
      <c r="AW21" s="2080"/>
      <c r="AX21" s="168"/>
      <c r="AY21" s="311"/>
      <c r="AZ21" s="311"/>
      <c r="BA21" s="584"/>
      <c r="BB21" s="586"/>
      <c r="BD21" s="13"/>
      <c r="BR21" s="13"/>
      <c r="BS21" s="13"/>
      <c r="BT21" s="13"/>
      <c r="BU21" s="13"/>
      <c r="BV21" s="13"/>
      <c r="BW21" s="13"/>
      <c r="BX21" s="13"/>
      <c r="BY21" s="13"/>
      <c r="BZ21" s="13"/>
      <c r="CA21" s="311"/>
      <c r="CB21" s="311"/>
      <c r="CC21" s="311"/>
      <c r="CD21" s="13"/>
      <c r="CE21" s="13"/>
      <c r="CF21" s="13"/>
      <c r="CG21" s="13"/>
      <c r="CH21" s="13"/>
      <c r="CI21" s="13"/>
      <c r="CJ21" s="13"/>
      <c r="CK21" s="13"/>
      <c r="CL21" s="13"/>
      <c r="CM21" s="13"/>
      <c r="CN21" s="13"/>
      <c r="CO21" s="13"/>
    </row>
    <row r="22" spans="1:120" ht="14.1" customHeight="1">
      <c r="A22" s="579"/>
      <c r="B22" s="13"/>
      <c r="C22" s="2083" t="s">
        <v>426</v>
      </c>
      <c r="D22" s="1709"/>
      <c r="E22" s="1987" t="s">
        <v>1312</v>
      </c>
      <c r="F22" s="1987"/>
      <c r="G22" s="1987"/>
      <c r="H22" s="1987"/>
      <c r="I22" s="1987"/>
      <c r="J22" s="1987"/>
      <c r="K22" s="1987"/>
      <c r="L22" s="1987"/>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613"/>
      <c r="AK22" s="602"/>
      <c r="AL22" s="599"/>
      <c r="AM22" s="311"/>
      <c r="AN22" s="311"/>
      <c r="AO22" s="311"/>
      <c r="AP22" s="311"/>
      <c r="AQ22" s="311"/>
      <c r="AR22" s="311"/>
      <c r="AS22" s="311"/>
      <c r="AT22" s="311"/>
      <c r="AU22" s="311"/>
      <c r="AV22" s="311"/>
      <c r="AW22" s="311"/>
      <c r="AX22" s="168"/>
      <c r="AY22" s="311"/>
      <c r="AZ22" s="311"/>
      <c r="BA22" s="584"/>
      <c r="BB22" s="605"/>
      <c r="BC22" s="541"/>
      <c r="BD22" s="13"/>
      <c r="BR22" s="13"/>
      <c r="BS22" s="13"/>
      <c r="BT22" s="13"/>
      <c r="BU22" s="13"/>
      <c r="BV22" s="13"/>
      <c r="BW22" s="13"/>
      <c r="BX22" s="13"/>
      <c r="BY22" s="13"/>
      <c r="BZ22" s="13"/>
      <c r="CA22" s="311"/>
      <c r="CB22" s="311"/>
      <c r="CC22" s="311"/>
      <c r="CD22" s="13"/>
      <c r="CE22" s="13"/>
      <c r="CF22" s="13"/>
      <c r="CG22" s="13"/>
      <c r="CH22" s="13"/>
      <c r="CI22" s="13"/>
      <c r="CJ22" s="13"/>
      <c r="CK22" s="13"/>
      <c r="CL22" s="13"/>
      <c r="CM22" s="13"/>
      <c r="CN22" s="13"/>
      <c r="CO22" s="13"/>
    </row>
    <row r="23" spans="1:120" ht="14.1" customHeight="1">
      <c r="A23" s="579"/>
      <c r="C23" s="614"/>
      <c r="D23" s="1933" t="s">
        <v>818</v>
      </c>
      <c r="E23" s="1933"/>
      <c r="F23" s="1710" t="s">
        <v>1539</v>
      </c>
      <c r="G23" s="1710"/>
      <c r="H23" s="1710"/>
      <c r="I23" s="1710"/>
      <c r="J23" s="1710"/>
      <c r="K23" s="1710"/>
      <c r="L23" s="1710"/>
      <c r="M23" s="1710"/>
      <c r="N23" s="1710"/>
      <c r="O23" s="1710"/>
      <c r="P23" s="1710"/>
      <c r="Q23" s="1710"/>
      <c r="R23" s="1710"/>
      <c r="S23" s="1710"/>
      <c r="T23" s="1710"/>
      <c r="U23" s="1710"/>
      <c r="V23" s="1710"/>
      <c r="W23" s="1710"/>
      <c r="X23" s="1710"/>
      <c r="Y23" s="1710"/>
      <c r="Z23" s="1710"/>
      <c r="AA23" s="1710"/>
      <c r="AB23" s="1710"/>
      <c r="AC23" s="1710"/>
      <c r="AD23" s="1710"/>
      <c r="AE23" s="1710"/>
      <c r="AF23" s="1710"/>
      <c r="AG23" s="1710"/>
      <c r="AH23" s="1710"/>
      <c r="AI23" s="1710"/>
      <c r="AJ23" s="616"/>
      <c r="AK23" s="617"/>
      <c r="AX23" s="606"/>
      <c r="BA23" s="584"/>
      <c r="BB23" s="605"/>
      <c r="BC23" s="541"/>
      <c r="BD23" s="13"/>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13"/>
      <c r="CM23" s="13"/>
      <c r="CN23" s="13"/>
      <c r="CO23" s="13"/>
    </row>
    <row r="24" spans="1:120" ht="14.1" customHeight="1">
      <c r="A24" s="579"/>
      <c r="B24" s="619"/>
      <c r="C24" s="614"/>
      <c r="E24" s="53"/>
      <c r="F24" s="278" t="s">
        <v>131</v>
      </c>
      <c r="G24" s="1710" t="s">
        <v>1314</v>
      </c>
      <c r="H24" s="1710"/>
      <c r="I24" s="1710"/>
      <c r="J24" s="1710"/>
      <c r="K24" s="1710"/>
      <c r="L24" s="1710"/>
      <c r="M24" s="1710"/>
      <c r="N24" s="1710"/>
      <c r="O24" s="1710"/>
      <c r="P24" s="1710"/>
      <c r="Q24" s="1710"/>
      <c r="R24" s="1710"/>
      <c r="S24" s="1710"/>
      <c r="T24" s="1710"/>
      <c r="U24" s="1710"/>
      <c r="V24" s="1710"/>
      <c r="W24" s="1710"/>
      <c r="X24" s="1710"/>
      <c r="Y24" s="1710"/>
      <c r="Z24" s="1710"/>
      <c r="AA24" s="1710"/>
      <c r="AB24" s="1710"/>
      <c r="AC24" s="1710"/>
      <c r="AD24" s="1710"/>
      <c r="AE24" s="1710"/>
      <c r="AF24" s="1710"/>
      <c r="AG24" s="1710"/>
      <c r="AH24" s="1710"/>
      <c r="AI24" s="1710"/>
      <c r="AJ24" s="620"/>
      <c r="AK24" s="617"/>
      <c r="AL24" s="621"/>
      <c r="AM24" s="621"/>
      <c r="AX24" s="606"/>
      <c r="BA24" s="584"/>
      <c r="BB24" s="605"/>
      <c r="BC24" s="541"/>
      <c r="BD24" s="13"/>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13"/>
      <c r="CM24" s="13"/>
      <c r="CN24" s="13"/>
      <c r="CO24" s="13"/>
    </row>
    <row r="25" spans="1:120" ht="14.1" customHeight="1">
      <c r="A25" s="579"/>
      <c r="C25" s="622"/>
      <c r="D25" s="623"/>
      <c r="E25" s="53"/>
      <c r="F25" s="278" t="s">
        <v>131</v>
      </c>
      <c r="G25" s="1974" t="s">
        <v>1315</v>
      </c>
      <c r="H25" s="1974"/>
      <c r="I25" s="1974"/>
      <c r="J25" s="1974"/>
      <c r="K25" s="1974"/>
      <c r="L25" s="1974"/>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620"/>
      <c r="AK25" s="617"/>
      <c r="AL25" s="621"/>
      <c r="AM25" s="621"/>
      <c r="AX25" s="606"/>
      <c r="BA25" s="584"/>
      <c r="BB25" s="605"/>
      <c r="BC25" s="624"/>
      <c r="BD25" s="13"/>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13"/>
      <c r="CM25" s="13"/>
      <c r="CN25" s="13"/>
      <c r="CO25" s="13"/>
    </row>
    <row r="26" spans="1:120" ht="14.1" customHeight="1">
      <c r="A26" s="579"/>
      <c r="B26" s="619"/>
      <c r="C26" s="614"/>
      <c r="D26" s="1933" t="s">
        <v>1317</v>
      </c>
      <c r="E26" s="1933"/>
      <c r="F26" s="1710" t="s">
        <v>1540</v>
      </c>
      <c r="G26" s="1710"/>
      <c r="H26" s="1710"/>
      <c r="I26" s="1710"/>
      <c r="J26" s="1710"/>
      <c r="K26" s="1710"/>
      <c r="L26" s="1710"/>
      <c r="M26" s="1710"/>
      <c r="N26" s="1710"/>
      <c r="O26" s="1710"/>
      <c r="P26" s="1710"/>
      <c r="Q26" s="1710"/>
      <c r="R26" s="1710"/>
      <c r="S26" s="1710"/>
      <c r="T26" s="1710"/>
      <c r="U26" s="1710"/>
      <c r="V26" s="1710"/>
      <c r="W26" s="1710"/>
      <c r="X26" s="1710"/>
      <c r="Y26" s="1710"/>
      <c r="Z26" s="1710"/>
      <c r="AA26" s="1710"/>
      <c r="AB26" s="1710"/>
      <c r="AC26" s="1710"/>
      <c r="AD26" s="1710"/>
      <c r="AE26" s="1710"/>
      <c r="AF26" s="1710"/>
      <c r="AG26" s="1710"/>
      <c r="AH26" s="1710"/>
      <c r="AI26" s="1710"/>
      <c r="AJ26" s="620"/>
      <c r="AK26" s="617"/>
      <c r="AX26" s="606"/>
      <c r="BA26" s="584"/>
      <c r="BB26" s="605"/>
      <c r="BC26" s="625"/>
      <c r="BD26" s="13"/>
      <c r="BE26" s="13"/>
      <c r="BF26" s="13"/>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13"/>
      <c r="CM26" s="13"/>
      <c r="CN26" s="13"/>
      <c r="CO26" s="13"/>
    </row>
    <row r="27" spans="1:120" ht="13.5" customHeight="1">
      <c r="A27" s="579"/>
      <c r="C27" s="614"/>
      <c r="E27" s="13"/>
      <c r="F27" s="615" t="s">
        <v>131</v>
      </c>
      <c r="G27" s="1710" t="s">
        <v>347</v>
      </c>
      <c r="H27" s="1710"/>
      <c r="I27" s="1710"/>
      <c r="J27" s="1710"/>
      <c r="K27" s="1710"/>
      <c r="L27" s="1710"/>
      <c r="M27" s="1710"/>
      <c r="N27" s="1710"/>
      <c r="O27" s="1710"/>
      <c r="P27" s="1710"/>
      <c r="Q27" s="1710"/>
      <c r="R27" s="1710"/>
      <c r="S27" s="1710"/>
      <c r="T27" s="1710"/>
      <c r="U27" s="1710"/>
      <c r="V27" s="1710"/>
      <c r="W27" s="1710"/>
      <c r="X27" s="1710"/>
      <c r="Y27" s="1710"/>
      <c r="Z27" s="1710"/>
      <c r="AA27" s="1710"/>
      <c r="AB27" s="1710"/>
      <c r="AC27" s="1710"/>
      <c r="AD27" s="1710"/>
      <c r="AE27" s="1710"/>
      <c r="AF27" s="1710"/>
      <c r="AG27" s="1710"/>
      <c r="AH27" s="1710"/>
      <c r="AI27" s="1710"/>
      <c r="AJ27" s="620"/>
      <c r="AK27" s="617"/>
      <c r="AX27" s="606"/>
      <c r="BA27" s="584"/>
      <c r="BD27" s="13"/>
      <c r="CA27" s="13"/>
      <c r="CB27" s="13"/>
      <c r="CC27" s="13"/>
      <c r="CD27" s="13"/>
      <c r="CE27" s="13"/>
      <c r="CF27" s="13"/>
      <c r="CG27" s="13"/>
      <c r="CH27" s="13"/>
      <c r="CI27" s="13"/>
      <c r="CJ27" s="299"/>
      <c r="CK27" s="311"/>
      <c r="CL27" s="311"/>
      <c r="CM27" s="311"/>
      <c r="CN27" s="311"/>
      <c r="CO27" s="311"/>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row>
    <row r="28" spans="1:120" ht="13.5" customHeight="1">
      <c r="A28" s="579"/>
      <c r="C28" s="614"/>
      <c r="D28" s="1933" t="s">
        <v>1319</v>
      </c>
      <c r="E28" s="1933"/>
      <c r="F28" s="1710" t="s">
        <v>1318</v>
      </c>
      <c r="G28" s="1710"/>
      <c r="H28" s="1710"/>
      <c r="I28" s="1710"/>
      <c r="J28" s="1710"/>
      <c r="K28" s="1710"/>
      <c r="L28" s="1710"/>
      <c r="M28" s="1710"/>
      <c r="N28" s="1710"/>
      <c r="O28" s="1710"/>
      <c r="P28" s="1710"/>
      <c r="Q28" s="1710"/>
      <c r="R28" s="1710"/>
      <c r="S28" s="1710"/>
      <c r="T28" s="1710"/>
      <c r="U28" s="1710"/>
      <c r="V28" s="1710"/>
      <c r="W28" s="1710"/>
      <c r="X28" s="1710"/>
      <c r="Y28" s="1710"/>
      <c r="Z28" s="1710"/>
      <c r="AA28" s="1710"/>
      <c r="AB28" s="1710"/>
      <c r="AC28" s="1710"/>
      <c r="AD28" s="1710"/>
      <c r="AE28" s="1710"/>
      <c r="AF28" s="1710"/>
      <c r="AG28" s="1710"/>
      <c r="AH28" s="1710"/>
      <c r="AI28" s="1710"/>
      <c r="AJ28" s="620"/>
      <c r="AK28" s="617"/>
      <c r="AL28" s="621"/>
      <c r="AM28" s="621"/>
      <c r="AN28" s="621"/>
      <c r="AO28" s="621" t="s">
        <v>1305</v>
      </c>
      <c r="AP28" s="621"/>
      <c r="AQ28" s="621"/>
      <c r="AR28" s="621"/>
      <c r="AS28" s="621"/>
      <c r="AT28" s="621"/>
      <c r="AU28" s="621"/>
      <c r="AV28" s="621"/>
      <c r="AW28" s="621"/>
      <c r="AX28" s="626"/>
      <c r="AY28" s="621"/>
      <c r="BA28" s="584"/>
      <c r="BB28" s="311"/>
      <c r="BC28" s="627"/>
      <c r="BD28" s="13"/>
      <c r="BI28" s="13"/>
      <c r="BJ28" s="13"/>
      <c r="BK28" s="13"/>
      <c r="BL28" s="13"/>
      <c r="BM28" s="13"/>
      <c r="BN28" s="13"/>
      <c r="CA28" s="13"/>
      <c r="CB28" s="13"/>
      <c r="CC28" s="13"/>
      <c r="CD28" s="13"/>
      <c r="CE28" s="13"/>
      <c r="CF28" s="13"/>
      <c r="CG28" s="13"/>
      <c r="CH28" s="13"/>
      <c r="CI28" s="13"/>
      <c r="CJ28" s="13"/>
      <c r="CK28" s="311"/>
      <c r="CL28" s="311"/>
      <c r="CM28" s="311"/>
      <c r="CN28" s="311"/>
      <c r="CO28" s="311"/>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row>
    <row r="29" spans="1:120" ht="14.1" customHeight="1">
      <c r="A29" s="579"/>
      <c r="B29" s="619"/>
      <c r="C29" s="614"/>
      <c r="F29" s="615" t="s">
        <v>131</v>
      </c>
      <c r="G29" s="2269" t="s">
        <v>1114</v>
      </c>
      <c r="H29" s="2269"/>
      <c r="I29" s="2269"/>
      <c r="J29" s="2269"/>
      <c r="K29" s="2269"/>
      <c r="L29" s="2269"/>
      <c r="M29" s="2269"/>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628"/>
      <c r="AK29" s="617"/>
      <c r="AL29" s="621"/>
      <c r="AM29" s="621"/>
      <c r="AN29" s="621"/>
      <c r="AO29" s="621" t="s">
        <v>1306</v>
      </c>
      <c r="AP29" s="621"/>
      <c r="AQ29" s="13"/>
      <c r="AR29" s="13"/>
      <c r="AS29" s="13"/>
      <c r="AT29" s="13"/>
      <c r="AU29" s="629"/>
      <c r="AV29" s="629"/>
      <c r="AW29" s="629"/>
      <c r="AX29" s="630"/>
      <c r="AZ29" s="631"/>
      <c r="BA29" s="584"/>
      <c r="BB29" s="311"/>
      <c r="BC29" s="13"/>
      <c r="BD29" s="13"/>
      <c r="BI29" s="13"/>
      <c r="BJ29" s="13"/>
      <c r="BK29" s="13"/>
      <c r="BL29" s="632"/>
      <c r="BM29" s="632"/>
      <c r="BN29" s="632"/>
      <c r="CN29" s="311"/>
      <c r="CO29" s="311"/>
      <c r="CP29" s="56"/>
      <c r="CQ29" s="56"/>
      <c r="CR29" s="56"/>
    </row>
    <row r="30" spans="1:120" ht="14.1" customHeight="1">
      <c r="A30" s="579"/>
      <c r="C30" s="614"/>
      <c r="G30" s="2269"/>
      <c r="H30" s="2269"/>
      <c r="I30" s="2269"/>
      <c r="J30" s="2269"/>
      <c r="K30" s="2269"/>
      <c r="L30" s="2269"/>
      <c r="M30" s="2269"/>
      <c r="N30" s="2269"/>
      <c r="O30" s="2269"/>
      <c r="P30" s="2269"/>
      <c r="Q30" s="2269"/>
      <c r="R30" s="2269"/>
      <c r="S30" s="2269"/>
      <c r="T30" s="2269"/>
      <c r="U30" s="2269"/>
      <c r="V30" s="2269"/>
      <c r="W30" s="2269"/>
      <c r="X30" s="2269"/>
      <c r="Y30" s="2269"/>
      <c r="Z30" s="2269"/>
      <c r="AA30" s="2269"/>
      <c r="AB30" s="2269"/>
      <c r="AC30" s="2269"/>
      <c r="AD30" s="2269"/>
      <c r="AE30" s="2269"/>
      <c r="AF30" s="2269"/>
      <c r="AG30" s="2269"/>
      <c r="AH30" s="2269"/>
      <c r="AI30" s="2269"/>
      <c r="AJ30" s="616"/>
      <c r="AK30" s="617"/>
      <c r="AL30" s="301"/>
      <c r="AM30" s="311"/>
      <c r="AN30" s="311"/>
      <c r="AO30" s="311"/>
      <c r="AP30" s="311"/>
      <c r="AQ30" s="311"/>
      <c r="AR30" s="311"/>
      <c r="AS30" s="311"/>
      <c r="AT30" s="311"/>
      <c r="AU30" s="311"/>
      <c r="AV30" s="311"/>
      <c r="AW30" s="311"/>
      <c r="AX30" s="168"/>
      <c r="AY30" s="311"/>
      <c r="AZ30" s="311"/>
      <c r="BA30" s="584"/>
      <c r="BI30" s="13"/>
      <c r="BJ30" s="13"/>
      <c r="BK30" s="13"/>
      <c r="BL30" s="632"/>
      <c r="BM30" s="632"/>
      <c r="BN30" s="632"/>
      <c r="CN30" s="13"/>
      <c r="CO30" s="13"/>
    </row>
    <row r="31" spans="1:120" ht="14.1" customHeight="1">
      <c r="A31" s="579"/>
      <c r="C31" s="1932" t="s">
        <v>755</v>
      </c>
      <c r="D31" s="1933"/>
      <c r="E31" s="2270" t="s">
        <v>1729</v>
      </c>
      <c r="F31" s="2270"/>
      <c r="G31" s="2270"/>
      <c r="H31" s="2270"/>
      <c r="I31" s="2270"/>
      <c r="J31" s="2270"/>
      <c r="K31" s="2270"/>
      <c r="L31" s="2270"/>
      <c r="M31" s="2270"/>
      <c r="N31" s="2270"/>
      <c r="O31" s="2270"/>
      <c r="P31" s="2270"/>
      <c r="Q31" s="2270"/>
      <c r="R31" s="2270"/>
      <c r="S31" s="2270"/>
      <c r="T31" s="2270"/>
      <c r="U31" s="2270"/>
      <c r="V31" s="2270"/>
      <c r="W31" s="2270"/>
      <c r="X31" s="2270"/>
      <c r="Y31" s="2270"/>
      <c r="Z31" s="2270"/>
      <c r="AA31" s="2270"/>
      <c r="AB31" s="2270"/>
      <c r="AC31" s="2270"/>
      <c r="AD31" s="2270"/>
      <c r="AE31" s="2270"/>
      <c r="AF31" s="2270"/>
      <c r="AG31" s="2270"/>
      <c r="AH31" s="2270"/>
      <c r="AI31" s="2270"/>
      <c r="AJ31" s="616"/>
      <c r="AK31" s="617"/>
      <c r="AL31" s="12"/>
      <c r="AM31" s="311"/>
      <c r="AN31" s="311"/>
      <c r="AO31" s="311"/>
      <c r="AP31" s="311"/>
      <c r="AQ31" s="311"/>
      <c r="AR31" s="311"/>
      <c r="AS31" s="311"/>
      <c r="AT31" s="311"/>
      <c r="AU31" s="311"/>
      <c r="AV31" s="311"/>
      <c r="AW31" s="311"/>
      <c r="AX31" s="168"/>
      <c r="AY31" s="311"/>
      <c r="AZ31" s="311"/>
      <c r="BA31" s="584"/>
      <c r="BI31" s="13"/>
      <c r="BJ31" s="13"/>
      <c r="BK31" s="13"/>
      <c r="BL31" s="632"/>
      <c r="BM31" s="632"/>
      <c r="BN31" s="632"/>
      <c r="CA31" s="13"/>
      <c r="CB31" s="13"/>
      <c r="CC31" s="13"/>
      <c r="CD31" s="13"/>
      <c r="CE31" s="13"/>
      <c r="CF31" s="13"/>
      <c r="CG31" s="13"/>
      <c r="CH31" s="13"/>
      <c r="CI31" s="13"/>
      <c r="CJ31" s="13"/>
      <c r="CK31" s="13"/>
      <c r="CL31" s="13"/>
      <c r="CM31" s="13"/>
      <c r="CN31" s="13"/>
      <c r="CO31" s="13"/>
    </row>
    <row r="32" spans="1:120" ht="14.1" customHeight="1">
      <c r="A32" s="579"/>
      <c r="C32" s="614"/>
      <c r="E32" s="2270"/>
      <c r="F32" s="2270"/>
      <c r="G32" s="2270"/>
      <c r="H32" s="2270"/>
      <c r="I32" s="2270"/>
      <c r="J32" s="2270"/>
      <c r="K32" s="2270"/>
      <c r="L32" s="2270"/>
      <c r="M32" s="2270"/>
      <c r="N32" s="2270"/>
      <c r="O32" s="2270"/>
      <c r="P32" s="2270"/>
      <c r="Q32" s="2270"/>
      <c r="R32" s="2270"/>
      <c r="S32" s="2270"/>
      <c r="T32" s="2270"/>
      <c r="U32" s="2270"/>
      <c r="V32" s="2270"/>
      <c r="W32" s="2270"/>
      <c r="X32" s="2270"/>
      <c r="Y32" s="2270"/>
      <c r="Z32" s="2270"/>
      <c r="AA32" s="2270"/>
      <c r="AB32" s="2270"/>
      <c r="AC32" s="2270"/>
      <c r="AD32" s="2270"/>
      <c r="AE32" s="2270"/>
      <c r="AF32" s="2270"/>
      <c r="AG32" s="2270"/>
      <c r="AH32" s="2270"/>
      <c r="AI32" s="2270"/>
      <c r="AJ32" s="616"/>
      <c r="AK32" s="617"/>
      <c r="AL32" s="12"/>
      <c r="AM32" s="311"/>
      <c r="AN32" s="311"/>
      <c r="AO32" s="311"/>
      <c r="AP32" s="311"/>
      <c r="AQ32" s="311"/>
      <c r="AR32" s="311"/>
      <c r="AS32" s="311"/>
      <c r="AT32" s="311"/>
      <c r="AU32" s="311"/>
      <c r="AV32" s="311"/>
      <c r="AW32" s="311"/>
      <c r="AX32" s="606"/>
      <c r="AZ32" s="631"/>
      <c r="BA32" s="584"/>
      <c r="BI32" s="13"/>
      <c r="BJ32" s="13"/>
      <c r="BK32" s="13"/>
      <c r="BL32" s="632"/>
      <c r="BM32" s="632"/>
      <c r="BN32" s="632"/>
      <c r="CA32" s="13"/>
      <c r="CB32" s="13"/>
      <c r="CC32" s="13"/>
      <c r="CD32" s="13"/>
      <c r="CE32" s="13"/>
      <c r="CF32" s="13"/>
      <c r="CG32" s="13"/>
      <c r="CH32" s="13"/>
      <c r="CI32" s="13"/>
      <c r="CJ32" s="13"/>
      <c r="CK32" s="13"/>
      <c r="CL32" s="13"/>
      <c r="CM32" s="13"/>
      <c r="CN32" s="13"/>
      <c r="CO32" s="13"/>
    </row>
    <row r="33" spans="1:95" ht="14.1" customHeight="1">
      <c r="A33" s="579"/>
      <c r="C33" s="1932" t="s">
        <v>1320</v>
      </c>
      <c r="D33" s="1933"/>
      <c r="E33" s="1872" t="s">
        <v>1730</v>
      </c>
      <c r="F33" s="1872"/>
      <c r="G33" s="1872"/>
      <c r="H33" s="1872"/>
      <c r="I33" s="1872"/>
      <c r="J33" s="1872"/>
      <c r="K33" s="1872"/>
      <c r="L33" s="1872"/>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616"/>
      <c r="AK33" s="617"/>
      <c r="AL33" s="297" t="s">
        <v>131</v>
      </c>
      <c r="AM33" s="1871" t="s">
        <v>1585</v>
      </c>
      <c r="AN33" s="1871"/>
      <c r="AO33" s="1871"/>
      <c r="AP33" s="1871"/>
      <c r="AQ33" s="1871"/>
      <c r="AR33" s="1871"/>
      <c r="AS33" s="1871"/>
      <c r="AT33" s="1871"/>
      <c r="AU33" s="1871"/>
      <c r="AV33" s="1871"/>
      <c r="AW33" s="1871"/>
      <c r="AX33" s="168"/>
      <c r="AY33" s="311"/>
      <c r="AZ33" s="311"/>
      <c r="BA33" s="584"/>
      <c r="CA33" s="13"/>
      <c r="CB33" s="13"/>
      <c r="CC33" s="13"/>
      <c r="CD33" s="13"/>
      <c r="CE33" s="13"/>
      <c r="CF33" s="13"/>
      <c r="CG33" s="13"/>
      <c r="CH33" s="13"/>
      <c r="CI33" s="13"/>
      <c r="CJ33" s="13"/>
      <c r="CK33" s="13"/>
      <c r="CL33" s="13"/>
      <c r="CM33" s="13"/>
      <c r="CN33" s="13"/>
      <c r="CO33" s="13"/>
    </row>
    <row r="34" spans="1:95" ht="14.1" customHeight="1">
      <c r="A34" s="18"/>
      <c r="C34" s="634"/>
      <c r="D34" s="13"/>
      <c r="E34" s="1872"/>
      <c r="F34" s="1872"/>
      <c r="G34" s="1872"/>
      <c r="H34" s="1872"/>
      <c r="I34" s="1872"/>
      <c r="J34" s="1872"/>
      <c r="K34" s="1872"/>
      <c r="L34" s="1872"/>
      <c r="M34" s="1872"/>
      <c r="N34" s="1872"/>
      <c r="O34" s="1872"/>
      <c r="P34" s="1872"/>
      <c r="Q34" s="1872"/>
      <c r="R34" s="1872"/>
      <c r="S34" s="1872"/>
      <c r="T34" s="1872"/>
      <c r="U34" s="1872"/>
      <c r="V34" s="1872"/>
      <c r="W34" s="1872"/>
      <c r="X34" s="1872"/>
      <c r="Y34" s="1872"/>
      <c r="Z34" s="1872"/>
      <c r="AA34" s="1872"/>
      <c r="AB34" s="1872"/>
      <c r="AC34" s="1872"/>
      <c r="AD34" s="1872"/>
      <c r="AE34" s="1872"/>
      <c r="AF34" s="1872"/>
      <c r="AG34" s="1872"/>
      <c r="AH34" s="1872"/>
      <c r="AI34" s="1872"/>
      <c r="AJ34" s="616"/>
      <c r="AK34" s="617"/>
      <c r="AL34" s="12"/>
      <c r="AM34" s="1871"/>
      <c r="AN34" s="1871"/>
      <c r="AO34" s="1871"/>
      <c r="AP34" s="1871"/>
      <c r="AQ34" s="1871"/>
      <c r="AR34" s="1871"/>
      <c r="AS34" s="1871"/>
      <c r="AT34" s="1871"/>
      <c r="AU34" s="1871"/>
      <c r="AV34" s="1871"/>
      <c r="AW34" s="1871"/>
      <c r="AX34" s="168"/>
      <c r="AY34" s="311"/>
      <c r="AZ34" s="311"/>
      <c r="BA34" s="584"/>
      <c r="CA34" s="13"/>
      <c r="CB34" s="13"/>
      <c r="CC34" s="13"/>
      <c r="CD34" s="13"/>
      <c r="CE34" s="13"/>
      <c r="CF34" s="13"/>
      <c r="CG34" s="13"/>
      <c r="CH34" s="13"/>
      <c r="CI34" s="13"/>
      <c r="CJ34" s="13"/>
      <c r="CK34" s="13"/>
      <c r="CL34" s="13"/>
      <c r="CM34" s="13"/>
      <c r="CN34" s="13"/>
      <c r="CO34" s="13"/>
    </row>
    <row r="35" spans="1:95" ht="14.1" customHeight="1">
      <c r="A35" s="18"/>
      <c r="C35" s="1932" t="s">
        <v>1335</v>
      </c>
      <c r="D35" s="1933"/>
      <c r="E35" s="1987" t="s">
        <v>1336</v>
      </c>
      <c r="F35" s="1987"/>
      <c r="G35" s="1987"/>
      <c r="H35" s="1987"/>
      <c r="I35" s="1987"/>
      <c r="J35" s="1987"/>
      <c r="K35" s="1987"/>
      <c r="L35" s="1987"/>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616"/>
      <c r="AK35" s="635"/>
      <c r="AL35" s="621"/>
      <c r="AM35" s="621"/>
      <c r="AN35" s="621"/>
      <c r="AO35" s="621"/>
      <c r="AP35" s="621"/>
      <c r="AQ35" s="621"/>
      <c r="AR35" s="621"/>
      <c r="AS35" s="621"/>
      <c r="AT35" s="621"/>
      <c r="AU35" s="621"/>
      <c r="AV35" s="621"/>
      <c r="AW35" s="621"/>
      <c r="AX35" s="626"/>
      <c r="AY35" s="621"/>
      <c r="AZ35" s="621"/>
      <c r="BA35" s="584"/>
      <c r="BD35" s="13"/>
      <c r="CA35" s="13"/>
      <c r="CB35" s="13"/>
      <c r="CC35" s="13"/>
      <c r="CD35" s="13"/>
      <c r="CE35" s="13"/>
      <c r="CF35" s="13"/>
      <c r="CG35" s="13"/>
      <c r="CH35" s="13"/>
      <c r="CI35" s="13"/>
      <c r="CJ35" s="13"/>
      <c r="CK35" s="13"/>
      <c r="CL35" s="13"/>
      <c r="CM35" s="13"/>
      <c r="CN35" s="13"/>
      <c r="CO35" s="13"/>
    </row>
    <row r="36" spans="1:95" ht="14.1" customHeight="1">
      <c r="A36" s="579"/>
      <c r="C36" s="636"/>
      <c r="D36" s="637"/>
      <c r="E36" s="637"/>
      <c r="F36" s="637"/>
      <c r="G36" s="637"/>
      <c r="H36" s="637"/>
      <c r="I36" s="637"/>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38"/>
      <c r="AI36" s="638"/>
      <c r="AJ36" s="639"/>
      <c r="AK36" s="617"/>
      <c r="AL36" s="621"/>
      <c r="AM36" s="621"/>
      <c r="AN36" s="621"/>
      <c r="AO36" s="621"/>
      <c r="AP36" s="621"/>
      <c r="AQ36" s="621"/>
      <c r="AR36" s="621"/>
      <c r="AS36" s="621"/>
      <c r="AT36" s="621"/>
      <c r="AU36" s="621"/>
      <c r="AV36" s="621"/>
      <c r="AW36" s="621"/>
      <c r="AX36" s="626"/>
      <c r="AY36" s="621"/>
      <c r="AZ36" s="621"/>
      <c r="BA36" s="584"/>
      <c r="BP36" s="13"/>
      <c r="CA36" s="13"/>
      <c r="CB36" s="13"/>
      <c r="CC36" s="13"/>
      <c r="CD36" s="13"/>
      <c r="CE36" s="13"/>
      <c r="CF36" s="13"/>
      <c r="CG36" s="13"/>
      <c r="CH36" s="13"/>
      <c r="CI36" s="13"/>
      <c r="CJ36" s="13"/>
      <c r="CK36" s="13"/>
      <c r="CL36" s="13"/>
      <c r="CM36" s="13"/>
      <c r="CN36" s="13"/>
      <c r="CO36" s="13"/>
    </row>
    <row r="37" spans="1:95" ht="14.1" customHeight="1">
      <c r="A37" s="579"/>
      <c r="C37" s="640"/>
      <c r="D37" s="640"/>
      <c r="E37" s="640"/>
      <c r="F37" s="640"/>
      <c r="G37" s="640"/>
      <c r="H37" s="640"/>
      <c r="I37" s="640"/>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0"/>
      <c r="AH37" s="640"/>
      <c r="AI37" s="640"/>
      <c r="AK37" s="617"/>
      <c r="AL37" s="621"/>
      <c r="AM37" s="621"/>
      <c r="AN37" s="621"/>
      <c r="AO37" s="621"/>
      <c r="AP37" s="621"/>
      <c r="AQ37" s="621"/>
      <c r="AR37" s="621"/>
      <c r="AS37" s="621"/>
      <c r="AT37" s="621"/>
      <c r="AU37" s="621"/>
      <c r="AV37" s="621"/>
      <c r="AW37" s="621"/>
      <c r="AX37" s="626"/>
      <c r="AY37" s="621"/>
      <c r="AZ37" s="621"/>
      <c r="BA37" s="584"/>
      <c r="BP37" s="13"/>
      <c r="CA37" s="13"/>
      <c r="CB37" s="13"/>
      <c r="CC37" s="13"/>
      <c r="CD37" s="13"/>
      <c r="CE37" s="13"/>
      <c r="CF37" s="13"/>
      <c r="CG37" s="13"/>
      <c r="CH37" s="13"/>
      <c r="CI37" s="13"/>
      <c r="CJ37" s="13"/>
      <c r="CK37" s="13"/>
      <c r="CL37" s="13"/>
      <c r="CM37" s="13"/>
      <c r="CN37" s="13"/>
      <c r="CO37" s="13"/>
    </row>
    <row r="38" spans="1:95" ht="14.1" customHeight="1">
      <c r="A38" s="1708" t="s">
        <v>475</v>
      </c>
      <c r="B38" s="1709"/>
      <c r="C38" s="1710" t="s">
        <v>1592</v>
      </c>
      <c r="D38" s="1710"/>
      <c r="E38" s="1710"/>
      <c r="F38" s="1710"/>
      <c r="G38" s="1710"/>
      <c r="H38" s="1710"/>
      <c r="I38" s="1710"/>
      <c r="J38" s="1710"/>
      <c r="K38" s="1710"/>
      <c r="L38" s="1710"/>
      <c r="M38" s="1710"/>
      <c r="N38" s="1710"/>
      <c r="O38" s="1710"/>
      <c r="P38" s="1710"/>
      <c r="Q38" s="1710"/>
      <c r="R38" s="1710"/>
      <c r="S38" s="1710"/>
      <c r="T38" s="1710"/>
      <c r="U38" s="1710"/>
      <c r="V38" s="1710"/>
      <c r="W38" s="1710"/>
      <c r="X38" s="1710"/>
      <c r="Y38" s="1710"/>
      <c r="Z38" s="1710"/>
      <c r="AA38" s="1710"/>
      <c r="AB38" s="1710"/>
      <c r="AC38" s="1710"/>
      <c r="AD38" s="1710"/>
      <c r="AE38" s="1710"/>
      <c r="AF38" s="1710"/>
      <c r="AG38" s="1710"/>
      <c r="AH38" s="1710"/>
      <c r="AI38" s="1710"/>
      <c r="AJ38" s="1710"/>
      <c r="AK38" s="560"/>
      <c r="AL38" s="444"/>
      <c r="AM38" s="65"/>
      <c r="AN38" s="65"/>
      <c r="AO38" s="65"/>
      <c r="AP38" s="65"/>
      <c r="AQ38" s="65"/>
      <c r="AR38" s="65"/>
      <c r="AS38" s="65"/>
      <c r="AT38" s="65"/>
      <c r="AU38" s="65"/>
      <c r="AV38" s="65"/>
      <c r="AW38" s="65"/>
      <c r="AX38" s="641"/>
      <c r="AY38" s="65"/>
      <c r="AZ38" s="605"/>
      <c r="BA38" s="584"/>
      <c r="BC38" s="562"/>
      <c r="BD38" s="576" t="s">
        <v>1321</v>
      </c>
      <c r="BO38" s="13"/>
      <c r="BP38" s="13"/>
      <c r="CA38" s="13"/>
      <c r="CB38" s="13"/>
      <c r="CC38" s="13"/>
      <c r="CD38" s="13"/>
      <c r="CE38" s="13"/>
      <c r="CF38" s="299"/>
      <c r="CG38" s="526"/>
      <c r="CH38" s="1771"/>
      <c r="CI38" s="1771"/>
      <c r="CJ38" s="1771"/>
      <c r="CK38" s="1771"/>
      <c r="CL38" s="1771"/>
      <c r="CM38" s="1771"/>
      <c r="CN38" s="1771"/>
      <c r="CO38" s="1771"/>
      <c r="CP38" s="1771"/>
      <c r="CQ38" s="1771"/>
    </row>
    <row r="39" spans="1:95" ht="14.25" customHeight="1">
      <c r="A39" s="18"/>
      <c r="B39" s="13"/>
      <c r="C39" s="278" t="s">
        <v>38</v>
      </c>
      <c r="D39" s="1710" t="s">
        <v>1541</v>
      </c>
      <c r="E39" s="1710"/>
      <c r="F39" s="1710"/>
      <c r="G39" s="1710"/>
      <c r="H39" s="1710"/>
      <c r="I39" s="1710"/>
      <c r="J39" s="1710"/>
      <c r="K39" s="1710"/>
      <c r="L39" s="1710"/>
      <c r="M39" s="1710"/>
      <c r="N39" s="1710"/>
      <c r="O39" s="1710"/>
      <c r="P39" s="1710"/>
      <c r="Q39" s="1710"/>
      <c r="R39" s="1710"/>
      <c r="S39" s="1710"/>
      <c r="T39" s="1710"/>
      <c r="U39" s="1710"/>
      <c r="V39" s="1710"/>
      <c r="W39" s="1710"/>
      <c r="X39" s="1710"/>
      <c r="Y39" s="1710"/>
      <c r="Z39" s="1710"/>
      <c r="AA39" s="1710"/>
      <c r="AB39" s="1710"/>
      <c r="AC39" s="1710"/>
      <c r="AD39" s="1710"/>
      <c r="AE39" s="1710"/>
      <c r="AF39" s="1710"/>
      <c r="AG39" s="1710"/>
      <c r="AH39" s="1710"/>
      <c r="AI39" s="1710"/>
      <c r="AJ39" s="1710"/>
      <c r="AK39" s="13"/>
      <c r="AL39" s="642"/>
      <c r="AM39" s="212"/>
      <c r="AN39" s="212"/>
      <c r="AO39" s="212"/>
      <c r="AP39" s="212"/>
      <c r="AQ39" s="212"/>
      <c r="AR39" s="212"/>
      <c r="AS39" s="212"/>
      <c r="AT39" s="212"/>
      <c r="AU39" s="212"/>
      <c r="AV39" s="212"/>
      <c r="AW39" s="212"/>
      <c r="AX39" s="643"/>
      <c r="AY39" s="212"/>
      <c r="AZ39" s="212"/>
      <c r="BA39" s="584"/>
      <c r="BC39" s="584"/>
      <c r="BD39" s="3" t="s">
        <v>1311</v>
      </c>
      <c r="BE39" s="13"/>
      <c r="BF39" s="13"/>
      <c r="BG39" s="13"/>
      <c r="BH39" s="13"/>
      <c r="BI39" s="13"/>
      <c r="BJ39" s="13"/>
      <c r="BK39" s="13"/>
      <c r="BL39" s="13"/>
      <c r="BM39" s="13"/>
      <c r="BN39" s="13"/>
      <c r="BO39" s="13"/>
      <c r="BP39" s="13"/>
      <c r="CA39" s="13"/>
      <c r="CB39" s="13"/>
      <c r="CC39" s="13"/>
      <c r="CD39" s="13"/>
      <c r="CE39" s="13"/>
      <c r="CF39" s="13"/>
      <c r="CG39" s="13"/>
      <c r="CH39" s="1771"/>
      <c r="CI39" s="1771"/>
      <c r="CJ39" s="1771"/>
      <c r="CK39" s="1771"/>
      <c r="CL39" s="1771"/>
      <c r="CM39" s="1771"/>
      <c r="CN39" s="1771"/>
      <c r="CO39" s="1771"/>
      <c r="CP39" s="1771"/>
      <c r="CQ39" s="1771"/>
    </row>
    <row r="40" spans="1:95" ht="14.1" customHeight="1" thickBot="1">
      <c r="A40" s="18"/>
      <c r="B40" s="13"/>
      <c r="C40" s="561"/>
      <c r="D40" s="304"/>
      <c r="E40" s="304"/>
      <c r="F40" s="304"/>
      <c r="G40" s="304"/>
      <c r="H40" s="304"/>
      <c r="I40" s="304"/>
      <c r="J40" s="304"/>
      <c r="K40" s="304"/>
      <c r="L40" s="304"/>
      <c r="M40" s="304"/>
      <c r="N40" s="304"/>
      <c r="O40" s="304"/>
      <c r="P40" s="304"/>
      <c r="Q40" s="304"/>
      <c r="R40" s="304"/>
      <c r="S40" s="304"/>
      <c r="T40" s="13"/>
      <c r="U40" s="13"/>
      <c r="V40" s="13"/>
      <c r="W40" s="13"/>
      <c r="X40" s="13"/>
      <c r="Y40" s="13"/>
      <c r="Z40" s="599"/>
      <c r="AA40" s="13"/>
      <c r="AB40" s="53"/>
      <c r="AC40" s="13"/>
      <c r="AD40" s="13"/>
      <c r="AE40" s="13"/>
      <c r="AF40" s="13"/>
      <c r="AG40" s="13"/>
      <c r="AH40" s="13"/>
      <c r="AI40" s="13"/>
      <c r="AJ40" s="13"/>
      <c r="AK40" s="13"/>
      <c r="AL40" s="642"/>
      <c r="AM40" s="212"/>
      <c r="AN40" s="212"/>
      <c r="AO40" s="212"/>
      <c r="AP40" s="212"/>
      <c r="AQ40" s="212"/>
      <c r="AR40" s="212"/>
      <c r="AS40" s="212"/>
      <c r="AT40" s="212"/>
      <c r="AU40" s="212"/>
      <c r="AV40" s="212"/>
      <c r="AW40" s="212"/>
      <c r="AX40" s="643"/>
      <c r="AY40" s="212"/>
      <c r="AZ40" s="212"/>
      <c r="BA40" s="584"/>
      <c r="BC40" s="584"/>
      <c r="BD40" s="13"/>
      <c r="BE40" s="13" t="s">
        <v>352</v>
      </c>
      <c r="BF40" s="13"/>
      <c r="BG40" s="13"/>
      <c r="BH40" s="13"/>
      <c r="BI40" s="13"/>
      <c r="BJ40" s="13"/>
      <c r="BK40" s="13"/>
      <c r="BL40" s="13"/>
      <c r="BM40" s="13"/>
      <c r="BN40" s="13"/>
      <c r="BO40" s="13"/>
      <c r="BP40" s="13"/>
      <c r="CA40" s="13"/>
      <c r="CB40" s="13"/>
      <c r="CC40" s="13"/>
      <c r="CD40" s="13"/>
      <c r="CE40" s="13"/>
      <c r="CF40" s="299"/>
      <c r="CG40" s="13"/>
      <c r="CH40" s="1771"/>
      <c r="CI40" s="1771"/>
      <c r="CJ40" s="1771"/>
      <c r="CK40" s="1771"/>
      <c r="CL40" s="1771"/>
      <c r="CM40" s="1771"/>
      <c r="CN40" s="1771"/>
      <c r="CO40" s="1771"/>
      <c r="CP40" s="1771"/>
      <c r="CQ40" s="1771"/>
    </row>
    <row r="41" spans="1:95" ht="14.1" customHeight="1">
      <c r="A41" s="15"/>
      <c r="B41" s="13"/>
      <c r="C41" s="13"/>
      <c r="D41" s="644" t="s">
        <v>222</v>
      </c>
      <c r="E41" s="2088" t="s">
        <v>1542</v>
      </c>
      <c r="F41" s="2088"/>
      <c r="G41" s="2088"/>
      <c r="H41" s="2088"/>
      <c r="I41" s="2088"/>
      <c r="J41" s="2088"/>
      <c r="K41" s="2088"/>
      <c r="L41" s="2088"/>
      <c r="M41" s="2088"/>
      <c r="N41" s="2088"/>
      <c r="O41" s="2088"/>
      <c r="P41" s="2088"/>
      <c r="Q41" s="2088"/>
      <c r="R41" s="13"/>
      <c r="S41" s="1993">
        <f>Z68</f>
        <v>7</v>
      </c>
      <c r="T41" s="1993"/>
      <c r="U41" s="53" t="s">
        <v>119</v>
      </c>
      <c r="V41" s="13"/>
      <c r="W41" s="13"/>
      <c r="X41" s="13"/>
      <c r="Y41" s="2089" t="s">
        <v>1310</v>
      </c>
      <c r="Z41" s="2090"/>
      <c r="AA41" s="2090"/>
      <c r="AB41" s="2090"/>
      <c r="AC41" s="2090"/>
      <c r="AD41" s="2090"/>
      <c r="AE41" s="2090"/>
      <c r="AF41" s="2090"/>
      <c r="AG41" s="2090"/>
      <c r="AH41" s="2091"/>
      <c r="AI41" s="13"/>
      <c r="AJ41" s="13"/>
      <c r="AK41" s="13"/>
      <c r="AL41" s="645" t="s">
        <v>1378</v>
      </c>
      <c r="AX41" s="606"/>
      <c r="BA41" s="584"/>
      <c r="BC41" s="584"/>
      <c r="BD41" s="13"/>
      <c r="BE41" s="13"/>
      <c r="BF41" s="13" t="s">
        <v>182</v>
      </c>
      <c r="BG41" s="13"/>
      <c r="BH41" s="13"/>
      <c r="BI41" s="13"/>
      <c r="BJ41" s="13"/>
      <c r="BK41" s="13"/>
      <c r="BL41" s="13"/>
      <c r="BM41" s="13"/>
      <c r="BN41" s="13"/>
      <c r="BO41" s="298"/>
      <c r="BP41" s="13"/>
      <c r="CA41" s="13"/>
      <c r="CB41" s="13"/>
      <c r="CC41" s="13"/>
      <c r="CD41" s="13"/>
      <c r="CE41" s="13"/>
      <c r="CG41" s="618"/>
      <c r="CH41" s="1771"/>
      <c r="CI41" s="1771"/>
      <c r="CJ41" s="1771"/>
      <c r="CK41" s="1771"/>
      <c r="CL41" s="1771"/>
      <c r="CM41" s="1771"/>
      <c r="CN41" s="1771"/>
      <c r="CO41" s="1771"/>
      <c r="CP41" s="1771"/>
      <c r="CQ41" s="1771"/>
    </row>
    <row r="42" spans="1:95" ht="14.1" customHeight="1">
      <c r="A42" s="15"/>
      <c r="B42" s="13"/>
      <c r="C42" s="13"/>
      <c r="D42" s="646" t="s">
        <v>277</v>
      </c>
      <c r="E42" s="2100" t="s">
        <v>1543</v>
      </c>
      <c r="F42" s="2100"/>
      <c r="G42" s="2100"/>
      <c r="H42" s="2100"/>
      <c r="I42" s="2100"/>
      <c r="J42" s="2100"/>
      <c r="K42" s="2100"/>
      <c r="L42" s="2100"/>
      <c r="M42" s="2100"/>
      <c r="N42" s="2100"/>
      <c r="O42" s="2100"/>
      <c r="P42" s="2100"/>
      <c r="Q42" s="2100"/>
      <c r="R42" s="13"/>
      <c r="S42" s="1993">
        <f>Z62</f>
        <v>5</v>
      </c>
      <c r="T42" s="1993"/>
      <c r="U42" s="53" t="s">
        <v>119</v>
      </c>
      <c r="V42" s="13"/>
      <c r="W42" s="13"/>
      <c r="X42" s="13"/>
      <c r="Y42" s="2101" t="s">
        <v>114</v>
      </c>
      <c r="Z42" s="2102"/>
      <c r="AA42" s="2102"/>
      <c r="AB42" s="257" t="s">
        <v>1337</v>
      </c>
      <c r="AC42" s="2103" t="s">
        <v>1338</v>
      </c>
      <c r="AD42" s="2103"/>
      <c r="AE42" s="2104"/>
      <c r="AF42" s="2105" t="str">
        <f>IF(COUNT(G11:AZ12)=0,"",IF($S$44&gt;=$S$41,"OK","NG"))</f>
        <v>OK</v>
      </c>
      <c r="AG42" s="2106"/>
      <c r="AH42" s="2107"/>
      <c r="AI42" s="13"/>
      <c r="AJ42" s="13"/>
      <c r="AK42" s="564"/>
      <c r="AL42" s="254" t="s">
        <v>32</v>
      </c>
      <c r="AM42" s="1871" t="s">
        <v>1593</v>
      </c>
      <c r="AN42" s="1871"/>
      <c r="AO42" s="1871"/>
      <c r="AP42" s="1871"/>
      <c r="AQ42" s="1871"/>
      <c r="AR42" s="1871"/>
      <c r="AS42" s="1871"/>
      <c r="AT42" s="1871"/>
      <c r="AU42" s="1871"/>
      <c r="AV42" s="1871"/>
      <c r="AW42" s="1871"/>
      <c r="AX42" s="168"/>
      <c r="AY42" s="311"/>
      <c r="AZ42" s="311"/>
      <c r="BA42" s="584"/>
      <c r="BC42" s="584"/>
      <c r="BD42" s="13"/>
      <c r="BE42" s="53"/>
      <c r="BF42" s="13" t="s">
        <v>183</v>
      </c>
      <c r="BG42" s="53"/>
      <c r="BH42" s="647"/>
      <c r="BI42" s="298"/>
      <c r="BJ42" s="298"/>
      <c r="BK42" s="298"/>
      <c r="BL42" s="298"/>
      <c r="BM42" s="298"/>
      <c r="BN42" s="298"/>
      <c r="BO42" s="13"/>
      <c r="CA42" s="13"/>
      <c r="CB42" s="13"/>
      <c r="CC42" s="13"/>
      <c r="CD42" s="13"/>
      <c r="CE42" s="13"/>
      <c r="CF42" s="526"/>
      <c r="CG42" s="618"/>
      <c r="CI42" s="312"/>
      <c r="CJ42" s="312"/>
      <c r="CK42" s="312"/>
      <c r="CL42" s="312"/>
      <c r="CM42" s="312"/>
      <c r="CN42" s="312"/>
      <c r="CO42" s="312"/>
      <c r="CP42" s="312"/>
      <c r="CQ42" s="312"/>
    </row>
    <row r="43" spans="1:95" ht="14.1" customHeight="1">
      <c r="A43" s="15"/>
      <c r="B43" s="13"/>
      <c r="C43" s="303"/>
      <c r="D43" s="648" t="s">
        <v>223</v>
      </c>
      <c r="E43" s="2281" t="s">
        <v>1544</v>
      </c>
      <c r="F43" s="2281"/>
      <c r="G43" s="2281"/>
      <c r="H43" s="2281"/>
      <c r="I43" s="2281"/>
      <c r="J43" s="2281"/>
      <c r="K43" s="2281"/>
      <c r="L43" s="2281"/>
      <c r="M43" s="2281"/>
      <c r="N43" s="2281"/>
      <c r="O43" s="2281"/>
      <c r="P43" s="2281"/>
      <c r="Q43" s="2281"/>
      <c r="R43" s="13"/>
      <c r="S43" s="1993">
        <f>G11+L11+AL11</f>
        <v>7</v>
      </c>
      <c r="T43" s="1993"/>
      <c r="U43" s="53" t="s">
        <v>119</v>
      </c>
      <c r="V43" s="13"/>
      <c r="W43" s="13"/>
      <c r="X43" s="13"/>
      <c r="Y43" s="1988">
        <f>$S$41</f>
        <v>7</v>
      </c>
      <c r="Z43" s="1989"/>
      <c r="AA43" s="1989"/>
      <c r="AB43" s="649" t="s">
        <v>1337</v>
      </c>
      <c r="AC43" s="1990">
        <f>$S$44</f>
        <v>8</v>
      </c>
      <c r="AD43" s="1990"/>
      <c r="AE43" s="1991"/>
      <c r="AF43" s="2108"/>
      <c r="AG43" s="2109"/>
      <c r="AH43" s="2110"/>
      <c r="AI43" s="13"/>
      <c r="AJ43" s="13"/>
      <c r="AK43" s="564"/>
      <c r="AL43" s="523"/>
      <c r="AM43" s="1871"/>
      <c r="AN43" s="1871"/>
      <c r="AO43" s="1871"/>
      <c r="AP43" s="1871"/>
      <c r="AQ43" s="1871"/>
      <c r="AR43" s="1871"/>
      <c r="AS43" s="1871"/>
      <c r="AT43" s="1871"/>
      <c r="AU43" s="1871"/>
      <c r="AV43" s="1871"/>
      <c r="AW43" s="1871"/>
      <c r="AX43" s="168"/>
      <c r="AY43" s="311"/>
      <c r="AZ43" s="311"/>
      <c r="BA43" s="584"/>
      <c r="BC43" s="584"/>
      <c r="BD43" s="13"/>
      <c r="BE43" s="13"/>
      <c r="BF43" s="13" t="s">
        <v>184</v>
      </c>
      <c r="BG43" s="13"/>
      <c r="BH43" s="13"/>
      <c r="BI43" s="13"/>
      <c r="BJ43" s="13"/>
      <c r="BK43" s="13"/>
      <c r="BL43" s="13"/>
      <c r="BM43" s="13"/>
      <c r="BN43" s="13"/>
      <c r="CA43" s="13"/>
      <c r="CB43" s="13"/>
      <c r="CC43" s="13"/>
      <c r="CD43" s="13"/>
      <c r="CE43" s="13"/>
      <c r="CF43" s="299"/>
      <c r="CG43" s="526"/>
      <c r="CH43" s="2271"/>
      <c r="CI43" s="2271"/>
      <c r="CJ43" s="2271"/>
      <c r="CK43" s="2271"/>
      <c r="CL43" s="2271"/>
      <c r="CM43" s="2271"/>
      <c r="CN43" s="2271"/>
      <c r="CO43" s="2271"/>
      <c r="CP43" s="2271"/>
      <c r="CQ43" s="2271"/>
    </row>
    <row r="44" spans="1:95" ht="14.1" customHeight="1">
      <c r="A44" s="15"/>
      <c r="B44" s="13"/>
      <c r="C44" s="303"/>
      <c r="D44" s="596" t="s">
        <v>1223</v>
      </c>
      <c r="E44" s="1992" t="s">
        <v>1226</v>
      </c>
      <c r="F44" s="1992"/>
      <c r="G44" s="1992"/>
      <c r="H44" s="1992"/>
      <c r="I44" s="1992"/>
      <c r="J44" s="1992"/>
      <c r="K44" s="1992"/>
      <c r="L44" s="1992"/>
      <c r="M44" s="1992"/>
      <c r="N44" s="1992"/>
      <c r="O44" s="1992"/>
      <c r="P44" s="1992"/>
      <c r="Q44" s="1992"/>
      <c r="R44" s="13"/>
      <c r="S44" s="1993">
        <f>G11+L11+R11+W11+Z11+AL11+O11</f>
        <v>8</v>
      </c>
      <c r="T44" s="1993"/>
      <c r="U44" s="53" t="s">
        <v>119</v>
      </c>
      <c r="V44" s="13"/>
      <c r="W44" s="13"/>
      <c r="X44" s="13"/>
      <c r="Y44" s="1994" t="s">
        <v>1545</v>
      </c>
      <c r="Z44" s="1995"/>
      <c r="AA44" s="1995"/>
      <c r="AB44" s="650" t="s">
        <v>1337</v>
      </c>
      <c r="AC44" s="1996" t="s">
        <v>1339</v>
      </c>
      <c r="AD44" s="1996"/>
      <c r="AE44" s="1997"/>
      <c r="AF44" s="1975" t="str">
        <f>IF(COUNT(G11:AZ12)=0,"",IF($S$43&gt;=$Y$45,"OK","NG"))</f>
        <v>OK</v>
      </c>
      <c r="AG44" s="1976"/>
      <c r="AH44" s="1977"/>
      <c r="AI44" s="13"/>
      <c r="AJ44" s="13"/>
      <c r="AK44" s="564"/>
      <c r="AL44" s="523"/>
      <c r="AM44" s="1871"/>
      <c r="AN44" s="1871"/>
      <c r="AO44" s="1871"/>
      <c r="AP44" s="1871"/>
      <c r="AQ44" s="1871"/>
      <c r="AR44" s="1871"/>
      <c r="AS44" s="1871"/>
      <c r="AT44" s="1871"/>
      <c r="AU44" s="1871"/>
      <c r="AV44" s="1871"/>
      <c r="AW44" s="1871"/>
      <c r="AX44" s="168"/>
      <c r="AY44" s="311"/>
      <c r="AZ44" s="311"/>
      <c r="BA44" s="584"/>
      <c r="BD44" s="13"/>
      <c r="BE44" s="13"/>
      <c r="BF44" s="13"/>
      <c r="BG44" s="13"/>
      <c r="BH44" s="13"/>
      <c r="BI44" s="13"/>
      <c r="BJ44" s="13"/>
      <c r="BK44" s="13"/>
      <c r="BL44" s="13"/>
      <c r="BM44" s="13"/>
      <c r="BN44" s="13"/>
      <c r="BP44" s="566" t="s">
        <v>348</v>
      </c>
      <c r="BQ44" s="566"/>
      <c r="BR44" s="566"/>
      <c r="BU44" s="13"/>
      <c r="BY44" s="13"/>
      <c r="CA44" s="13"/>
      <c r="CB44" s="13"/>
      <c r="CC44" s="13"/>
      <c r="CD44" s="13"/>
      <c r="CE44" s="13"/>
      <c r="CF44" s="299"/>
      <c r="CG44" s="312"/>
      <c r="CH44" s="2271"/>
      <c r="CI44" s="2271"/>
      <c r="CJ44" s="2271"/>
      <c r="CK44" s="2271"/>
      <c r="CL44" s="2271"/>
      <c r="CM44" s="2271"/>
      <c r="CN44" s="2271"/>
      <c r="CO44" s="2271"/>
      <c r="CP44" s="2271"/>
      <c r="CQ44" s="2271"/>
    </row>
    <row r="45" spans="1:95" ht="14.1" customHeight="1" thickBot="1">
      <c r="A45" s="15"/>
      <c r="B45" s="13"/>
      <c r="C45" s="13"/>
      <c r="D45" s="303" t="s">
        <v>1227</v>
      </c>
      <c r="E45" s="1981" t="s">
        <v>1546</v>
      </c>
      <c r="F45" s="1981"/>
      <c r="G45" s="1981"/>
      <c r="H45" s="1981"/>
      <c r="I45" s="1981"/>
      <c r="J45" s="1981"/>
      <c r="K45" s="1981"/>
      <c r="L45" s="1981"/>
      <c r="M45" s="1981"/>
      <c r="N45" s="1981"/>
      <c r="O45" s="1981"/>
      <c r="P45" s="1981"/>
      <c r="Q45" s="1981"/>
      <c r="R45" s="13"/>
      <c r="S45" s="1982">
        <f>BH51</f>
        <v>7.497109826589595</v>
      </c>
      <c r="T45" s="1982"/>
      <c r="U45" s="53" t="s">
        <v>119</v>
      </c>
      <c r="V45" s="13"/>
      <c r="W45" s="13"/>
      <c r="X45" s="13"/>
      <c r="Y45" s="1983">
        <f>IFERROR($S$42*1/2,"")</f>
        <v>2.5</v>
      </c>
      <c r="Z45" s="1984"/>
      <c r="AA45" s="1984"/>
      <c r="AB45" s="651" t="s">
        <v>1337</v>
      </c>
      <c r="AC45" s="1985">
        <f>$S$43</f>
        <v>7</v>
      </c>
      <c r="AD45" s="1985"/>
      <c r="AE45" s="1986"/>
      <c r="AF45" s="1978"/>
      <c r="AG45" s="1979"/>
      <c r="AH45" s="1980"/>
      <c r="AI45" s="13"/>
      <c r="AJ45" s="13"/>
      <c r="AK45" s="564"/>
      <c r="AL45" s="565"/>
      <c r="AM45" s="1871"/>
      <c r="AN45" s="1871"/>
      <c r="AO45" s="1871"/>
      <c r="AP45" s="1871"/>
      <c r="AQ45" s="1871"/>
      <c r="AR45" s="1871"/>
      <c r="AS45" s="1871"/>
      <c r="AT45" s="1871"/>
      <c r="AU45" s="1871"/>
      <c r="AV45" s="1871"/>
      <c r="AW45" s="1871"/>
      <c r="AX45" s="168"/>
      <c r="AY45" s="311"/>
      <c r="AZ45" s="311"/>
      <c r="BA45" s="584"/>
      <c r="BD45" s="1728" t="s">
        <v>176</v>
      </c>
      <c r="BE45" s="1728"/>
      <c r="BF45" s="1728"/>
      <c r="BG45" s="1728"/>
      <c r="BH45" s="1728"/>
      <c r="BI45" s="1728"/>
      <c r="BJ45" s="1728"/>
      <c r="BK45" s="1728"/>
      <c r="BL45" s="1728"/>
      <c r="BM45" s="1728"/>
      <c r="BN45" s="652"/>
      <c r="BO45" s="653"/>
      <c r="BP45" s="1728" t="s">
        <v>176</v>
      </c>
      <c r="BQ45" s="1728"/>
      <c r="BR45" s="1728"/>
      <c r="BS45" s="1728"/>
      <c r="BT45" s="1728"/>
      <c r="BU45" s="1728"/>
      <c r="BV45" s="1728"/>
      <c r="BW45" s="1728"/>
      <c r="BX45" s="1728"/>
      <c r="BY45" s="1728"/>
      <c r="CA45" s="13"/>
      <c r="CF45" s="654"/>
      <c r="CG45" s="13"/>
      <c r="CH45" s="312"/>
      <c r="CI45" s="312"/>
      <c r="CJ45" s="312"/>
      <c r="CK45" s="312"/>
      <c r="CL45" s="312"/>
      <c r="CM45" s="312"/>
      <c r="CN45" s="312"/>
      <c r="CO45" s="312"/>
      <c r="CP45" s="312"/>
      <c r="CQ45" s="312"/>
    </row>
    <row r="46" spans="1:95" ht="14.1" customHeight="1">
      <c r="A46" s="579"/>
      <c r="B46" s="13"/>
      <c r="C46" s="13"/>
      <c r="D46" s="53"/>
      <c r="E46" s="564"/>
      <c r="F46" s="564"/>
      <c r="G46" s="564"/>
      <c r="H46" s="564"/>
      <c r="I46" s="655"/>
      <c r="J46" s="655"/>
      <c r="K46" s="655"/>
      <c r="L46" s="655"/>
      <c r="M46" s="655"/>
      <c r="N46" s="655"/>
      <c r="O46" s="655"/>
      <c r="P46" s="655"/>
      <c r="Q46" s="655"/>
      <c r="R46" s="13"/>
      <c r="S46" s="13"/>
      <c r="T46" s="13"/>
      <c r="U46" s="13"/>
      <c r="V46" s="13"/>
      <c r="W46" s="4"/>
      <c r="X46" s="13"/>
      <c r="Y46" s="13"/>
      <c r="Z46" s="13"/>
      <c r="AA46" s="13"/>
      <c r="AB46" s="13"/>
      <c r="AC46" s="13"/>
      <c r="AD46" s="13"/>
      <c r="AE46" s="13"/>
      <c r="AF46" s="13"/>
      <c r="AG46" s="13"/>
      <c r="AH46" s="13"/>
      <c r="AI46" s="13"/>
      <c r="AJ46" s="13"/>
      <c r="AK46" s="13"/>
      <c r="AL46" s="567"/>
      <c r="AM46" s="1871"/>
      <c r="AN46" s="1871"/>
      <c r="AO46" s="1871"/>
      <c r="AP46" s="1871"/>
      <c r="AQ46" s="1871"/>
      <c r="AR46" s="1871"/>
      <c r="AS46" s="1871"/>
      <c r="AT46" s="1871"/>
      <c r="AU46" s="1871"/>
      <c r="AV46" s="1871"/>
      <c r="AW46" s="1871"/>
      <c r="AX46" s="168"/>
      <c r="AY46" s="311"/>
      <c r="AZ46" s="311"/>
      <c r="BC46" s="584"/>
      <c r="BD46" s="1918"/>
      <c r="BE46" s="1918"/>
      <c r="BF46" s="1918"/>
      <c r="BG46" s="1918"/>
      <c r="BH46" s="1918"/>
      <c r="BI46" s="1918"/>
      <c r="BJ46" s="1918"/>
      <c r="BK46" s="1918"/>
      <c r="BL46" s="1918"/>
      <c r="BM46" s="1918"/>
      <c r="BN46" s="652"/>
      <c r="BO46" s="653"/>
      <c r="BP46" s="1918"/>
      <c r="BQ46" s="1918"/>
      <c r="BR46" s="1918"/>
      <c r="BS46" s="1918"/>
      <c r="BT46" s="1918"/>
      <c r="BU46" s="1918"/>
      <c r="BV46" s="1918"/>
      <c r="BW46" s="1918"/>
      <c r="BX46" s="1918"/>
      <c r="BY46" s="1918"/>
      <c r="CA46" s="13"/>
      <c r="CG46" s="656"/>
      <c r="CH46" s="1771"/>
      <c r="CI46" s="1771"/>
      <c r="CJ46" s="1771"/>
      <c r="CK46" s="1771"/>
      <c r="CL46" s="1771"/>
      <c r="CM46" s="1771"/>
      <c r="CN46" s="1771"/>
      <c r="CO46" s="1771"/>
      <c r="CP46" s="1771"/>
      <c r="CQ46" s="1771"/>
    </row>
    <row r="47" spans="1:95" ht="14.1" customHeight="1">
      <c r="A47" s="579"/>
      <c r="B47" s="13"/>
      <c r="C47" s="561" t="s">
        <v>492</v>
      </c>
      <c r="D47" s="1872" t="s">
        <v>1547</v>
      </c>
      <c r="E47" s="1872"/>
      <c r="F47" s="1872"/>
      <c r="G47" s="1872"/>
      <c r="H47" s="1872"/>
      <c r="I47" s="1872"/>
      <c r="J47" s="1872"/>
      <c r="K47" s="1872"/>
      <c r="L47" s="1872"/>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574"/>
      <c r="AL47" s="12"/>
      <c r="AM47" s="1871"/>
      <c r="AN47" s="1871"/>
      <c r="AO47" s="1871"/>
      <c r="AP47" s="1871"/>
      <c r="AQ47" s="1871"/>
      <c r="AR47" s="1871"/>
      <c r="AS47" s="1871"/>
      <c r="AT47" s="1871"/>
      <c r="AU47" s="1871"/>
      <c r="AV47" s="1871"/>
      <c r="AW47" s="1871"/>
      <c r="AX47" s="168"/>
      <c r="AY47" s="311"/>
      <c r="AZ47" s="311"/>
      <c r="BC47" s="584"/>
      <c r="BD47" s="1943" t="s">
        <v>1112</v>
      </c>
      <c r="BE47" s="1944"/>
      <c r="BF47" s="1944"/>
      <c r="BG47" s="1945"/>
      <c r="BH47" s="1935">
        <v>173</v>
      </c>
      <c r="BI47" s="1936"/>
      <c r="BJ47" s="1936"/>
      <c r="BK47" s="1939" t="s">
        <v>180</v>
      </c>
      <c r="BL47" s="1939"/>
      <c r="BM47" s="1940"/>
      <c r="BN47" s="652"/>
      <c r="BO47" s="653"/>
      <c r="BP47" s="1943" t="s">
        <v>1112</v>
      </c>
      <c r="BQ47" s="1944"/>
      <c r="BR47" s="1944"/>
      <c r="BS47" s="1945"/>
      <c r="BT47" s="1935">
        <v>173</v>
      </c>
      <c r="BU47" s="1936"/>
      <c r="BV47" s="1936"/>
      <c r="BW47" s="1939" t="s">
        <v>180</v>
      </c>
      <c r="BX47" s="1939"/>
      <c r="BY47" s="1940"/>
      <c r="CA47" s="13"/>
      <c r="CG47" s="618"/>
      <c r="CH47" s="1771"/>
      <c r="CI47" s="1771"/>
      <c r="CJ47" s="1771"/>
      <c r="CK47" s="1771"/>
      <c r="CL47" s="1771"/>
      <c r="CM47" s="1771"/>
      <c r="CN47" s="1771"/>
      <c r="CO47" s="1771"/>
      <c r="CP47" s="1771"/>
      <c r="CQ47" s="1771"/>
    </row>
    <row r="48" spans="1:95" ht="14.1" customHeight="1">
      <c r="A48" s="579"/>
      <c r="B48" s="13"/>
      <c r="C48" s="13"/>
      <c r="D48" s="1872"/>
      <c r="E48" s="1872"/>
      <c r="F48" s="1872"/>
      <c r="G48" s="1872"/>
      <c r="H48" s="1872"/>
      <c r="I48" s="1872"/>
      <c r="J48" s="1872"/>
      <c r="K48" s="1872"/>
      <c r="L48" s="1872"/>
      <c r="M48" s="1872"/>
      <c r="N48" s="1872"/>
      <c r="O48" s="1872"/>
      <c r="P48" s="1872"/>
      <c r="Q48" s="1872"/>
      <c r="R48" s="1872"/>
      <c r="S48" s="1872"/>
      <c r="T48" s="1872"/>
      <c r="U48" s="1872"/>
      <c r="V48" s="1872"/>
      <c r="W48" s="1872"/>
      <c r="X48" s="1872"/>
      <c r="Y48" s="1872"/>
      <c r="Z48" s="1872"/>
      <c r="AA48" s="1872"/>
      <c r="AB48" s="1872"/>
      <c r="AC48" s="1872"/>
      <c r="AD48" s="1872"/>
      <c r="AE48" s="1872"/>
      <c r="AF48" s="1872"/>
      <c r="AG48" s="1872"/>
      <c r="AH48" s="1872"/>
      <c r="AI48" s="1872"/>
      <c r="AJ48" s="1872"/>
      <c r="AK48" s="574"/>
      <c r="AL48" s="297"/>
      <c r="AM48" s="1871"/>
      <c r="AN48" s="1871"/>
      <c r="AO48" s="1871"/>
      <c r="AP48" s="1871"/>
      <c r="AQ48" s="1871"/>
      <c r="AR48" s="1871"/>
      <c r="AS48" s="1871"/>
      <c r="AT48" s="1871"/>
      <c r="AU48" s="1871"/>
      <c r="AV48" s="1871"/>
      <c r="AW48" s="1871"/>
      <c r="AX48" s="168"/>
      <c r="AY48" s="65"/>
      <c r="AZ48" s="657"/>
      <c r="BC48" s="584"/>
      <c r="BD48" s="2092"/>
      <c r="BE48" s="2093"/>
      <c r="BF48" s="2093"/>
      <c r="BG48" s="2094"/>
      <c r="BH48" s="2095"/>
      <c r="BI48" s="2096"/>
      <c r="BJ48" s="2096"/>
      <c r="BK48" s="2097"/>
      <c r="BL48" s="2097"/>
      <c r="BM48" s="2098"/>
      <c r="BN48" s="652"/>
      <c r="BO48" s="653"/>
      <c r="BP48" s="2092"/>
      <c r="BQ48" s="2093"/>
      <c r="BR48" s="2093"/>
      <c r="BS48" s="2094"/>
      <c r="BT48" s="2095"/>
      <c r="BU48" s="2096"/>
      <c r="BV48" s="2096"/>
      <c r="BW48" s="2097"/>
      <c r="BX48" s="2097"/>
      <c r="BY48" s="2098"/>
      <c r="CA48" s="13"/>
      <c r="CG48" s="618"/>
      <c r="CH48" s="1771"/>
      <c r="CI48" s="1771"/>
      <c r="CJ48" s="1771"/>
      <c r="CK48" s="1771"/>
      <c r="CL48" s="1771"/>
      <c r="CM48" s="1771"/>
      <c r="CN48" s="1771"/>
      <c r="CO48" s="1771"/>
      <c r="CP48" s="1771"/>
      <c r="CQ48" s="1771"/>
    </row>
    <row r="49" spans="1:79" ht="14.1" customHeight="1">
      <c r="A49" s="579"/>
      <c r="B49" s="13"/>
      <c r="C49" s="2099" t="s">
        <v>1548</v>
      </c>
      <c r="D49" s="2099"/>
      <c r="E49" s="2099"/>
      <c r="F49" s="2099"/>
      <c r="G49" s="2099"/>
      <c r="H49" s="2099"/>
      <c r="I49" s="2099"/>
      <c r="J49" s="2099"/>
      <c r="K49" s="2099"/>
      <c r="L49" s="2099"/>
      <c r="M49" s="2099"/>
      <c r="N49" s="2099"/>
      <c r="O49" s="2099"/>
      <c r="P49" s="2099"/>
      <c r="Q49" s="2099"/>
      <c r="R49" s="2099"/>
      <c r="S49" s="2099"/>
      <c r="T49" s="2099"/>
      <c r="U49" s="2099"/>
      <c r="V49" s="2099"/>
      <c r="W49" s="2099"/>
      <c r="X49" s="2099"/>
      <c r="Y49" s="2099"/>
      <c r="Z49" s="2099"/>
      <c r="AA49" s="2099"/>
      <c r="AB49" s="2099"/>
      <c r="AC49" s="2099"/>
      <c r="AD49" s="2099"/>
      <c r="AE49" s="2099"/>
      <c r="AF49" s="2099"/>
      <c r="AG49" s="2099"/>
      <c r="AH49" s="13"/>
      <c r="AI49" s="13"/>
      <c r="AJ49" s="13"/>
      <c r="AK49" s="558"/>
      <c r="AL49" s="297"/>
      <c r="AM49" s="311"/>
      <c r="AN49" s="311"/>
      <c r="AO49" s="311"/>
      <c r="AP49" s="311"/>
      <c r="AQ49" s="311"/>
      <c r="AR49" s="311"/>
      <c r="AS49" s="311"/>
      <c r="AT49" s="311"/>
      <c r="AU49" s="311"/>
      <c r="AV49" s="311"/>
      <c r="AW49" s="311"/>
      <c r="AX49" s="168"/>
      <c r="AY49" s="311"/>
      <c r="AZ49" s="311"/>
      <c r="BC49" s="605"/>
      <c r="BD49" s="1943" t="s">
        <v>1549</v>
      </c>
      <c r="BE49" s="1944"/>
      <c r="BF49" s="1944"/>
      <c r="BG49" s="1945"/>
      <c r="BH49" s="1935">
        <f>BH56</f>
        <v>1297</v>
      </c>
      <c r="BI49" s="1936"/>
      <c r="BJ49" s="1936"/>
      <c r="BK49" s="1939" t="s">
        <v>180</v>
      </c>
      <c r="BL49" s="1939"/>
      <c r="BM49" s="1940"/>
      <c r="BN49" s="652"/>
      <c r="BO49" s="653"/>
      <c r="BP49" s="1943" t="s">
        <v>1549</v>
      </c>
      <c r="BQ49" s="1944"/>
      <c r="BR49" s="1944"/>
      <c r="BS49" s="1945"/>
      <c r="BT49" s="1935">
        <f>BT56</f>
        <v>1792</v>
      </c>
      <c r="BU49" s="1936"/>
      <c r="BV49" s="1936"/>
      <c r="BW49" s="1939" t="s">
        <v>180</v>
      </c>
      <c r="BX49" s="1939"/>
      <c r="BY49" s="1940"/>
      <c r="CA49" s="13"/>
    </row>
    <row r="50" spans="1:79" ht="14.1" customHeight="1" thickBot="1">
      <c r="A50" s="579"/>
      <c r="B50" s="13"/>
      <c r="C50" s="1949"/>
      <c r="D50" s="1950"/>
      <c r="E50" s="1953" t="s">
        <v>159</v>
      </c>
      <c r="F50" s="1954"/>
      <c r="G50" s="1954"/>
      <c r="H50" s="1954"/>
      <c r="I50" s="1954"/>
      <c r="J50" s="1954"/>
      <c r="K50" s="1953" t="s">
        <v>1550</v>
      </c>
      <c r="L50" s="1954"/>
      <c r="M50" s="1954"/>
      <c r="N50" s="1954"/>
      <c r="O50" s="1954"/>
      <c r="P50" s="1954"/>
      <c r="Q50" s="1954"/>
      <c r="R50" s="1954"/>
      <c r="S50" s="1954"/>
      <c r="T50" s="1954"/>
      <c r="U50" s="1954"/>
      <c r="V50" s="1954"/>
      <c r="W50" s="1954"/>
      <c r="X50" s="1954"/>
      <c r="Y50" s="1954"/>
      <c r="Z50" s="1954"/>
      <c r="AA50" s="1954"/>
      <c r="AB50" s="1954"/>
      <c r="AC50" s="1957"/>
      <c r="AD50" s="1959" t="s">
        <v>14</v>
      </c>
      <c r="AE50" s="1960"/>
      <c r="AF50" s="1960"/>
      <c r="AG50" s="1961"/>
      <c r="AK50" s="13"/>
      <c r="AL50" s="297" t="s">
        <v>17</v>
      </c>
      <c r="AM50" s="2280" t="s">
        <v>1586</v>
      </c>
      <c r="AN50" s="2280"/>
      <c r="AO50" s="2280"/>
      <c r="AP50" s="2280"/>
      <c r="AQ50" s="2280"/>
      <c r="AR50" s="2280"/>
      <c r="AS50" s="2280"/>
      <c r="AT50" s="2280"/>
      <c r="AU50" s="2280"/>
      <c r="AV50" s="2280"/>
      <c r="AW50" s="2280"/>
      <c r="AX50" s="606"/>
      <c r="BC50" s="605"/>
      <c r="BD50" s="1946"/>
      <c r="BE50" s="1947"/>
      <c r="BF50" s="1947"/>
      <c r="BG50" s="1948"/>
      <c r="BH50" s="1937"/>
      <c r="BI50" s="1938"/>
      <c r="BJ50" s="1938"/>
      <c r="BK50" s="1941"/>
      <c r="BL50" s="1941"/>
      <c r="BM50" s="1942"/>
      <c r="BN50" s="652"/>
      <c r="BO50" s="653"/>
      <c r="BP50" s="1946"/>
      <c r="BQ50" s="1947"/>
      <c r="BR50" s="1947"/>
      <c r="BS50" s="1948"/>
      <c r="BT50" s="1937"/>
      <c r="BU50" s="1938"/>
      <c r="BV50" s="1938"/>
      <c r="BW50" s="1941"/>
      <c r="BX50" s="1941"/>
      <c r="BY50" s="1942"/>
      <c r="CA50" s="13"/>
    </row>
    <row r="51" spans="1:79" ht="10.5" customHeight="1" thickBot="1">
      <c r="A51" s="579"/>
      <c r="B51" s="13"/>
      <c r="C51" s="1951"/>
      <c r="D51" s="1952"/>
      <c r="E51" s="1955"/>
      <c r="F51" s="1956"/>
      <c r="G51" s="1956"/>
      <c r="H51" s="1956"/>
      <c r="I51" s="1956"/>
      <c r="J51" s="1956"/>
      <c r="K51" s="1955"/>
      <c r="L51" s="1956"/>
      <c r="M51" s="1956"/>
      <c r="N51" s="1956"/>
      <c r="O51" s="1956"/>
      <c r="P51" s="1956"/>
      <c r="Q51" s="1956"/>
      <c r="R51" s="1956"/>
      <c r="S51" s="1956"/>
      <c r="T51" s="1956"/>
      <c r="U51" s="1956"/>
      <c r="V51" s="1956"/>
      <c r="W51" s="1956"/>
      <c r="X51" s="1956"/>
      <c r="Y51" s="1956"/>
      <c r="Z51" s="1956"/>
      <c r="AA51" s="1956"/>
      <c r="AB51" s="1956"/>
      <c r="AC51" s="1958"/>
      <c r="AD51" s="1962"/>
      <c r="AE51" s="1963"/>
      <c r="AF51" s="1963"/>
      <c r="AG51" s="1964"/>
      <c r="AK51" s="558"/>
      <c r="AL51" s="642"/>
      <c r="AM51" s="2280"/>
      <c r="AN51" s="2280"/>
      <c r="AO51" s="2280"/>
      <c r="AP51" s="2280"/>
      <c r="AQ51" s="2280"/>
      <c r="AR51" s="2280"/>
      <c r="AS51" s="2280"/>
      <c r="AT51" s="2280"/>
      <c r="AU51" s="2280"/>
      <c r="AV51" s="2280"/>
      <c r="AW51" s="2280"/>
      <c r="AX51" s="606"/>
      <c r="BC51" s="584"/>
      <c r="BD51" s="2120" t="s">
        <v>175</v>
      </c>
      <c r="BE51" s="2121"/>
      <c r="BF51" s="2121"/>
      <c r="BG51" s="2122"/>
      <c r="BH51" s="2126">
        <f>IF(ISERROR(BH49/BH47),"",(BH49/BH47))</f>
        <v>7.497109826589595</v>
      </c>
      <c r="BI51" s="2127"/>
      <c r="BJ51" s="2127"/>
      <c r="BK51" s="2112" t="s">
        <v>113</v>
      </c>
      <c r="BL51" s="2112"/>
      <c r="BM51" s="2113"/>
      <c r="BN51" s="652"/>
      <c r="BO51" s="653"/>
      <c r="BP51" s="2120" t="s">
        <v>175</v>
      </c>
      <c r="BQ51" s="2121"/>
      <c r="BR51" s="2121"/>
      <c r="BS51" s="2122"/>
      <c r="BT51" s="2126">
        <f>IF(ISERROR(BT49/BT47),"",(BT49/BT47))</f>
        <v>10.358381502890174</v>
      </c>
      <c r="BU51" s="2127"/>
      <c r="BV51" s="2127"/>
      <c r="BW51" s="2112" t="s">
        <v>113</v>
      </c>
      <c r="BX51" s="2112"/>
      <c r="BY51" s="2113"/>
      <c r="CA51" s="13"/>
    </row>
    <row r="52" spans="1:79" ht="14.1" customHeight="1" thickTop="1" thickBot="1">
      <c r="A52" s="579"/>
      <c r="B52" s="13"/>
      <c r="C52" s="2253" t="s">
        <v>1551</v>
      </c>
      <c r="D52" s="2254"/>
      <c r="E52" s="2259" t="s">
        <v>1119</v>
      </c>
      <c r="F52" s="2260"/>
      <c r="G52" s="2265" t="s">
        <v>796</v>
      </c>
      <c r="H52" s="2266"/>
      <c r="I52" s="2266"/>
      <c r="J52" s="2266"/>
      <c r="K52" s="2268" t="s">
        <v>33</v>
      </c>
      <c r="L52" s="1965"/>
      <c r="M52" s="1965"/>
      <c r="N52" s="1965"/>
      <c r="O52" s="1965">
        <v>6</v>
      </c>
      <c r="P52" s="1965"/>
      <c r="Q52" s="1965" t="s">
        <v>46</v>
      </c>
      <c r="R52" s="1965" t="s">
        <v>848</v>
      </c>
      <c r="S52" s="2130">
        <v>3</v>
      </c>
      <c r="T52" s="2130"/>
      <c r="U52" s="2131" t="s">
        <v>1552</v>
      </c>
      <c r="V52" s="2131"/>
      <c r="W52" s="2131"/>
      <c r="X52" s="2131"/>
      <c r="Y52" s="2131"/>
      <c r="Z52" s="2132">
        <f>IF(O52=0,"",ROUNDDOWN(O52/S52,1))</f>
        <v>2</v>
      </c>
      <c r="AA52" s="2132"/>
      <c r="AB52" s="2132"/>
      <c r="AC52" s="2133" t="s">
        <v>46</v>
      </c>
      <c r="AD52" s="2134" t="s">
        <v>798</v>
      </c>
      <c r="AE52" s="2135"/>
      <c r="AF52" s="2135"/>
      <c r="AG52" s="2136"/>
      <c r="AK52" s="13"/>
      <c r="AL52" s="302" t="s">
        <v>17</v>
      </c>
      <c r="AM52" s="1934" t="s">
        <v>1594</v>
      </c>
      <c r="AN52" s="1934"/>
      <c r="AO52" s="1934"/>
      <c r="AP52" s="1934"/>
      <c r="AQ52" s="1934"/>
      <c r="AR52" s="1934"/>
      <c r="AS52" s="1934"/>
      <c r="AT52" s="1934"/>
      <c r="AU52" s="1934"/>
      <c r="AV52" s="1934"/>
      <c r="AW52" s="1934"/>
      <c r="AX52" s="606"/>
      <c r="BC52" s="584"/>
      <c r="BD52" s="2123"/>
      <c r="BE52" s="2124"/>
      <c r="BF52" s="2124"/>
      <c r="BG52" s="2125"/>
      <c r="BH52" s="2128"/>
      <c r="BI52" s="2129"/>
      <c r="BJ52" s="2129"/>
      <c r="BK52" s="2114"/>
      <c r="BL52" s="2114"/>
      <c r="BM52" s="2115"/>
      <c r="BN52" s="652"/>
      <c r="BO52" s="653"/>
      <c r="BP52" s="2123"/>
      <c r="BQ52" s="2124"/>
      <c r="BR52" s="2124"/>
      <c r="BS52" s="2125"/>
      <c r="BT52" s="2128"/>
      <c r="BU52" s="2129"/>
      <c r="BV52" s="2129"/>
      <c r="BW52" s="2114"/>
      <c r="BX52" s="2114"/>
      <c r="BY52" s="2115"/>
      <c r="CA52" s="13"/>
    </row>
    <row r="53" spans="1:79" ht="14.1" customHeight="1">
      <c r="A53" s="579"/>
      <c r="B53" s="13"/>
      <c r="C53" s="2255"/>
      <c r="D53" s="2256"/>
      <c r="E53" s="2261"/>
      <c r="F53" s="2262"/>
      <c r="G53" s="2267"/>
      <c r="H53" s="2156"/>
      <c r="I53" s="2156"/>
      <c r="J53" s="2156"/>
      <c r="K53" s="2238"/>
      <c r="L53" s="1728"/>
      <c r="M53" s="1728"/>
      <c r="N53" s="1728"/>
      <c r="O53" s="1728"/>
      <c r="P53" s="1728"/>
      <c r="Q53" s="1728"/>
      <c r="R53" s="1728"/>
      <c r="S53" s="2037"/>
      <c r="T53" s="2037"/>
      <c r="U53" s="2131"/>
      <c r="V53" s="2131"/>
      <c r="W53" s="2131"/>
      <c r="X53" s="2131"/>
      <c r="Y53" s="2131"/>
      <c r="Z53" s="2132"/>
      <c r="AA53" s="2132"/>
      <c r="AB53" s="2132"/>
      <c r="AC53" s="2133"/>
      <c r="AD53" s="2134"/>
      <c r="AE53" s="2135"/>
      <c r="AF53" s="2135"/>
      <c r="AG53" s="2136"/>
      <c r="AK53" s="13"/>
      <c r="AL53" s="642"/>
      <c r="AM53" s="1934"/>
      <c r="AN53" s="1934"/>
      <c r="AO53" s="1934"/>
      <c r="AP53" s="1934"/>
      <c r="AQ53" s="1934"/>
      <c r="AR53" s="1934"/>
      <c r="AS53" s="1934"/>
      <c r="AT53" s="1934"/>
      <c r="AU53" s="1934"/>
      <c r="AV53" s="1934"/>
      <c r="AW53" s="1934"/>
      <c r="AX53" s="606"/>
      <c r="BD53" s="2154" t="s">
        <v>1553</v>
      </c>
      <c r="BE53" s="2154"/>
      <c r="BF53" s="2154"/>
      <c r="BG53" s="2154"/>
      <c r="BH53" s="2154"/>
      <c r="BI53" s="2154"/>
      <c r="BJ53" s="2154"/>
      <c r="BK53" s="2154"/>
      <c r="BL53" s="2154"/>
      <c r="BM53" s="2154"/>
      <c r="BN53" s="652"/>
      <c r="BO53" s="653"/>
      <c r="BP53" s="2154" t="s">
        <v>1553</v>
      </c>
      <c r="BQ53" s="2154"/>
      <c r="BR53" s="2154"/>
      <c r="BS53" s="2154"/>
      <c r="BT53" s="2154"/>
      <c r="BU53" s="2154"/>
      <c r="BV53" s="2154"/>
      <c r="BW53" s="2154"/>
      <c r="BX53" s="2154"/>
      <c r="BY53" s="2154"/>
      <c r="CA53" s="13"/>
    </row>
    <row r="54" spans="1:79" ht="14.1" customHeight="1">
      <c r="A54" s="579"/>
      <c r="B54" s="13"/>
      <c r="C54" s="2255"/>
      <c r="D54" s="2256"/>
      <c r="E54" s="2261"/>
      <c r="F54" s="2262"/>
      <c r="G54" s="1966" t="s">
        <v>799</v>
      </c>
      <c r="H54" s="1967"/>
      <c r="I54" s="1967"/>
      <c r="J54" s="1967"/>
      <c r="K54" s="1970" t="s">
        <v>33</v>
      </c>
      <c r="L54" s="1971"/>
      <c r="M54" s="1971"/>
      <c r="N54" s="1971"/>
      <c r="O54" s="1971">
        <v>13</v>
      </c>
      <c r="P54" s="1971"/>
      <c r="Q54" s="1971" t="s">
        <v>46</v>
      </c>
      <c r="R54" s="1971" t="s">
        <v>848</v>
      </c>
      <c r="S54" s="2050">
        <v>6</v>
      </c>
      <c r="T54" s="2050"/>
      <c r="U54" s="2279" t="s">
        <v>1552</v>
      </c>
      <c r="V54" s="2279"/>
      <c r="W54" s="2279"/>
      <c r="X54" s="2279"/>
      <c r="Y54" s="2279"/>
      <c r="Z54" s="2118">
        <f>IF(O54=0,"",ROUNDDOWN(O54/S54,1))</f>
        <v>2.1</v>
      </c>
      <c r="AA54" s="2118"/>
      <c r="AB54" s="2118"/>
      <c r="AC54" s="2140" t="s">
        <v>46</v>
      </c>
      <c r="AD54" s="2134"/>
      <c r="AE54" s="2135"/>
      <c r="AF54" s="2135"/>
      <c r="AG54" s="2136"/>
      <c r="AK54" s="13"/>
      <c r="AL54" s="431"/>
      <c r="AM54" s="1871" t="s">
        <v>1570</v>
      </c>
      <c r="AN54" s="1871"/>
      <c r="AO54" s="1871"/>
      <c r="AP54" s="1871"/>
      <c r="AQ54" s="1871"/>
      <c r="AR54" s="1871"/>
      <c r="AS54" s="1871"/>
      <c r="AT54" s="1871"/>
      <c r="AU54" s="1871"/>
      <c r="AV54" s="1871"/>
      <c r="AW54" s="1871"/>
      <c r="AX54" s="168"/>
      <c r="AY54" s="311"/>
      <c r="AZ54" s="311"/>
      <c r="BD54" s="2155"/>
      <c r="BE54" s="2155"/>
      <c r="BF54" s="2155"/>
      <c r="BG54" s="2155"/>
      <c r="BH54" s="2155"/>
      <c r="BI54" s="2155"/>
      <c r="BJ54" s="2155"/>
      <c r="BK54" s="2155"/>
      <c r="BL54" s="2155"/>
      <c r="BM54" s="2155"/>
      <c r="BN54" s="652"/>
      <c r="BO54" s="653"/>
      <c r="BP54" s="2155"/>
      <c r="BQ54" s="2155"/>
      <c r="BR54" s="2155"/>
      <c r="BS54" s="2155"/>
      <c r="BT54" s="2155"/>
      <c r="BU54" s="2155"/>
      <c r="BV54" s="2155"/>
      <c r="BW54" s="2155"/>
      <c r="BX54" s="2155"/>
      <c r="BY54" s="2155"/>
      <c r="CA54" s="13"/>
    </row>
    <row r="55" spans="1:79" ht="14.1" customHeight="1" thickBot="1">
      <c r="A55" s="579"/>
      <c r="B55" s="13"/>
      <c r="C55" s="2255"/>
      <c r="D55" s="2256"/>
      <c r="E55" s="2261"/>
      <c r="F55" s="2262"/>
      <c r="G55" s="1968"/>
      <c r="H55" s="1969"/>
      <c r="I55" s="1969"/>
      <c r="J55" s="1969"/>
      <c r="K55" s="1972"/>
      <c r="L55" s="1973"/>
      <c r="M55" s="1973"/>
      <c r="N55" s="1973"/>
      <c r="O55" s="1973"/>
      <c r="P55" s="1973"/>
      <c r="Q55" s="1973"/>
      <c r="R55" s="1973"/>
      <c r="S55" s="2034"/>
      <c r="T55" s="2034"/>
      <c r="U55" s="2279"/>
      <c r="V55" s="2279"/>
      <c r="W55" s="2279"/>
      <c r="X55" s="2279"/>
      <c r="Y55" s="2279"/>
      <c r="Z55" s="2119"/>
      <c r="AA55" s="2119"/>
      <c r="AB55" s="2119"/>
      <c r="AC55" s="2141"/>
      <c r="AD55" s="2134"/>
      <c r="AE55" s="2135"/>
      <c r="AF55" s="2135"/>
      <c r="AG55" s="2136"/>
      <c r="AK55" s="13"/>
      <c r="AL55" s="297"/>
      <c r="AM55" s="1871"/>
      <c r="AN55" s="1871"/>
      <c r="AO55" s="1871"/>
      <c r="AP55" s="1871"/>
      <c r="AQ55" s="1871"/>
      <c r="AR55" s="1871"/>
      <c r="AS55" s="1871"/>
      <c r="AT55" s="1871"/>
      <c r="AU55" s="1871"/>
      <c r="AV55" s="1871"/>
      <c r="AW55" s="1871"/>
      <c r="AX55" s="309"/>
      <c r="AY55" s="312"/>
      <c r="AZ55" s="312"/>
      <c r="BD55" s="2142"/>
      <c r="BE55" s="2143"/>
      <c r="BF55" s="2143"/>
      <c r="BG55" s="2144"/>
      <c r="BH55" s="2147" t="s">
        <v>353</v>
      </c>
      <c r="BI55" s="2148"/>
      <c r="BJ55" s="2148"/>
      <c r="BK55" s="2148"/>
      <c r="BL55" s="2148"/>
      <c r="BM55" s="2149"/>
      <c r="BN55" s="652"/>
      <c r="BO55" s="653"/>
      <c r="BP55" s="2142"/>
      <c r="BQ55" s="2143"/>
      <c r="BR55" s="2143"/>
      <c r="BS55" s="2144"/>
      <c r="BT55" s="2147" t="s">
        <v>353</v>
      </c>
      <c r="BU55" s="2148"/>
      <c r="BV55" s="2148"/>
      <c r="BW55" s="2148"/>
      <c r="BX55" s="2148"/>
      <c r="BY55" s="2149"/>
      <c r="CA55" s="13"/>
    </row>
    <row r="56" spans="1:79" ht="14.1" customHeight="1" thickBot="1">
      <c r="A56" s="579"/>
      <c r="B56" s="13"/>
      <c r="C56" s="2255"/>
      <c r="D56" s="2256"/>
      <c r="E56" s="2261"/>
      <c r="F56" s="2262"/>
      <c r="G56" s="2052" t="s">
        <v>800</v>
      </c>
      <c r="H56" s="1728"/>
      <c r="I56" s="1728"/>
      <c r="J56" s="1728"/>
      <c r="K56" s="2238" t="s">
        <v>33</v>
      </c>
      <c r="L56" s="1728"/>
      <c r="M56" s="1728"/>
      <c r="N56" s="1728"/>
      <c r="O56" s="1728"/>
      <c r="P56" s="1728"/>
      <c r="Q56" s="1728" t="s">
        <v>46</v>
      </c>
      <c r="R56" s="1728" t="s">
        <v>848</v>
      </c>
      <c r="S56" s="2037">
        <v>20</v>
      </c>
      <c r="T56" s="2037"/>
      <c r="U56" s="2279" t="s">
        <v>1552</v>
      </c>
      <c r="V56" s="2279"/>
      <c r="W56" s="2279"/>
      <c r="X56" s="2279"/>
      <c r="Y56" s="2279"/>
      <c r="Z56" s="2132" t="str">
        <f>IF(O56=0,"",ROUNDDOWN(O56/S56,1))</f>
        <v/>
      </c>
      <c r="AA56" s="2132"/>
      <c r="AB56" s="2132"/>
      <c r="AC56" s="2133" t="s">
        <v>46</v>
      </c>
      <c r="AD56" s="2134"/>
      <c r="AE56" s="2135"/>
      <c r="AF56" s="2135"/>
      <c r="AG56" s="2136"/>
      <c r="AK56" s="552"/>
      <c r="AL56" s="297" t="s">
        <v>491</v>
      </c>
      <c r="AM56" s="526" t="s">
        <v>851</v>
      </c>
      <c r="AN56" s="1771" t="s">
        <v>1567</v>
      </c>
      <c r="AO56" s="1771"/>
      <c r="AP56" s="1771"/>
      <c r="AQ56" s="1771"/>
      <c r="AR56" s="1771"/>
      <c r="AS56" s="1771"/>
      <c r="AT56" s="1771"/>
      <c r="AU56" s="1771"/>
      <c r="AV56" s="1771"/>
      <c r="AW56" s="1771"/>
      <c r="AX56" s="309"/>
      <c r="AY56" s="312"/>
      <c r="AZ56" s="312"/>
      <c r="BD56" s="2150">
        <f>COUNTA(BH57:BJ76)</f>
        <v>8</v>
      </c>
      <c r="BE56" s="2151"/>
      <c r="BF56" s="2151"/>
      <c r="BG56" s="2151"/>
      <c r="BH56" s="2152">
        <f>SUM(BH57:BJ76)</f>
        <v>1297</v>
      </c>
      <c r="BI56" s="2152"/>
      <c r="BJ56" s="2153"/>
      <c r="BK56" s="659" t="s">
        <v>351</v>
      </c>
      <c r="BL56" s="660"/>
      <c r="BM56" s="661"/>
      <c r="BN56" s="652"/>
      <c r="BO56" s="653"/>
      <c r="BP56" s="2150">
        <f>COUNTA(BT57:BV76)</f>
        <v>13</v>
      </c>
      <c r="BQ56" s="2151"/>
      <c r="BR56" s="2151"/>
      <c r="BS56" s="2151"/>
      <c r="BT56" s="2152">
        <f>SUM(BT57:BV76)</f>
        <v>1792</v>
      </c>
      <c r="BU56" s="2152"/>
      <c r="BV56" s="2153"/>
      <c r="BW56" s="659" t="s">
        <v>351</v>
      </c>
      <c r="BX56" s="660"/>
      <c r="BY56" s="661"/>
      <c r="CA56" s="13"/>
    </row>
    <row r="57" spans="1:79" ht="14.1" customHeight="1">
      <c r="A57" s="579"/>
      <c r="B57" s="13"/>
      <c r="C57" s="2255"/>
      <c r="D57" s="2256"/>
      <c r="E57" s="2261"/>
      <c r="F57" s="2262"/>
      <c r="G57" s="2052"/>
      <c r="H57" s="1728"/>
      <c r="I57" s="1728"/>
      <c r="J57" s="1728"/>
      <c r="K57" s="2238"/>
      <c r="L57" s="1728"/>
      <c r="M57" s="1728"/>
      <c r="N57" s="1728"/>
      <c r="O57" s="1728"/>
      <c r="P57" s="1728"/>
      <c r="Q57" s="1728"/>
      <c r="R57" s="1728"/>
      <c r="S57" s="2037"/>
      <c r="T57" s="2037"/>
      <c r="U57" s="2279"/>
      <c r="V57" s="2279"/>
      <c r="W57" s="2279"/>
      <c r="X57" s="2279"/>
      <c r="Y57" s="2279"/>
      <c r="Z57" s="2132"/>
      <c r="AA57" s="2132"/>
      <c r="AB57" s="2132"/>
      <c r="AC57" s="2133"/>
      <c r="AD57" s="2134"/>
      <c r="AE57" s="2135"/>
      <c r="AF57" s="2135"/>
      <c r="AG57" s="2136"/>
      <c r="AK57" s="552"/>
      <c r="AL57" s="12"/>
      <c r="AM57" s="13"/>
      <c r="AN57" s="1771"/>
      <c r="AO57" s="1771"/>
      <c r="AP57" s="1771"/>
      <c r="AQ57" s="1771"/>
      <c r="AR57" s="1771"/>
      <c r="AS57" s="1771"/>
      <c r="AT57" s="1771"/>
      <c r="AU57" s="1771"/>
      <c r="AV57" s="1771"/>
      <c r="AW57" s="1771"/>
      <c r="AX57" s="309"/>
      <c r="AY57" s="312"/>
      <c r="AZ57" s="312"/>
      <c r="BD57" s="2142">
        <v>1</v>
      </c>
      <c r="BE57" s="2143"/>
      <c r="BF57" s="2143"/>
      <c r="BG57" s="2144"/>
      <c r="BH57" s="2145">
        <v>173</v>
      </c>
      <c r="BI57" s="2146"/>
      <c r="BJ57" s="2146"/>
      <c r="BK57" s="569" t="s">
        <v>351</v>
      </c>
      <c r="BL57" s="513"/>
      <c r="BM57" s="662"/>
      <c r="BN57" s="652"/>
      <c r="BO57" s="653"/>
      <c r="BP57" s="2142">
        <v>1</v>
      </c>
      <c r="BQ57" s="2143"/>
      <c r="BR57" s="2143"/>
      <c r="BS57" s="2144"/>
      <c r="BT57" s="2145">
        <v>173</v>
      </c>
      <c r="BU57" s="2146"/>
      <c r="BV57" s="2146"/>
      <c r="BW57" s="569" t="s">
        <v>351</v>
      </c>
      <c r="BX57" s="513"/>
      <c r="BY57" s="662"/>
      <c r="CA57" s="13"/>
    </row>
    <row r="58" spans="1:79" ht="14.1" customHeight="1">
      <c r="A58" s="579"/>
      <c r="B58" s="13"/>
      <c r="C58" s="2255"/>
      <c r="D58" s="2256"/>
      <c r="E58" s="2261"/>
      <c r="F58" s="2262"/>
      <c r="G58" s="1966" t="s">
        <v>801</v>
      </c>
      <c r="H58" s="1967"/>
      <c r="I58" s="1967"/>
      <c r="J58" s="1967"/>
      <c r="K58" s="1970" t="s">
        <v>33</v>
      </c>
      <c r="L58" s="1971"/>
      <c r="M58" s="1971"/>
      <c r="N58" s="1971"/>
      <c r="O58" s="1971"/>
      <c r="P58" s="1971"/>
      <c r="Q58" s="1971" t="s">
        <v>46</v>
      </c>
      <c r="R58" s="1971" t="s">
        <v>848</v>
      </c>
      <c r="S58" s="2050">
        <v>30</v>
      </c>
      <c r="T58" s="2050"/>
      <c r="U58" s="2279" t="s">
        <v>1552</v>
      </c>
      <c r="V58" s="2279"/>
      <c r="W58" s="2279"/>
      <c r="X58" s="2279"/>
      <c r="Y58" s="2279"/>
      <c r="Z58" s="2118" t="str">
        <f>IF(O58=0,"",ROUNDDOWN(O58/S58,1))</f>
        <v/>
      </c>
      <c r="AA58" s="2118"/>
      <c r="AB58" s="2118"/>
      <c r="AC58" s="2140" t="s">
        <v>46</v>
      </c>
      <c r="AD58" s="2134"/>
      <c r="AE58" s="2135"/>
      <c r="AF58" s="2135"/>
      <c r="AG58" s="2136"/>
      <c r="AK58" s="552"/>
      <c r="AL58" s="297"/>
      <c r="AM58" s="13"/>
      <c r="AN58" s="1771"/>
      <c r="AO58" s="1771"/>
      <c r="AP58" s="1771"/>
      <c r="AQ58" s="1771"/>
      <c r="AR58" s="1771"/>
      <c r="AS58" s="1771"/>
      <c r="AT58" s="1771"/>
      <c r="AU58" s="1771"/>
      <c r="AV58" s="1771"/>
      <c r="AW58" s="1771"/>
      <c r="AX58" s="606"/>
      <c r="BD58" s="2142">
        <v>2</v>
      </c>
      <c r="BE58" s="2143"/>
      <c r="BF58" s="2143"/>
      <c r="BG58" s="2144"/>
      <c r="BH58" s="2145">
        <v>173</v>
      </c>
      <c r="BI58" s="2146"/>
      <c r="BJ58" s="2146"/>
      <c r="BK58" s="569" t="s">
        <v>351</v>
      </c>
      <c r="BL58" s="663"/>
      <c r="BM58" s="664"/>
      <c r="BN58" s="652"/>
      <c r="BO58" s="653"/>
      <c r="BP58" s="2142">
        <v>2</v>
      </c>
      <c r="BQ58" s="2143"/>
      <c r="BR58" s="2143"/>
      <c r="BS58" s="2144"/>
      <c r="BT58" s="2145">
        <v>173</v>
      </c>
      <c r="BU58" s="2146"/>
      <c r="BV58" s="2146"/>
      <c r="BW58" s="569" t="s">
        <v>351</v>
      </c>
      <c r="BX58" s="663"/>
      <c r="BY58" s="664"/>
      <c r="CA58" s="13"/>
    </row>
    <row r="59" spans="1:79" ht="14.1" customHeight="1">
      <c r="A59" s="18"/>
      <c r="B59" s="13"/>
      <c r="C59" s="2255"/>
      <c r="D59" s="2256"/>
      <c r="E59" s="2261"/>
      <c r="F59" s="2262"/>
      <c r="G59" s="1968"/>
      <c r="H59" s="1969"/>
      <c r="I59" s="1969"/>
      <c r="J59" s="1969"/>
      <c r="K59" s="1972"/>
      <c r="L59" s="1973"/>
      <c r="M59" s="1973"/>
      <c r="N59" s="1973"/>
      <c r="O59" s="1973"/>
      <c r="P59" s="1973"/>
      <c r="Q59" s="1973"/>
      <c r="R59" s="1973"/>
      <c r="S59" s="2034"/>
      <c r="T59" s="2034"/>
      <c r="U59" s="2279"/>
      <c r="V59" s="2279"/>
      <c r="W59" s="2279"/>
      <c r="X59" s="2279"/>
      <c r="Y59" s="2279"/>
      <c r="Z59" s="2119"/>
      <c r="AA59" s="2119"/>
      <c r="AB59" s="2119"/>
      <c r="AC59" s="2141"/>
      <c r="AD59" s="2137"/>
      <c r="AE59" s="2138"/>
      <c r="AF59" s="2138"/>
      <c r="AG59" s="2139"/>
      <c r="AK59" s="4"/>
      <c r="AL59" s="642"/>
      <c r="AN59" s="1771"/>
      <c r="AO59" s="1771"/>
      <c r="AP59" s="1771"/>
      <c r="AQ59" s="1771"/>
      <c r="AR59" s="1771"/>
      <c r="AS59" s="1771"/>
      <c r="AT59" s="1771"/>
      <c r="AU59" s="1771"/>
      <c r="AV59" s="1771"/>
      <c r="AW59" s="1771"/>
      <c r="AX59" s="606"/>
      <c r="BD59" s="2142">
        <v>3</v>
      </c>
      <c r="BE59" s="2143"/>
      <c r="BF59" s="2143"/>
      <c r="BG59" s="2144"/>
      <c r="BH59" s="2145">
        <v>173</v>
      </c>
      <c r="BI59" s="2146"/>
      <c r="BJ59" s="2146"/>
      <c r="BK59" s="569" t="s">
        <v>351</v>
      </c>
      <c r="BL59" s="663"/>
      <c r="BM59" s="664"/>
      <c r="BN59" s="652"/>
      <c r="BO59" s="653"/>
      <c r="BP59" s="2142">
        <v>3</v>
      </c>
      <c r="BQ59" s="2143"/>
      <c r="BR59" s="2143"/>
      <c r="BS59" s="2144"/>
      <c r="BT59" s="2145">
        <v>173</v>
      </c>
      <c r="BU59" s="2146"/>
      <c r="BV59" s="2146"/>
      <c r="BW59" s="569" t="s">
        <v>351</v>
      </c>
      <c r="BX59" s="663"/>
      <c r="BY59" s="664"/>
      <c r="CA59" s="13"/>
    </row>
    <row r="60" spans="1:79" ht="14.1" customHeight="1">
      <c r="A60" s="18"/>
      <c r="B60" s="13"/>
      <c r="C60" s="2255"/>
      <c r="D60" s="2256"/>
      <c r="E60" s="2261"/>
      <c r="F60" s="2262"/>
      <c r="G60" s="2040" t="s">
        <v>1554</v>
      </c>
      <c r="H60" s="1947"/>
      <c r="I60" s="1947"/>
      <c r="J60" s="1947"/>
      <c r="K60" s="1947"/>
      <c r="L60" s="1947"/>
      <c r="M60" s="1947"/>
      <c r="N60" s="1947"/>
      <c r="O60" s="1947"/>
      <c r="P60" s="1947"/>
      <c r="Q60" s="1947"/>
      <c r="R60" s="1947"/>
      <c r="S60" s="1947"/>
      <c r="T60" s="1947"/>
      <c r="U60" s="2279" t="s">
        <v>1552</v>
      </c>
      <c r="V60" s="2279"/>
      <c r="W60" s="2279"/>
      <c r="X60" s="2279"/>
      <c r="Y60" s="2279"/>
      <c r="Z60" s="2157">
        <v>1</v>
      </c>
      <c r="AA60" s="2157"/>
      <c r="AB60" s="2157"/>
      <c r="AC60" s="2158" t="s">
        <v>15</v>
      </c>
      <c r="AD60" s="2159"/>
      <c r="AE60" s="2160"/>
      <c r="AF60" s="2160"/>
      <c r="AG60" s="2161"/>
      <c r="AK60" s="167"/>
      <c r="AL60" s="274"/>
      <c r="AM60" s="526" t="s">
        <v>853</v>
      </c>
      <c r="AN60" s="2271" t="s">
        <v>1574</v>
      </c>
      <c r="AO60" s="2271"/>
      <c r="AP60" s="2271"/>
      <c r="AQ60" s="2271"/>
      <c r="AR60" s="2271"/>
      <c r="AS60" s="2271"/>
      <c r="AT60" s="2271"/>
      <c r="AU60" s="2271"/>
      <c r="AV60" s="2271"/>
      <c r="AW60" s="2271"/>
      <c r="AX60" s="606"/>
      <c r="BD60" s="2142">
        <v>4</v>
      </c>
      <c r="BE60" s="2143"/>
      <c r="BF60" s="2143"/>
      <c r="BG60" s="2144"/>
      <c r="BH60" s="2145">
        <v>173</v>
      </c>
      <c r="BI60" s="2146"/>
      <c r="BJ60" s="2146"/>
      <c r="BK60" s="569" t="s">
        <v>351</v>
      </c>
      <c r="BL60" s="663"/>
      <c r="BM60" s="664"/>
      <c r="BN60" s="652"/>
      <c r="BO60" s="653"/>
      <c r="BP60" s="2142">
        <v>4</v>
      </c>
      <c r="BQ60" s="2143"/>
      <c r="BR60" s="2143"/>
      <c r="BS60" s="2144"/>
      <c r="BT60" s="2145">
        <v>173</v>
      </c>
      <c r="BU60" s="2146"/>
      <c r="BV60" s="2146"/>
      <c r="BW60" s="569" t="s">
        <v>351</v>
      </c>
      <c r="BX60" s="663"/>
      <c r="BY60" s="664"/>
    </row>
    <row r="61" spans="1:79" ht="14.1" customHeight="1">
      <c r="A61" s="18"/>
      <c r="B61" s="13"/>
      <c r="C61" s="2255"/>
      <c r="D61" s="2256"/>
      <c r="E61" s="2261"/>
      <c r="F61" s="2262"/>
      <c r="G61" s="2040"/>
      <c r="H61" s="1947"/>
      <c r="I61" s="1947"/>
      <c r="J61" s="1947"/>
      <c r="K61" s="1947"/>
      <c r="L61" s="1947"/>
      <c r="M61" s="1947"/>
      <c r="N61" s="1947"/>
      <c r="O61" s="1947"/>
      <c r="P61" s="1947"/>
      <c r="Q61" s="1947"/>
      <c r="R61" s="1947"/>
      <c r="S61" s="1947"/>
      <c r="T61" s="1947"/>
      <c r="U61" s="2279"/>
      <c r="V61" s="2279"/>
      <c r="W61" s="2279"/>
      <c r="X61" s="2279"/>
      <c r="Y61" s="2279"/>
      <c r="Z61" s="2157"/>
      <c r="AA61" s="2157"/>
      <c r="AB61" s="2157"/>
      <c r="AC61" s="2158"/>
      <c r="AD61" s="2162"/>
      <c r="AE61" s="2163"/>
      <c r="AF61" s="2163"/>
      <c r="AG61" s="2164"/>
      <c r="AK61" s="561"/>
      <c r="AL61" s="297"/>
      <c r="AN61" s="2271"/>
      <c r="AO61" s="2271"/>
      <c r="AP61" s="2271"/>
      <c r="AQ61" s="2271"/>
      <c r="AR61" s="2271"/>
      <c r="AS61" s="2271"/>
      <c r="AT61" s="2271"/>
      <c r="AU61" s="2271"/>
      <c r="AV61" s="2271"/>
      <c r="AW61" s="2271"/>
      <c r="AX61" s="606"/>
      <c r="BD61" s="2142">
        <v>5</v>
      </c>
      <c r="BE61" s="2143"/>
      <c r="BF61" s="2143"/>
      <c r="BG61" s="2144"/>
      <c r="BH61" s="2145">
        <v>173</v>
      </c>
      <c r="BI61" s="2146"/>
      <c r="BJ61" s="2146"/>
      <c r="BK61" s="569" t="s">
        <v>351</v>
      </c>
      <c r="BL61" s="663"/>
      <c r="BM61" s="664"/>
      <c r="BN61" s="652"/>
      <c r="BO61" s="653"/>
      <c r="BP61" s="2142">
        <v>5</v>
      </c>
      <c r="BQ61" s="2143"/>
      <c r="BR61" s="2143"/>
      <c r="BS61" s="2144"/>
      <c r="BT61" s="2145">
        <v>160</v>
      </c>
      <c r="BU61" s="2146"/>
      <c r="BV61" s="2146"/>
      <c r="BW61" s="569" t="s">
        <v>351</v>
      </c>
      <c r="BX61" s="663"/>
      <c r="BY61" s="664"/>
    </row>
    <row r="62" spans="1:79" ht="14.1" customHeight="1">
      <c r="A62" s="18"/>
      <c r="B62" s="13"/>
      <c r="C62" s="2255"/>
      <c r="D62" s="2256"/>
      <c r="E62" s="2261"/>
      <c r="F62" s="2262"/>
      <c r="G62" s="2240" t="s">
        <v>160</v>
      </c>
      <c r="H62" s="2178"/>
      <c r="I62" s="2178"/>
      <c r="J62" s="2178"/>
      <c r="K62" s="2177" t="s">
        <v>33</v>
      </c>
      <c r="L62" s="2178"/>
      <c r="M62" s="2178"/>
      <c r="N62" s="2178"/>
      <c r="O62" s="2222">
        <f>SUM(O52:P59)</f>
        <v>19</v>
      </c>
      <c r="P62" s="2222"/>
      <c r="Q62" s="2224" t="s">
        <v>46</v>
      </c>
      <c r="R62" s="2224"/>
      <c r="S62" s="2224"/>
      <c r="T62" s="2224"/>
      <c r="U62" s="2272" t="s">
        <v>1555</v>
      </c>
      <c r="V62" s="2272"/>
      <c r="W62" s="2272"/>
      <c r="X62" s="2272"/>
      <c r="Y62" s="2272"/>
      <c r="Z62" s="2228">
        <f>IF(O62=0,"",ROUND(SUM(Z52:AB61),0))</f>
        <v>5</v>
      </c>
      <c r="AA62" s="2228"/>
      <c r="AB62" s="2228"/>
      <c r="AC62" s="2245" t="s">
        <v>15</v>
      </c>
      <c r="AD62" s="2273" t="s">
        <v>1728</v>
      </c>
      <c r="AE62" s="2274"/>
      <c r="AF62" s="2274"/>
      <c r="AG62" s="2275"/>
      <c r="AK62" s="552"/>
      <c r="AL62" s="297"/>
      <c r="AM62" s="656" t="s">
        <v>852</v>
      </c>
      <c r="AN62" s="1771" t="s">
        <v>1595</v>
      </c>
      <c r="AO62" s="1771"/>
      <c r="AP62" s="1771"/>
      <c r="AQ62" s="1771"/>
      <c r="AR62" s="1771"/>
      <c r="AS62" s="1771"/>
      <c r="AT62" s="1771"/>
      <c r="AU62" s="1771"/>
      <c r="AV62" s="1771"/>
      <c r="AW62" s="1771"/>
      <c r="AX62" s="606"/>
      <c r="BD62" s="2142">
        <v>6</v>
      </c>
      <c r="BE62" s="2143"/>
      <c r="BF62" s="2143"/>
      <c r="BG62" s="2144"/>
      <c r="BH62" s="2145">
        <v>173</v>
      </c>
      <c r="BI62" s="2146"/>
      <c r="BJ62" s="2146"/>
      <c r="BK62" s="569" t="s">
        <v>351</v>
      </c>
      <c r="BL62" s="513"/>
      <c r="BM62" s="662"/>
      <c r="BN62" s="665"/>
      <c r="BO62" s="666"/>
      <c r="BP62" s="2142">
        <v>6</v>
      </c>
      <c r="BQ62" s="2143"/>
      <c r="BR62" s="2143"/>
      <c r="BS62" s="2144"/>
      <c r="BT62" s="2145">
        <v>160</v>
      </c>
      <c r="BU62" s="2146"/>
      <c r="BV62" s="2146"/>
      <c r="BW62" s="569" t="s">
        <v>351</v>
      </c>
      <c r="BX62" s="513"/>
      <c r="BY62" s="662"/>
    </row>
    <row r="63" spans="1:79" ht="14.1" customHeight="1">
      <c r="A63" s="18"/>
      <c r="B63" s="13"/>
      <c r="C63" s="2255"/>
      <c r="D63" s="2256"/>
      <c r="E63" s="2263"/>
      <c r="F63" s="2264"/>
      <c r="G63" s="2241"/>
      <c r="H63" s="2180"/>
      <c r="I63" s="2180"/>
      <c r="J63" s="2180"/>
      <c r="K63" s="2179"/>
      <c r="L63" s="2180"/>
      <c r="M63" s="2180"/>
      <c r="N63" s="2180"/>
      <c r="O63" s="2223"/>
      <c r="P63" s="2223"/>
      <c r="Q63" s="2225"/>
      <c r="R63" s="2225"/>
      <c r="S63" s="2225"/>
      <c r="T63" s="2225"/>
      <c r="U63" s="2272"/>
      <c r="V63" s="2272"/>
      <c r="W63" s="2272"/>
      <c r="X63" s="2272"/>
      <c r="Y63" s="2272"/>
      <c r="Z63" s="2229"/>
      <c r="AA63" s="2229"/>
      <c r="AB63" s="2229"/>
      <c r="AC63" s="2246"/>
      <c r="AD63" s="2276"/>
      <c r="AE63" s="2277"/>
      <c r="AF63" s="2277"/>
      <c r="AG63" s="2278"/>
      <c r="AK63" s="552"/>
      <c r="AL63" s="300"/>
      <c r="AM63" s="13"/>
      <c r="AN63" s="1771"/>
      <c r="AO63" s="1771"/>
      <c r="AP63" s="1771"/>
      <c r="AQ63" s="1771"/>
      <c r="AR63" s="1771"/>
      <c r="AS63" s="1771"/>
      <c r="AT63" s="1771"/>
      <c r="AU63" s="1771"/>
      <c r="AV63" s="1771"/>
      <c r="AW63" s="1771"/>
      <c r="AX63" s="606"/>
      <c r="BD63" s="2142">
        <v>7</v>
      </c>
      <c r="BE63" s="2143"/>
      <c r="BF63" s="2143"/>
      <c r="BG63" s="2144"/>
      <c r="BH63" s="2145">
        <v>86</v>
      </c>
      <c r="BI63" s="2146"/>
      <c r="BJ63" s="2146"/>
      <c r="BK63" s="569" t="s">
        <v>351</v>
      </c>
      <c r="BL63" s="663"/>
      <c r="BM63" s="664"/>
      <c r="BN63" s="652"/>
      <c r="BO63" s="653"/>
      <c r="BP63" s="2142">
        <v>7</v>
      </c>
      <c r="BQ63" s="2143"/>
      <c r="BR63" s="2143"/>
      <c r="BS63" s="2144"/>
      <c r="BT63" s="2145">
        <v>140</v>
      </c>
      <c r="BU63" s="2146"/>
      <c r="BV63" s="2146"/>
      <c r="BW63" s="569" t="s">
        <v>351</v>
      </c>
      <c r="BX63" s="663"/>
      <c r="BY63" s="664"/>
    </row>
    <row r="64" spans="1:79" ht="14.1" customHeight="1">
      <c r="A64" s="18"/>
      <c r="B64" s="13"/>
      <c r="C64" s="2255"/>
      <c r="D64" s="2256"/>
      <c r="E64" s="2230" t="s">
        <v>1102</v>
      </c>
      <c r="F64" s="2231"/>
      <c r="G64" s="2231"/>
      <c r="H64" s="2231"/>
      <c r="I64" s="2231"/>
      <c r="J64" s="2231"/>
      <c r="K64" s="2234" t="s">
        <v>853</v>
      </c>
      <c r="L64" s="2235"/>
      <c r="M64" s="2173" t="s">
        <v>849</v>
      </c>
      <c r="N64" s="2173"/>
      <c r="O64" s="2173"/>
      <c r="P64" s="2173"/>
      <c r="Q64" s="2173"/>
      <c r="R64" s="2173"/>
      <c r="S64" s="2173"/>
      <c r="T64" s="2175" t="s">
        <v>1556</v>
      </c>
      <c r="U64" s="2175"/>
      <c r="V64" s="2175"/>
      <c r="W64" s="2175"/>
      <c r="X64" s="2175"/>
      <c r="Y64" s="2175"/>
      <c r="Z64" s="2205">
        <v>1</v>
      </c>
      <c r="AA64" s="2205"/>
      <c r="AB64" s="2205"/>
      <c r="AC64" s="2207" t="s">
        <v>15</v>
      </c>
      <c r="AD64" s="1949"/>
      <c r="AE64" s="1950"/>
      <c r="AF64" s="1950"/>
      <c r="AG64" s="2200"/>
      <c r="AK64" s="552"/>
      <c r="AL64" s="642"/>
      <c r="AN64" s="1771"/>
      <c r="AO64" s="1771"/>
      <c r="AP64" s="1771"/>
      <c r="AQ64" s="1771"/>
      <c r="AR64" s="1771"/>
      <c r="AS64" s="1771"/>
      <c r="AT64" s="1771"/>
      <c r="AU64" s="1771"/>
      <c r="AV64" s="1771"/>
      <c r="AW64" s="1771"/>
      <c r="AX64" s="606"/>
      <c r="BC64" s="584"/>
      <c r="BD64" s="2142">
        <v>8</v>
      </c>
      <c r="BE64" s="2143"/>
      <c r="BF64" s="2143"/>
      <c r="BG64" s="2144"/>
      <c r="BH64" s="2145">
        <v>173</v>
      </c>
      <c r="BI64" s="2146"/>
      <c r="BJ64" s="2146"/>
      <c r="BK64" s="569" t="s">
        <v>351</v>
      </c>
      <c r="BL64" s="663"/>
      <c r="BM64" s="664"/>
      <c r="BN64" s="667"/>
      <c r="BO64" s="668"/>
      <c r="BP64" s="2142">
        <v>8</v>
      </c>
      <c r="BQ64" s="2143"/>
      <c r="BR64" s="2143"/>
      <c r="BS64" s="2144"/>
      <c r="BT64" s="2145">
        <v>140</v>
      </c>
      <c r="BU64" s="2146"/>
      <c r="BV64" s="2146"/>
      <c r="BW64" s="569" t="s">
        <v>351</v>
      </c>
      <c r="BX64" s="663"/>
      <c r="BY64" s="664"/>
    </row>
    <row r="65" spans="1:81" ht="14.1" customHeight="1">
      <c r="A65" s="18"/>
      <c r="B65" s="13"/>
      <c r="C65" s="2255"/>
      <c r="D65" s="2256"/>
      <c r="E65" s="2230"/>
      <c r="F65" s="2231"/>
      <c r="G65" s="2231"/>
      <c r="H65" s="2231"/>
      <c r="I65" s="2231"/>
      <c r="J65" s="2231"/>
      <c r="K65" s="2236"/>
      <c r="L65" s="2237"/>
      <c r="M65" s="2174"/>
      <c r="N65" s="2174"/>
      <c r="O65" s="2174"/>
      <c r="P65" s="2174"/>
      <c r="Q65" s="2174"/>
      <c r="R65" s="2174"/>
      <c r="S65" s="2174"/>
      <c r="T65" s="2176"/>
      <c r="U65" s="2176"/>
      <c r="V65" s="2176"/>
      <c r="W65" s="2176"/>
      <c r="X65" s="2176"/>
      <c r="Y65" s="2176"/>
      <c r="Z65" s="2206"/>
      <c r="AA65" s="2206"/>
      <c r="AB65" s="2206"/>
      <c r="AC65" s="2171"/>
      <c r="AD65" s="2201"/>
      <c r="AE65" s="1834"/>
      <c r="AF65" s="1834"/>
      <c r="AG65" s="1835"/>
      <c r="AK65" s="552"/>
      <c r="AL65" s="642"/>
      <c r="AX65" s="606"/>
      <c r="BC65" s="584"/>
      <c r="BD65" s="2142">
        <v>9</v>
      </c>
      <c r="BE65" s="2143"/>
      <c r="BF65" s="2143"/>
      <c r="BG65" s="2144"/>
      <c r="BH65" s="2145"/>
      <c r="BI65" s="2146"/>
      <c r="BJ65" s="2146"/>
      <c r="BK65" s="569" t="s">
        <v>351</v>
      </c>
      <c r="BL65" s="663"/>
      <c r="BM65" s="664"/>
      <c r="BN65" s="667"/>
      <c r="BO65" s="668"/>
      <c r="BP65" s="2142">
        <v>9</v>
      </c>
      <c r="BQ65" s="2143"/>
      <c r="BR65" s="2143"/>
      <c r="BS65" s="2144"/>
      <c r="BT65" s="2145">
        <v>120</v>
      </c>
      <c r="BU65" s="2146"/>
      <c r="BV65" s="2146"/>
      <c r="BW65" s="569" t="s">
        <v>351</v>
      </c>
      <c r="BX65" s="663"/>
      <c r="BY65" s="664"/>
    </row>
    <row r="66" spans="1:81" ht="14.1" customHeight="1">
      <c r="A66" s="18"/>
      <c r="B66" s="13"/>
      <c r="C66" s="2255"/>
      <c r="D66" s="2256"/>
      <c r="E66" s="2230"/>
      <c r="F66" s="2231"/>
      <c r="G66" s="2231"/>
      <c r="H66" s="2231"/>
      <c r="I66" s="2231"/>
      <c r="J66" s="2231"/>
      <c r="K66" s="2208" t="s">
        <v>852</v>
      </c>
      <c r="L66" s="2209"/>
      <c r="M66" s="2165" t="s">
        <v>1557</v>
      </c>
      <c r="N66" s="2165"/>
      <c r="O66" s="2165"/>
      <c r="P66" s="2165"/>
      <c r="Q66" s="2165"/>
      <c r="R66" s="2165"/>
      <c r="S66" s="2165"/>
      <c r="T66" s="2167" t="s">
        <v>1556</v>
      </c>
      <c r="U66" s="2167"/>
      <c r="V66" s="2167"/>
      <c r="W66" s="2167"/>
      <c r="X66" s="2167"/>
      <c r="Y66" s="2167"/>
      <c r="Z66" s="2169">
        <v>1</v>
      </c>
      <c r="AA66" s="2169"/>
      <c r="AB66" s="2169"/>
      <c r="AC66" s="2171" t="s">
        <v>15</v>
      </c>
      <c r="AD66" s="2201"/>
      <c r="AE66" s="1834"/>
      <c r="AF66" s="1834"/>
      <c r="AG66" s="1835"/>
      <c r="AK66" s="561"/>
      <c r="AL66" s="642"/>
      <c r="AX66" s="309"/>
      <c r="AY66" s="312"/>
      <c r="AZ66" s="312"/>
      <c r="BC66" s="584"/>
      <c r="BD66" s="2142">
        <v>10</v>
      </c>
      <c r="BE66" s="2143"/>
      <c r="BF66" s="2143"/>
      <c r="BG66" s="2144"/>
      <c r="BH66" s="2145"/>
      <c r="BI66" s="2146"/>
      <c r="BJ66" s="2146"/>
      <c r="BK66" s="569" t="s">
        <v>351</v>
      </c>
      <c r="BL66" s="663"/>
      <c r="BM66" s="664"/>
      <c r="BN66" s="667"/>
      <c r="BO66" s="668"/>
      <c r="BP66" s="2142">
        <v>10</v>
      </c>
      <c r="BQ66" s="2143"/>
      <c r="BR66" s="2143"/>
      <c r="BS66" s="2144"/>
      <c r="BT66" s="2145">
        <v>120</v>
      </c>
      <c r="BU66" s="2146"/>
      <c r="BV66" s="2146"/>
      <c r="BW66" s="569" t="s">
        <v>351</v>
      </c>
      <c r="BX66" s="663"/>
      <c r="BY66" s="664"/>
      <c r="CA66" s="669"/>
    </row>
    <row r="67" spans="1:81" ht="14.1" customHeight="1" thickBot="1">
      <c r="A67" s="18"/>
      <c r="B67" s="13"/>
      <c r="C67" s="2255"/>
      <c r="D67" s="2256"/>
      <c r="E67" s="2232"/>
      <c r="F67" s="2233"/>
      <c r="G67" s="2233"/>
      <c r="H67" s="2233"/>
      <c r="I67" s="2233"/>
      <c r="J67" s="2233"/>
      <c r="K67" s="2210"/>
      <c r="L67" s="2211"/>
      <c r="M67" s="2166"/>
      <c r="N67" s="2166"/>
      <c r="O67" s="2166"/>
      <c r="P67" s="2166"/>
      <c r="Q67" s="2166"/>
      <c r="R67" s="2166"/>
      <c r="S67" s="2166"/>
      <c r="T67" s="2168"/>
      <c r="U67" s="2168"/>
      <c r="V67" s="2168"/>
      <c r="W67" s="2168"/>
      <c r="X67" s="2168"/>
      <c r="Y67" s="2168"/>
      <c r="Z67" s="2170"/>
      <c r="AA67" s="2170"/>
      <c r="AB67" s="2170"/>
      <c r="AC67" s="2172"/>
      <c r="AD67" s="2202"/>
      <c r="AE67" s="2203"/>
      <c r="AF67" s="2203"/>
      <c r="AG67" s="2204"/>
      <c r="AK67" s="561"/>
      <c r="AL67" s="642"/>
      <c r="AX67" s="309"/>
      <c r="AY67" s="312"/>
      <c r="AZ67" s="312"/>
      <c r="BC67" s="657"/>
      <c r="BD67" s="2142">
        <v>11</v>
      </c>
      <c r="BE67" s="2143"/>
      <c r="BF67" s="2143"/>
      <c r="BG67" s="2144"/>
      <c r="BH67" s="2145"/>
      <c r="BI67" s="2146"/>
      <c r="BJ67" s="2146"/>
      <c r="BK67" s="569" t="s">
        <v>351</v>
      </c>
      <c r="BL67" s="513"/>
      <c r="BM67" s="662"/>
      <c r="BN67" s="667"/>
      <c r="BO67" s="668"/>
      <c r="BP67" s="2142">
        <v>11</v>
      </c>
      <c r="BQ67" s="2143"/>
      <c r="BR67" s="2143"/>
      <c r="BS67" s="2144"/>
      <c r="BT67" s="2145">
        <v>90</v>
      </c>
      <c r="BU67" s="2146"/>
      <c r="BV67" s="2146"/>
      <c r="BW67" s="569" t="s">
        <v>351</v>
      </c>
      <c r="BX67" s="513"/>
      <c r="BY67" s="662"/>
    </row>
    <row r="68" spans="1:81" ht="14.1" customHeight="1">
      <c r="A68" s="18"/>
      <c r="B68" s="13"/>
      <c r="C68" s="2255"/>
      <c r="D68" s="2256"/>
      <c r="E68" s="2181" t="s">
        <v>149</v>
      </c>
      <c r="F68" s="2182"/>
      <c r="G68" s="2182"/>
      <c r="H68" s="2182"/>
      <c r="I68" s="2182"/>
      <c r="J68" s="2183"/>
      <c r="K68" s="2187"/>
      <c r="L68" s="2188"/>
      <c r="M68" s="2188"/>
      <c r="N68" s="2188"/>
      <c r="O68" s="2188"/>
      <c r="P68" s="2188"/>
      <c r="Q68" s="2188"/>
      <c r="R68" s="2188"/>
      <c r="S68" s="2188"/>
      <c r="T68" s="2188"/>
      <c r="U68" s="2182" t="s">
        <v>1529</v>
      </c>
      <c r="V68" s="2182"/>
      <c r="W68" s="2182"/>
      <c r="X68" s="2182"/>
      <c r="Y68" s="2182"/>
      <c r="Z68" s="2190">
        <f>IF(O62=0,"",SUM(Z62:AB67))</f>
        <v>7</v>
      </c>
      <c r="AA68" s="2190"/>
      <c r="AB68" s="2190"/>
      <c r="AC68" s="2192" t="s">
        <v>15</v>
      </c>
      <c r="AD68" s="2194"/>
      <c r="AE68" s="2195"/>
      <c r="AF68" s="2195"/>
      <c r="AG68" s="2196"/>
      <c r="AH68" s="671"/>
      <c r="AI68" s="671"/>
      <c r="AJ68" s="671"/>
      <c r="AK68" s="4"/>
      <c r="AL68" s="642"/>
      <c r="AX68" s="309"/>
      <c r="AY68" s="312"/>
      <c r="AZ68" s="312"/>
      <c r="BC68" s="564"/>
      <c r="BD68" s="2142">
        <v>12</v>
      </c>
      <c r="BE68" s="2143"/>
      <c r="BF68" s="2143"/>
      <c r="BG68" s="2144"/>
      <c r="BH68" s="2145"/>
      <c r="BI68" s="2146"/>
      <c r="BJ68" s="2146"/>
      <c r="BK68" s="569" t="s">
        <v>351</v>
      </c>
      <c r="BL68" s="663"/>
      <c r="BM68" s="664"/>
      <c r="BN68" s="667"/>
      <c r="BO68" s="668"/>
      <c r="BP68" s="2142">
        <v>12</v>
      </c>
      <c r="BQ68" s="2143"/>
      <c r="BR68" s="2143"/>
      <c r="BS68" s="2144"/>
      <c r="BT68" s="2145">
        <v>90</v>
      </c>
      <c r="BU68" s="2146"/>
      <c r="BV68" s="2146"/>
      <c r="BW68" s="569" t="s">
        <v>351</v>
      </c>
      <c r="BX68" s="663"/>
      <c r="BY68" s="664"/>
    </row>
    <row r="69" spans="1:81" ht="15" customHeight="1">
      <c r="A69" s="18"/>
      <c r="B69" s="13"/>
      <c r="C69" s="2257"/>
      <c r="D69" s="2258"/>
      <c r="E69" s="2184"/>
      <c r="F69" s="2185"/>
      <c r="G69" s="2185"/>
      <c r="H69" s="2185"/>
      <c r="I69" s="2185"/>
      <c r="J69" s="2186"/>
      <c r="K69" s="2189"/>
      <c r="L69" s="2185"/>
      <c r="M69" s="2185"/>
      <c r="N69" s="2185"/>
      <c r="O69" s="2185"/>
      <c r="P69" s="2185"/>
      <c r="Q69" s="2185"/>
      <c r="R69" s="2185"/>
      <c r="S69" s="2185"/>
      <c r="T69" s="2185"/>
      <c r="U69" s="2185"/>
      <c r="V69" s="2185"/>
      <c r="W69" s="2185"/>
      <c r="X69" s="2185"/>
      <c r="Y69" s="2185"/>
      <c r="Z69" s="2191"/>
      <c r="AA69" s="2191"/>
      <c r="AB69" s="2191"/>
      <c r="AC69" s="2193"/>
      <c r="AD69" s="2197"/>
      <c r="AE69" s="2198"/>
      <c r="AF69" s="2198"/>
      <c r="AG69" s="2199"/>
      <c r="AH69" s="671"/>
      <c r="AI69" s="671"/>
      <c r="AJ69" s="671"/>
      <c r="AK69" s="4"/>
      <c r="AL69" s="297"/>
      <c r="AX69" s="309"/>
      <c r="AY69" s="312"/>
      <c r="AZ69" s="312"/>
      <c r="BC69" s="672"/>
      <c r="BD69" s="2142">
        <v>13</v>
      </c>
      <c r="BE69" s="2143"/>
      <c r="BF69" s="2143"/>
      <c r="BG69" s="2144"/>
      <c r="BH69" s="2145"/>
      <c r="BI69" s="2146"/>
      <c r="BJ69" s="2146"/>
      <c r="BK69" s="569" t="s">
        <v>351</v>
      </c>
      <c r="BL69" s="663"/>
      <c r="BM69" s="664"/>
      <c r="BN69" s="667"/>
      <c r="BO69" s="668"/>
      <c r="BP69" s="2142">
        <v>13</v>
      </c>
      <c r="BQ69" s="2143"/>
      <c r="BR69" s="2143"/>
      <c r="BS69" s="2144"/>
      <c r="BT69" s="2145">
        <v>80</v>
      </c>
      <c r="BU69" s="2146"/>
      <c r="BV69" s="2146"/>
      <c r="BW69" s="569" t="s">
        <v>351</v>
      </c>
      <c r="BX69" s="663"/>
      <c r="BY69" s="664"/>
      <c r="CA69" s="669"/>
    </row>
    <row r="70" spans="1:81" ht="14.1" customHeight="1">
      <c r="A70" s="18"/>
      <c r="B70" s="13"/>
      <c r="C70" s="13"/>
      <c r="D70" s="13"/>
      <c r="E70" s="13"/>
      <c r="F70" s="13"/>
      <c r="G70" s="13"/>
      <c r="H70" s="13"/>
      <c r="I70" s="4"/>
      <c r="J70" s="4"/>
      <c r="K70" s="4"/>
      <c r="L70" s="4"/>
      <c r="M70" s="4"/>
      <c r="P70" s="4"/>
      <c r="T70" s="4"/>
      <c r="U70" s="4"/>
      <c r="V70" s="673"/>
      <c r="W70" s="673"/>
      <c r="X70" s="322"/>
      <c r="Y70" s="674"/>
      <c r="Z70" s="673"/>
      <c r="AA70" s="673"/>
      <c r="AB70" s="673"/>
      <c r="AC70" s="270"/>
      <c r="AD70" s="436"/>
      <c r="AE70" s="13"/>
      <c r="AF70" s="671"/>
      <c r="AG70" s="671"/>
      <c r="AH70" s="671"/>
      <c r="AI70" s="671"/>
      <c r="AJ70" s="671"/>
      <c r="AK70" s="561"/>
      <c r="AL70" s="297"/>
      <c r="AN70" s="311"/>
      <c r="AO70" s="311"/>
      <c r="AP70" s="311"/>
      <c r="AQ70" s="311"/>
      <c r="AR70" s="311"/>
      <c r="AS70" s="311"/>
      <c r="AT70" s="311"/>
      <c r="AU70" s="311"/>
      <c r="AV70" s="311"/>
      <c r="AW70" s="311"/>
      <c r="AX70" s="309"/>
      <c r="AY70" s="312"/>
      <c r="AZ70" s="312"/>
      <c r="BD70" s="2142">
        <v>14</v>
      </c>
      <c r="BE70" s="2143"/>
      <c r="BF70" s="2143"/>
      <c r="BG70" s="2144"/>
      <c r="BH70" s="2145"/>
      <c r="BI70" s="2146"/>
      <c r="BJ70" s="2146"/>
      <c r="BK70" s="569" t="s">
        <v>351</v>
      </c>
      <c r="BL70" s="663"/>
      <c r="BM70" s="664"/>
      <c r="BN70" s="667"/>
      <c r="BO70" s="668"/>
      <c r="BP70" s="2142">
        <v>14</v>
      </c>
      <c r="BQ70" s="2143"/>
      <c r="BR70" s="2143"/>
      <c r="BS70" s="2144"/>
      <c r="BT70" s="2145"/>
      <c r="BU70" s="2146"/>
      <c r="BV70" s="2146"/>
      <c r="BW70" s="569" t="s">
        <v>351</v>
      </c>
      <c r="BX70" s="663"/>
      <c r="BY70" s="664"/>
    </row>
    <row r="71" spans="1:81" ht="14.1" customHeight="1">
      <c r="A71" s="18"/>
      <c r="B71" s="13"/>
      <c r="C71" s="278" t="s">
        <v>41</v>
      </c>
      <c r="D71" s="1710" t="s">
        <v>809</v>
      </c>
      <c r="E71" s="1710"/>
      <c r="F71" s="1710"/>
      <c r="G71" s="1710"/>
      <c r="H71" s="1710"/>
      <c r="I71" s="1710"/>
      <c r="J71" s="1710"/>
      <c r="K71" s="1710"/>
      <c r="L71" s="1710"/>
      <c r="M71" s="1710"/>
      <c r="N71" s="1710"/>
      <c r="O71" s="1710"/>
      <c r="P71" s="1710"/>
      <c r="Q71" s="1710"/>
      <c r="R71" s="1710"/>
      <c r="S71" s="1710"/>
      <c r="T71" s="1710"/>
      <c r="U71" s="1710"/>
      <c r="V71" s="1710"/>
      <c r="W71" s="1710"/>
      <c r="X71" s="1710"/>
      <c r="Y71" s="1710"/>
      <c r="Z71" s="1710"/>
      <c r="AA71" s="1710"/>
      <c r="AB71" s="1710"/>
      <c r="AC71" s="1710"/>
      <c r="AD71" s="1710"/>
      <c r="AE71" s="1710"/>
      <c r="AF71" s="1710"/>
      <c r="AG71" s="1710"/>
      <c r="AH71" s="1710"/>
      <c r="AI71" s="1710"/>
      <c r="AJ71" s="1710"/>
      <c r="AK71" s="1710"/>
      <c r="AL71" s="642" t="s">
        <v>491</v>
      </c>
      <c r="AM71" s="1871" t="s">
        <v>1558</v>
      </c>
      <c r="AN71" s="1871"/>
      <c r="AO71" s="1871"/>
      <c r="AP71" s="1871"/>
      <c r="AQ71" s="1871"/>
      <c r="AR71" s="1871"/>
      <c r="AS71" s="1871"/>
      <c r="AT71" s="1871"/>
      <c r="AU71" s="1871"/>
      <c r="AV71" s="1871"/>
      <c r="AW71" s="1871"/>
      <c r="AX71" s="168"/>
      <c r="AY71" s="311"/>
      <c r="AZ71" s="311"/>
      <c r="BD71" s="2142">
        <v>15</v>
      </c>
      <c r="BE71" s="2143"/>
      <c r="BF71" s="2143"/>
      <c r="BG71" s="2144"/>
      <c r="BH71" s="2145"/>
      <c r="BI71" s="2146"/>
      <c r="BJ71" s="2146"/>
      <c r="BK71" s="569" t="s">
        <v>351</v>
      </c>
      <c r="BL71" s="663"/>
      <c r="BM71" s="664"/>
      <c r="BN71" s="667"/>
      <c r="BO71" s="668"/>
      <c r="BP71" s="2142">
        <v>15</v>
      </c>
      <c r="BQ71" s="2143"/>
      <c r="BR71" s="2143"/>
      <c r="BS71" s="2144"/>
      <c r="BT71" s="2145"/>
      <c r="BU71" s="2146"/>
      <c r="BV71" s="2146"/>
      <c r="BW71" s="569" t="s">
        <v>351</v>
      </c>
      <c r="BX71" s="663"/>
      <c r="BY71" s="664"/>
    </row>
    <row r="72" spans="1:81" ht="14.1" customHeight="1">
      <c r="A72" s="18"/>
      <c r="B72" s="13"/>
      <c r="C72" s="675"/>
      <c r="D72" s="640"/>
      <c r="E72" s="640"/>
      <c r="F72" s="640"/>
      <c r="G72" s="640"/>
      <c r="H72" s="640"/>
      <c r="I72" s="640"/>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0"/>
      <c r="AH72" s="640"/>
      <c r="AI72" s="640"/>
      <c r="AJ72" s="640"/>
      <c r="AL72" s="12"/>
      <c r="AM72" s="1871"/>
      <c r="AN72" s="1871"/>
      <c r="AO72" s="1871"/>
      <c r="AP72" s="1871"/>
      <c r="AQ72" s="1871"/>
      <c r="AR72" s="1871"/>
      <c r="AS72" s="1871"/>
      <c r="AT72" s="1871"/>
      <c r="AU72" s="1871"/>
      <c r="AV72" s="1871"/>
      <c r="AW72" s="1871"/>
      <c r="AX72" s="168"/>
      <c r="AY72" s="311"/>
      <c r="AZ72" s="311"/>
      <c r="BD72" s="2142">
        <v>16</v>
      </c>
      <c r="BE72" s="2143"/>
      <c r="BF72" s="2143"/>
      <c r="BG72" s="2144"/>
      <c r="BH72" s="2145"/>
      <c r="BI72" s="2146"/>
      <c r="BJ72" s="2146"/>
      <c r="BK72" s="569" t="s">
        <v>351</v>
      </c>
      <c r="BL72" s="513"/>
      <c r="BM72" s="662"/>
      <c r="BN72" s="667"/>
      <c r="BO72" s="668"/>
      <c r="BP72" s="2142">
        <v>16</v>
      </c>
      <c r="BQ72" s="2143"/>
      <c r="BR72" s="2143"/>
      <c r="BS72" s="2144"/>
      <c r="BT72" s="2145"/>
      <c r="BU72" s="2146"/>
      <c r="BV72" s="2146"/>
      <c r="BW72" s="569" t="s">
        <v>351</v>
      </c>
      <c r="BX72" s="513"/>
      <c r="BY72" s="662"/>
    </row>
    <row r="73" spans="1:81" ht="14.1" customHeight="1">
      <c r="A73" s="18"/>
      <c r="B73" s="13"/>
      <c r="C73" s="278" t="s">
        <v>465</v>
      </c>
      <c r="D73" s="1710" t="s">
        <v>810</v>
      </c>
      <c r="E73" s="1710"/>
      <c r="F73" s="1710"/>
      <c r="G73" s="1710"/>
      <c r="H73" s="1710"/>
      <c r="I73" s="1710"/>
      <c r="J73" s="1710"/>
      <c r="K73" s="1710"/>
      <c r="L73" s="1710"/>
      <c r="M73" s="1710"/>
      <c r="N73" s="1710"/>
      <c r="O73" s="1710"/>
      <c r="P73" s="1710"/>
      <c r="Q73" s="1710"/>
      <c r="R73" s="1710"/>
      <c r="S73" s="1710"/>
      <c r="T73" s="1710"/>
      <c r="U73" s="1710"/>
      <c r="V73" s="1710"/>
      <c r="W73" s="1710"/>
      <c r="X73" s="1710"/>
      <c r="Y73" s="1710"/>
      <c r="Z73" s="1710"/>
      <c r="AA73" s="1710"/>
      <c r="AB73" s="1710"/>
      <c r="AC73" s="1710"/>
      <c r="AD73" s="1710"/>
      <c r="AE73" s="1710"/>
      <c r="AF73" s="1710"/>
      <c r="AG73" s="1710"/>
      <c r="AH73" s="1710"/>
      <c r="AI73" s="1710"/>
      <c r="AJ73" s="1710"/>
      <c r="AK73" s="1710"/>
      <c r="AL73" s="444"/>
      <c r="AM73" s="1871"/>
      <c r="AN73" s="1871"/>
      <c r="AO73" s="1871"/>
      <c r="AP73" s="1871"/>
      <c r="AQ73" s="1871"/>
      <c r="AR73" s="1871"/>
      <c r="AS73" s="1871"/>
      <c r="AT73" s="1871"/>
      <c r="AU73" s="1871"/>
      <c r="AV73" s="1871"/>
      <c r="AW73" s="1871"/>
      <c r="AX73" s="641"/>
      <c r="AY73" s="65"/>
      <c r="AZ73" s="584"/>
      <c r="BD73" s="2142">
        <v>17</v>
      </c>
      <c r="BE73" s="2143"/>
      <c r="BF73" s="2143"/>
      <c r="BG73" s="2144"/>
      <c r="BH73" s="2145"/>
      <c r="BI73" s="2146"/>
      <c r="BJ73" s="2146"/>
      <c r="BK73" s="569" t="s">
        <v>351</v>
      </c>
      <c r="BL73" s="663"/>
      <c r="BM73" s="664"/>
      <c r="BN73" s="667"/>
      <c r="BO73" s="668"/>
      <c r="BP73" s="2142">
        <v>17</v>
      </c>
      <c r="BQ73" s="2143"/>
      <c r="BR73" s="2143"/>
      <c r="BS73" s="2144"/>
      <c r="BT73" s="2145"/>
      <c r="BU73" s="2146"/>
      <c r="BV73" s="2146"/>
      <c r="BW73" s="569" t="s">
        <v>351</v>
      </c>
      <c r="BX73" s="663"/>
      <c r="BY73" s="664"/>
    </row>
    <row r="74" spans="1:81" ht="14.1" customHeight="1">
      <c r="A74" s="18"/>
      <c r="B74" s="13"/>
      <c r="C74" s="564"/>
      <c r="D74" s="564"/>
      <c r="E74" s="564"/>
      <c r="F74" s="564"/>
      <c r="G74" s="564"/>
      <c r="H74" s="564"/>
      <c r="I74" s="436"/>
      <c r="J74" s="436"/>
      <c r="K74" s="436"/>
      <c r="L74" s="436"/>
      <c r="M74" s="436"/>
      <c r="N74" s="436"/>
      <c r="O74" s="436"/>
      <c r="P74" s="436"/>
      <c r="Q74" s="436"/>
      <c r="R74" s="436"/>
      <c r="S74" s="436"/>
      <c r="T74" s="436"/>
      <c r="U74" s="436"/>
      <c r="V74" s="676"/>
      <c r="W74" s="676"/>
      <c r="X74" s="516"/>
      <c r="Y74" s="674"/>
      <c r="Z74" s="673"/>
      <c r="AA74" s="673"/>
      <c r="AB74" s="673"/>
      <c r="AC74" s="270"/>
      <c r="AD74" s="436"/>
      <c r="AE74" s="13"/>
      <c r="AF74" s="13"/>
      <c r="AG74" s="13"/>
      <c r="AH74" s="13"/>
      <c r="AI74" s="13"/>
      <c r="AJ74" s="13"/>
      <c r="AK74" s="533"/>
      <c r="AL74" s="444"/>
      <c r="AM74" s="65"/>
      <c r="AN74" s="65"/>
      <c r="AO74" s="65"/>
      <c r="AP74" s="65"/>
      <c r="AQ74" s="65"/>
      <c r="AR74" s="65"/>
      <c r="AS74" s="65"/>
      <c r="AT74" s="65"/>
      <c r="AU74" s="65"/>
      <c r="AV74" s="65"/>
      <c r="AW74" s="65"/>
      <c r="AX74" s="641"/>
      <c r="AY74" s="65"/>
      <c r="AZ74" s="584"/>
      <c r="BD74" s="2142">
        <v>18</v>
      </c>
      <c r="BE74" s="2143"/>
      <c r="BF74" s="2143"/>
      <c r="BG74" s="2144"/>
      <c r="BH74" s="2145"/>
      <c r="BI74" s="2146"/>
      <c r="BJ74" s="2146"/>
      <c r="BK74" s="569" t="s">
        <v>351</v>
      </c>
      <c r="BL74" s="663"/>
      <c r="BM74" s="664"/>
      <c r="BN74" s="667"/>
      <c r="BO74" s="668"/>
      <c r="BP74" s="2142">
        <v>18</v>
      </c>
      <c r="BQ74" s="2143"/>
      <c r="BR74" s="2143"/>
      <c r="BS74" s="2144"/>
      <c r="BT74" s="2145"/>
      <c r="BU74" s="2146"/>
      <c r="BV74" s="2146"/>
      <c r="BW74" s="569" t="s">
        <v>351</v>
      </c>
      <c r="BX74" s="663"/>
      <c r="BY74" s="664"/>
    </row>
    <row r="75" spans="1:81" ht="14.1" customHeight="1">
      <c r="A75" s="18"/>
      <c r="C75" s="575" t="s">
        <v>1559</v>
      </c>
      <c r="D75" s="1720" t="s">
        <v>1560</v>
      </c>
      <c r="E75" s="1720"/>
      <c r="F75" s="1720"/>
      <c r="G75" s="1720"/>
      <c r="H75" s="1720"/>
      <c r="I75" s="1720"/>
      <c r="J75" s="1720"/>
      <c r="K75" s="1720"/>
      <c r="L75" s="1720"/>
      <c r="M75" s="1720"/>
      <c r="N75" s="1720"/>
      <c r="O75" s="1720"/>
      <c r="P75" s="1720"/>
      <c r="Q75" s="1720"/>
      <c r="R75" s="1720"/>
      <c r="S75" s="1720"/>
      <c r="T75" s="1720"/>
      <c r="U75" s="1720"/>
      <c r="V75" s="1720"/>
      <c r="W75" s="1720"/>
      <c r="X75" s="1720"/>
      <c r="Y75" s="1720"/>
      <c r="Z75" s="1720"/>
      <c r="AA75" s="1720"/>
      <c r="AB75" s="1720"/>
      <c r="AC75" s="1720"/>
      <c r="AD75" s="1720"/>
      <c r="AE75" s="1720"/>
      <c r="AF75" s="1720"/>
      <c r="AG75" s="1720"/>
      <c r="AH75" s="1720"/>
      <c r="AI75" s="1720"/>
      <c r="AJ75" s="1720"/>
      <c r="AK75" s="677"/>
      <c r="AL75" s="678" t="s">
        <v>131</v>
      </c>
      <c r="AM75" s="2080" t="s">
        <v>1596</v>
      </c>
      <c r="AN75" s="2080"/>
      <c r="AO75" s="2080"/>
      <c r="AP75" s="2080"/>
      <c r="AQ75" s="2080"/>
      <c r="AR75" s="2080"/>
      <c r="AS75" s="2080"/>
      <c r="AT75" s="2080"/>
      <c r="AU75" s="2080"/>
      <c r="AV75" s="2080"/>
      <c r="AW75" s="2080"/>
      <c r="AX75" s="679"/>
      <c r="AY75" s="584"/>
      <c r="AZ75" s="584"/>
      <c r="BD75" s="2142">
        <v>19</v>
      </c>
      <c r="BE75" s="2143"/>
      <c r="BF75" s="2143"/>
      <c r="BG75" s="2144"/>
      <c r="BH75" s="2145"/>
      <c r="BI75" s="2146"/>
      <c r="BJ75" s="2146"/>
      <c r="BK75" s="569" t="s">
        <v>351</v>
      </c>
      <c r="BL75" s="663"/>
      <c r="BM75" s="664"/>
      <c r="BN75" s="667"/>
      <c r="BO75" s="668"/>
      <c r="BP75" s="2142">
        <v>19</v>
      </c>
      <c r="BQ75" s="2143"/>
      <c r="BR75" s="2143"/>
      <c r="BS75" s="2144"/>
      <c r="BT75" s="2145"/>
      <c r="BU75" s="2146"/>
      <c r="BV75" s="2146"/>
      <c r="BW75" s="569" t="s">
        <v>351</v>
      </c>
      <c r="BX75" s="663"/>
      <c r="BY75" s="664"/>
    </row>
    <row r="76" spans="1:81" ht="14.1" customHeight="1">
      <c r="A76" s="18"/>
      <c r="C76" s="13"/>
      <c r="D76" s="13"/>
      <c r="E76" s="13"/>
      <c r="F76" s="13"/>
      <c r="G76" s="13"/>
      <c r="H76" s="13"/>
      <c r="I76" s="575"/>
      <c r="J76" s="673"/>
      <c r="K76" s="673"/>
      <c r="L76" s="673"/>
      <c r="M76" s="680"/>
      <c r="N76" s="680"/>
      <c r="O76" s="673"/>
      <c r="P76" s="673"/>
      <c r="Q76" s="673"/>
      <c r="R76" s="270"/>
      <c r="S76" s="4"/>
      <c r="T76" s="575"/>
      <c r="U76" s="673"/>
      <c r="V76" s="673"/>
      <c r="W76" s="673"/>
      <c r="X76" s="680"/>
      <c r="Y76" s="680"/>
      <c r="Z76" s="673"/>
      <c r="AA76" s="673"/>
      <c r="AB76" s="673"/>
      <c r="AC76" s="270"/>
      <c r="AD76" s="436"/>
      <c r="AG76" s="576"/>
      <c r="AH76" s="576"/>
      <c r="AI76" s="576"/>
      <c r="AK76" s="681"/>
      <c r="AL76" s="297"/>
      <c r="AM76" s="311"/>
      <c r="AN76" s="311"/>
      <c r="AO76" s="311"/>
      <c r="AP76" s="311"/>
      <c r="AQ76" s="311"/>
      <c r="AR76" s="311"/>
      <c r="AS76" s="311"/>
      <c r="AT76" s="311"/>
      <c r="AU76" s="311"/>
      <c r="AV76" s="311"/>
      <c r="AW76" s="311"/>
      <c r="AX76" s="168"/>
      <c r="AY76" s="311"/>
      <c r="AZ76" s="311"/>
      <c r="BD76" s="2142">
        <v>20</v>
      </c>
      <c r="BE76" s="2143"/>
      <c r="BF76" s="2143"/>
      <c r="BG76" s="2144"/>
      <c r="BH76" s="2145"/>
      <c r="BI76" s="2146"/>
      <c r="BJ76" s="2146"/>
      <c r="BK76" s="569" t="s">
        <v>351</v>
      </c>
      <c r="BL76" s="663"/>
      <c r="BM76" s="664"/>
      <c r="BN76" s="682"/>
      <c r="BO76" s="683"/>
      <c r="BP76" s="2142">
        <v>20</v>
      </c>
      <c r="BQ76" s="2143"/>
      <c r="BR76" s="2143"/>
      <c r="BS76" s="2144"/>
      <c r="BT76" s="2145"/>
      <c r="BU76" s="2146"/>
      <c r="BV76" s="2146"/>
      <c r="BW76" s="569" t="s">
        <v>351</v>
      </c>
      <c r="BX76" s="663"/>
      <c r="BY76" s="664"/>
    </row>
    <row r="77" spans="1:81" ht="14.1" customHeight="1">
      <c r="A77" s="18"/>
      <c r="C77" s="615" t="s">
        <v>1561</v>
      </c>
      <c r="D77" s="1710" t="s">
        <v>1562</v>
      </c>
      <c r="E77" s="1710"/>
      <c r="F77" s="1710"/>
      <c r="G77" s="1710"/>
      <c r="H77" s="1710"/>
      <c r="I77" s="1710"/>
      <c r="J77" s="1710"/>
      <c r="K77" s="1710"/>
      <c r="L77" s="1710"/>
      <c r="M77" s="1710"/>
      <c r="N77" s="1710"/>
      <c r="O77" s="1710"/>
      <c r="P77" s="1710"/>
      <c r="Q77" s="1710"/>
      <c r="R77" s="1710"/>
      <c r="S77" s="1710"/>
      <c r="T77" s="1710"/>
      <c r="U77" s="1710"/>
      <c r="V77" s="1710"/>
      <c r="W77" s="1710"/>
      <c r="X77" s="1710"/>
      <c r="Y77" s="1710"/>
      <c r="Z77" s="673"/>
      <c r="AA77" s="673"/>
      <c r="AB77" s="673"/>
      <c r="AC77" s="270"/>
      <c r="AD77" s="436"/>
      <c r="AG77" s="576"/>
      <c r="AH77" s="576"/>
      <c r="AI77" s="576"/>
      <c r="AK77" s="684"/>
      <c r="AL77" s="302" t="s">
        <v>131</v>
      </c>
      <c r="AM77" s="1871" t="s">
        <v>1597</v>
      </c>
      <c r="AN77" s="1871"/>
      <c r="AO77" s="1871"/>
      <c r="AP77" s="1871"/>
      <c r="AQ77" s="1871"/>
      <c r="AR77" s="1871"/>
      <c r="AS77" s="1871"/>
      <c r="AT77" s="1871"/>
      <c r="AU77" s="1871"/>
      <c r="AV77" s="1871"/>
      <c r="AW77" s="1871"/>
      <c r="AX77" s="168"/>
      <c r="AY77" s="311"/>
      <c r="AZ77" s="311"/>
      <c r="BD77" s="43"/>
      <c r="BE77" s="43"/>
      <c r="BF77" s="43"/>
      <c r="BG77" s="43"/>
      <c r="BH77" s="685"/>
      <c r="BI77" s="685"/>
      <c r="BJ77" s="685"/>
      <c r="BK77" s="571"/>
      <c r="BL77" s="529"/>
      <c r="BM77" s="438"/>
      <c r="BN77" s="652"/>
      <c r="BO77" s="653"/>
      <c r="BP77" s="43"/>
      <c r="BQ77" s="43"/>
      <c r="BR77" s="43"/>
      <c r="BS77" s="43"/>
      <c r="BT77" s="685"/>
      <c r="BU77" s="685"/>
      <c r="BV77" s="685"/>
      <c r="BW77" s="571"/>
      <c r="BX77" s="529"/>
      <c r="BY77" s="438"/>
    </row>
    <row r="78" spans="1:81" ht="14.1" customHeight="1">
      <c r="A78" s="18"/>
      <c r="C78" s="1710" t="s">
        <v>1382</v>
      </c>
      <c r="D78" s="1710"/>
      <c r="E78" s="1710"/>
      <c r="F78" s="1710"/>
      <c r="G78" s="1710"/>
      <c r="H78" s="1710"/>
      <c r="I78" s="1710"/>
      <c r="J78" s="1710"/>
      <c r="K78" s="1710"/>
      <c r="L78" s="1710"/>
      <c r="M78" s="1710"/>
      <c r="N78" s="1710"/>
      <c r="O78" s="1710"/>
      <c r="P78" s="1710"/>
      <c r="Q78" s="1710"/>
      <c r="R78" s="1710"/>
      <c r="S78" s="1710"/>
      <c r="T78" s="1710"/>
      <c r="U78" s="1710"/>
      <c r="V78" s="1710"/>
      <c r="W78" s="1710"/>
      <c r="X78" s="1710"/>
      <c r="Y78" s="1710"/>
      <c r="Z78" s="673"/>
      <c r="AA78" s="673"/>
      <c r="AB78" s="673"/>
      <c r="AC78" s="270"/>
      <c r="AD78" s="436"/>
      <c r="AG78" s="576"/>
      <c r="AH78" s="576"/>
      <c r="AI78" s="576"/>
      <c r="AK78" s="686"/>
      <c r="AL78" s="302"/>
      <c r="AM78" s="4"/>
      <c r="AN78" s="4"/>
      <c r="AO78" s="4"/>
      <c r="AP78" s="4"/>
      <c r="AQ78" s="4"/>
      <c r="AR78" s="4"/>
      <c r="AS78" s="4"/>
      <c r="AT78" s="4"/>
      <c r="AU78" s="4"/>
      <c r="AV78" s="4"/>
      <c r="AW78" s="4"/>
      <c r="AX78" s="49"/>
      <c r="AY78" s="4"/>
      <c r="AZ78" s="4"/>
      <c r="BA78" s="605"/>
    </row>
    <row r="79" spans="1:81" ht="14.1" customHeight="1">
      <c r="A79" s="579"/>
      <c r="C79" s="13"/>
      <c r="D79" s="13"/>
      <c r="E79" s="2044" t="s">
        <v>402</v>
      </c>
      <c r="F79" s="2045"/>
      <c r="G79" s="2045"/>
      <c r="H79" s="2045"/>
      <c r="I79" s="2045"/>
      <c r="J79" s="2045"/>
      <c r="K79" s="2045"/>
      <c r="L79" s="2056"/>
      <c r="M79" s="2212" t="s">
        <v>1279</v>
      </c>
      <c r="N79" s="2212"/>
      <c r="O79" s="2212"/>
      <c r="P79" s="2044" t="s">
        <v>402</v>
      </c>
      <c r="Q79" s="2045"/>
      <c r="R79" s="2045"/>
      <c r="S79" s="2045"/>
      <c r="T79" s="2045"/>
      <c r="U79" s="2045"/>
      <c r="V79" s="2045"/>
      <c r="W79" s="2056"/>
      <c r="X79" s="2212" t="s">
        <v>1279</v>
      </c>
      <c r="Y79" s="2212"/>
      <c r="Z79" s="2212"/>
      <c r="AG79" s="576"/>
      <c r="AH79" s="576"/>
      <c r="AI79" s="576"/>
      <c r="AK79" s="677"/>
      <c r="AL79" s="12"/>
      <c r="AM79" s="311"/>
      <c r="AN79" s="311"/>
      <c r="AO79" s="311"/>
      <c r="AP79" s="311"/>
      <c r="AQ79" s="311"/>
      <c r="AR79" s="311"/>
      <c r="AS79" s="311"/>
      <c r="AT79" s="311"/>
      <c r="AU79" s="311"/>
      <c r="AV79" s="311"/>
      <c r="AW79" s="311"/>
      <c r="AX79" s="168"/>
      <c r="AY79" s="311"/>
      <c r="AZ79" s="311"/>
      <c r="BA79" s="605"/>
    </row>
    <row r="80" spans="1:81" ht="14.1" customHeight="1">
      <c r="A80" s="579"/>
      <c r="C80" s="13"/>
      <c r="D80" s="13"/>
      <c r="E80" s="2213"/>
      <c r="F80" s="2214"/>
      <c r="G80" s="2214"/>
      <c r="H80" s="2214"/>
      <c r="I80" s="2214"/>
      <c r="J80" s="2214"/>
      <c r="K80" s="2214"/>
      <c r="L80" s="2215"/>
      <c r="M80" s="2216"/>
      <c r="N80" s="2217"/>
      <c r="O80" s="265" t="s">
        <v>1280</v>
      </c>
      <c r="P80" s="2218"/>
      <c r="Q80" s="2219"/>
      <c r="R80" s="2219"/>
      <c r="S80" s="2219"/>
      <c r="T80" s="2219"/>
      <c r="U80" s="2219"/>
      <c r="V80" s="2219"/>
      <c r="W80" s="2220"/>
      <c r="X80" s="2216"/>
      <c r="Y80" s="2217"/>
      <c r="Z80" s="265" t="s">
        <v>1280</v>
      </c>
      <c r="AL80" s="297"/>
      <c r="AM80" s="526"/>
      <c r="AN80" s="312"/>
      <c r="AO80" s="312"/>
      <c r="AP80" s="312"/>
      <c r="AQ80" s="312"/>
      <c r="AR80" s="312"/>
      <c r="AS80" s="312"/>
      <c r="AT80" s="312"/>
      <c r="AU80" s="312"/>
      <c r="AV80" s="312"/>
      <c r="AW80" s="312"/>
      <c r="AX80" s="309"/>
      <c r="AY80" s="312"/>
      <c r="AZ80" s="312"/>
      <c r="BA80" s="605"/>
      <c r="BB80" s="605"/>
      <c r="BC80" s="605"/>
      <c r="BD80" s="605"/>
      <c r="CB80" s="541"/>
      <c r="CC80" s="322"/>
    </row>
    <row r="81" spans="1:81" ht="14.1" customHeight="1" thickBot="1">
      <c r="A81" s="687"/>
      <c r="B81" s="688"/>
      <c r="C81" s="688"/>
      <c r="D81" s="688"/>
      <c r="E81" s="688"/>
      <c r="F81" s="688"/>
      <c r="G81" s="688"/>
      <c r="H81" s="688"/>
      <c r="I81" s="688"/>
      <c r="J81" s="688"/>
      <c r="K81" s="688"/>
      <c r="L81" s="688"/>
      <c r="M81" s="688"/>
      <c r="N81" s="688"/>
      <c r="O81" s="688"/>
      <c r="P81" s="688"/>
      <c r="Q81" s="688"/>
      <c r="R81" s="688"/>
      <c r="S81" s="688"/>
      <c r="T81" s="688"/>
      <c r="U81" s="688"/>
      <c r="V81" s="688"/>
      <c r="W81" s="688"/>
      <c r="X81" s="688"/>
      <c r="Y81" s="688"/>
      <c r="Z81" s="688"/>
      <c r="AA81" s="688"/>
      <c r="AB81" s="688"/>
      <c r="AC81" s="688"/>
      <c r="AD81" s="688"/>
      <c r="AE81" s="688"/>
      <c r="AF81" s="688"/>
      <c r="AG81" s="670"/>
      <c r="AH81" s="670"/>
      <c r="AI81" s="670"/>
      <c r="AJ81" s="688"/>
      <c r="AK81" s="688"/>
      <c r="AL81" s="171"/>
      <c r="AM81" s="8"/>
      <c r="AN81" s="689"/>
      <c r="AO81" s="689"/>
      <c r="AP81" s="689"/>
      <c r="AQ81" s="689"/>
      <c r="AR81" s="689"/>
      <c r="AS81" s="689"/>
      <c r="AT81" s="689"/>
      <c r="AU81" s="689"/>
      <c r="AV81" s="689"/>
      <c r="AW81" s="689"/>
      <c r="AX81" s="690"/>
      <c r="AY81" s="312"/>
      <c r="AZ81" s="312"/>
      <c r="BA81" s="584"/>
      <c r="BB81" s="605"/>
      <c r="BC81" s="605"/>
      <c r="BD81" s="605"/>
      <c r="CB81" s="322"/>
    </row>
    <row r="82" spans="1:81" ht="14.1" customHeight="1">
      <c r="AL82" s="299"/>
      <c r="AM82" s="13"/>
      <c r="AN82" s="312"/>
      <c r="AO82" s="312"/>
      <c r="AP82" s="312"/>
      <c r="AQ82" s="312"/>
      <c r="AR82" s="312"/>
      <c r="AS82" s="312"/>
      <c r="AT82" s="312"/>
      <c r="AU82" s="312"/>
      <c r="AV82" s="312"/>
      <c r="AW82" s="312"/>
      <c r="AX82" s="312"/>
      <c r="AY82" s="312"/>
      <c r="AZ82" s="312"/>
      <c r="BA82" s="584"/>
      <c r="BB82" s="605"/>
      <c r="BC82" s="605"/>
      <c r="BD82" s="605"/>
      <c r="CB82" s="322"/>
    </row>
    <row r="83" spans="1:81" ht="14.1" customHeight="1">
      <c r="AL83" s="299"/>
      <c r="AM83" s="526"/>
      <c r="AN83" s="312"/>
      <c r="AO83" s="312"/>
      <c r="AP83" s="312"/>
      <c r="AQ83" s="312"/>
      <c r="AR83" s="312"/>
      <c r="AS83" s="312"/>
      <c r="AT83" s="312"/>
      <c r="AU83" s="312"/>
      <c r="AV83" s="312"/>
      <c r="AW83" s="312"/>
      <c r="AX83" s="312"/>
      <c r="AY83" s="312"/>
      <c r="AZ83" s="312"/>
      <c r="BA83" s="691"/>
      <c r="BB83" s="584"/>
      <c r="BC83" s="584"/>
      <c r="BD83" s="584"/>
      <c r="CB83" s="322"/>
    </row>
    <row r="84" spans="1:81" ht="14.1" customHeight="1">
      <c r="AL84" s="299"/>
      <c r="AM84" s="13"/>
      <c r="AN84" s="312"/>
      <c r="AO84" s="312"/>
      <c r="AP84" s="312"/>
      <c r="AQ84" s="312"/>
      <c r="AR84" s="312"/>
      <c r="AS84" s="312"/>
      <c r="AT84" s="312"/>
      <c r="AU84" s="312"/>
      <c r="AV84" s="312"/>
      <c r="AW84" s="312"/>
      <c r="AX84" s="312"/>
      <c r="AY84" s="312"/>
      <c r="AZ84" s="312"/>
      <c r="BA84" s="691"/>
      <c r="BB84" s="584"/>
      <c r="BC84" s="584"/>
      <c r="BD84" s="584"/>
      <c r="CB84" s="322"/>
    </row>
    <row r="85" spans="1:81" ht="14.1" customHeight="1">
      <c r="AL85" s="299"/>
      <c r="AM85" s="13"/>
      <c r="AN85" s="312"/>
      <c r="AO85" s="312"/>
      <c r="AP85" s="312"/>
      <c r="AQ85" s="312"/>
      <c r="AR85" s="312"/>
      <c r="AS85" s="312"/>
      <c r="AT85" s="312"/>
      <c r="AU85" s="312"/>
      <c r="AV85" s="312"/>
      <c r="AW85" s="312"/>
      <c r="AX85" s="312"/>
      <c r="AY85" s="312"/>
      <c r="AZ85" s="312"/>
      <c r="BA85" s="692"/>
      <c r="BB85" s="691"/>
      <c r="BC85" s="691"/>
      <c r="BD85" s="691"/>
      <c r="CB85" s="541"/>
      <c r="CC85" s="322"/>
    </row>
    <row r="86" spans="1:81" ht="14.1" customHeight="1">
      <c r="AL86" s="299"/>
      <c r="AM86" s="656"/>
      <c r="AN86" s="312"/>
      <c r="AO86" s="312"/>
      <c r="AP86" s="312"/>
      <c r="AQ86" s="312"/>
      <c r="AR86" s="312"/>
      <c r="AS86" s="312"/>
      <c r="AT86" s="312"/>
      <c r="AU86" s="312"/>
      <c r="AV86" s="312"/>
      <c r="AW86" s="312"/>
      <c r="AX86" s="312"/>
      <c r="AY86" s="312"/>
      <c r="AZ86" s="312"/>
      <c r="BA86" s="692"/>
      <c r="BB86" s="693"/>
      <c r="CB86" s="322"/>
    </row>
    <row r="87" spans="1:81" ht="14.1" customHeight="1">
      <c r="AL87" s="299"/>
      <c r="AN87" s="312"/>
      <c r="AO87" s="312"/>
      <c r="AP87" s="312"/>
      <c r="AQ87" s="312"/>
      <c r="AR87" s="312"/>
      <c r="AS87" s="312"/>
      <c r="AT87" s="312"/>
      <c r="AU87" s="312"/>
      <c r="AV87" s="312"/>
      <c r="AW87" s="312"/>
      <c r="AX87" s="312"/>
      <c r="AY87" s="312"/>
      <c r="AZ87" s="312"/>
      <c r="BA87" s="692"/>
      <c r="BB87" s="693"/>
      <c r="CB87" s="322"/>
    </row>
    <row r="88" spans="1:81" ht="14.1" customHeight="1">
      <c r="BB88" s="693"/>
      <c r="CB88" s="322"/>
    </row>
    <row r="89" spans="1:81" ht="14.1" customHeight="1">
      <c r="BB89" s="693"/>
      <c r="CB89" s="322"/>
    </row>
    <row r="90" spans="1:81" ht="14.1" customHeight="1">
      <c r="BB90" s="693"/>
      <c r="CB90" s="322"/>
    </row>
    <row r="91" spans="1:81" ht="14.1" customHeight="1">
      <c r="BB91" s="693"/>
      <c r="CB91" s="322"/>
    </row>
    <row r="92" spans="1:81" ht="14.1" customHeight="1">
      <c r="BB92" s="693"/>
      <c r="CB92" s="322"/>
    </row>
    <row r="93" spans="1:81" ht="14.1" customHeight="1">
      <c r="CB93" s="541"/>
      <c r="CC93" s="322"/>
    </row>
    <row r="94" spans="1:81" ht="14.1" customHeight="1">
      <c r="CB94" s="541"/>
      <c r="CC94" s="322"/>
    </row>
    <row r="95" spans="1:81" ht="14.1" customHeight="1">
      <c r="CB95" s="322"/>
    </row>
    <row r="96" spans="1:81" ht="14.1" customHeight="1">
      <c r="BB96" s="694"/>
      <c r="CB96" s="322"/>
    </row>
    <row r="97" spans="54:107" ht="14.1" customHeight="1">
      <c r="BB97" s="694"/>
      <c r="CB97" s="322"/>
    </row>
    <row r="98" spans="54:107" ht="14.1" customHeight="1">
      <c r="BB98" s="694"/>
      <c r="CB98" s="322"/>
    </row>
    <row r="99" spans="54:107" ht="14.1" customHeight="1">
      <c r="BB99" s="694"/>
      <c r="CB99" s="541"/>
      <c r="CC99" s="322"/>
    </row>
    <row r="100" spans="54:107" ht="14.1" customHeight="1">
      <c r="CB100" s="322"/>
    </row>
    <row r="101" spans="54:107" ht="14.1" customHeight="1">
      <c r="CB101" s="322"/>
    </row>
    <row r="102" spans="54:107" ht="14.1" customHeight="1">
      <c r="CB102" s="322"/>
    </row>
    <row r="103" spans="54:107" ht="14.1" customHeight="1">
      <c r="CB103" s="322"/>
    </row>
    <row r="104" spans="54:107" ht="14.1" customHeight="1">
      <c r="CB104" s="541"/>
      <c r="CC104" s="322"/>
    </row>
    <row r="105" spans="54:107" ht="14.1" customHeight="1">
      <c r="CB105" s="322"/>
    </row>
    <row r="106" spans="54:107" ht="14.1" customHeight="1">
      <c r="CB106" s="322"/>
    </row>
    <row r="107" spans="54:107" ht="14.1" customHeight="1">
      <c r="CB107" s="322"/>
    </row>
    <row r="108" spans="54:107" ht="14.1" customHeight="1">
      <c r="CB108" s="322"/>
    </row>
    <row r="109" spans="54:107" ht="14.1" customHeight="1">
      <c r="CB109" s="541"/>
      <c r="CC109" s="322"/>
    </row>
    <row r="110" spans="54:107" ht="14.1" customHeight="1">
      <c r="CB110" s="322"/>
    </row>
    <row r="111" spans="54:107" ht="14.1" customHeight="1">
      <c r="CB111" s="322"/>
      <c r="CQ111" s="587"/>
      <c r="CR111" s="587"/>
      <c r="CS111" s="587"/>
      <c r="DA111" s="695"/>
      <c r="DB111" s="695"/>
      <c r="DC111" s="695"/>
    </row>
    <row r="112" spans="54:107" ht="14.1" customHeight="1">
      <c r="CB112" s="322"/>
      <c r="CQ112" s="587"/>
      <c r="CR112" s="587"/>
      <c r="CS112" s="587"/>
      <c r="CT112" s="587"/>
      <c r="CU112" s="587"/>
      <c r="CY112" s="696"/>
      <c r="CZ112" s="696"/>
      <c r="DA112" s="695"/>
      <c r="DB112" s="695"/>
      <c r="DC112" s="695"/>
    </row>
    <row r="113" spans="64:109" ht="14.1" customHeight="1">
      <c r="CB113" s="322"/>
      <c r="CV113" s="587"/>
      <c r="CW113" s="587"/>
      <c r="CX113" s="587"/>
      <c r="CY113" s="696"/>
      <c r="CZ113" s="696"/>
      <c r="DA113" s="695"/>
      <c r="DB113" s="695"/>
      <c r="DC113" s="695"/>
    </row>
    <row r="114" spans="64:109" ht="14.1" customHeight="1">
      <c r="CA114" s="543"/>
      <c r="CB114" s="541"/>
      <c r="CC114" s="322"/>
    </row>
    <row r="115" spans="64:109" ht="14.1" customHeight="1">
      <c r="BL115" s="697"/>
      <c r="BM115" s="697"/>
      <c r="BN115" s="697"/>
      <c r="BO115" s="543"/>
      <c r="BP115" s="322"/>
      <c r="BX115" s="669"/>
      <c r="BY115" s="669"/>
      <c r="BZ115" s="669"/>
      <c r="CA115" s="543"/>
      <c r="CB115" s="322"/>
      <c r="CQ115" s="698"/>
      <c r="CR115" s="698"/>
      <c r="CS115" s="698"/>
      <c r="CT115" s="698"/>
    </row>
    <row r="116" spans="64:109">
      <c r="BL116" s="697"/>
      <c r="BM116" s="697"/>
      <c r="BN116" s="697"/>
      <c r="BO116" s="543"/>
      <c r="BP116" s="322"/>
      <c r="BX116" s="669"/>
      <c r="BY116" s="669"/>
      <c r="BZ116" s="669"/>
      <c r="CA116" s="543"/>
      <c r="CB116" s="322"/>
    </row>
    <row r="117" spans="64:109">
      <c r="BL117" s="697"/>
      <c r="BM117" s="697"/>
      <c r="BN117" s="697"/>
      <c r="BO117" s="543"/>
      <c r="BP117" s="322"/>
      <c r="BX117" s="669"/>
      <c r="BY117" s="669"/>
      <c r="BZ117" s="669"/>
      <c r="CA117" s="543"/>
      <c r="CB117" s="322"/>
      <c r="CQ117" s="541"/>
      <c r="CR117" s="541"/>
      <c r="CS117" s="541"/>
      <c r="CT117" s="541"/>
      <c r="CU117" s="541"/>
    </row>
    <row r="118" spans="64:109">
      <c r="BL118" s="697"/>
      <c r="BM118" s="697"/>
      <c r="BN118" s="697"/>
      <c r="BO118" s="543"/>
      <c r="BP118" s="322"/>
      <c r="BX118" s="669"/>
      <c r="BY118" s="669"/>
      <c r="BZ118" s="669"/>
      <c r="CA118" s="543"/>
      <c r="CB118" s="322"/>
      <c r="CV118" s="541"/>
      <c r="CW118" s="541"/>
      <c r="CX118" s="541"/>
      <c r="CY118" s="541"/>
      <c r="CZ118" s="541"/>
      <c r="DA118" s="541"/>
    </row>
    <row r="119" spans="64:109" ht="12" customHeight="1">
      <c r="BL119" s="697"/>
      <c r="BM119" s="697"/>
      <c r="BN119" s="697"/>
      <c r="BO119" s="543"/>
      <c r="BP119" s="541"/>
      <c r="BQ119" s="322"/>
      <c r="BX119" s="669"/>
      <c r="BY119" s="669"/>
      <c r="BZ119" s="669"/>
      <c r="CA119" s="543"/>
      <c r="CB119" s="541"/>
      <c r="CC119" s="322"/>
    </row>
    <row r="120" spans="64:109">
      <c r="BL120" s="697"/>
      <c r="BM120" s="697"/>
      <c r="BN120" s="697"/>
      <c r="BO120" s="543"/>
      <c r="BP120" s="322"/>
      <c r="BX120" s="669"/>
      <c r="BY120" s="669"/>
      <c r="BZ120" s="669"/>
      <c r="CA120" s="543"/>
      <c r="CB120" s="322"/>
    </row>
    <row r="121" spans="64:109">
      <c r="BL121" s="697"/>
      <c r="BM121" s="697"/>
      <c r="BN121" s="697"/>
      <c r="BO121" s="543"/>
      <c r="BP121" s="322"/>
      <c r="BX121" s="669"/>
      <c r="BY121" s="669"/>
      <c r="BZ121" s="669"/>
      <c r="CA121" s="543"/>
      <c r="CB121" s="322"/>
      <c r="CQ121" s="698"/>
      <c r="CR121" s="698"/>
      <c r="CS121" s="698"/>
      <c r="CT121" s="698"/>
      <c r="CU121" s="698"/>
    </row>
    <row r="122" spans="64:109" ht="13.5">
      <c r="BL122" s="697"/>
      <c r="BM122" s="697"/>
      <c r="BN122" s="697"/>
      <c r="BO122" s="543"/>
      <c r="BP122" s="322"/>
      <c r="BX122" s="669"/>
      <c r="BY122" s="669"/>
      <c r="BZ122" s="669"/>
      <c r="CA122" s="543"/>
      <c r="CB122" s="322"/>
      <c r="CQ122" s="698"/>
      <c r="CR122" s="698"/>
      <c r="CS122" s="698"/>
      <c r="CT122" s="698"/>
      <c r="CU122" s="698"/>
      <c r="CV122" s="698"/>
      <c r="CW122" s="698"/>
      <c r="CX122" s="698"/>
      <c r="CY122" s="699"/>
      <c r="CZ122" s="699"/>
      <c r="DA122" s="518"/>
      <c r="DB122" s="700"/>
      <c r="DC122" s="700"/>
      <c r="DD122" s="700"/>
      <c r="DE122" s="700"/>
    </row>
    <row r="123" spans="64:109" ht="13.5" customHeight="1">
      <c r="BL123" s="697"/>
      <c r="BM123" s="697"/>
      <c r="BN123" s="697"/>
      <c r="BO123" s="543"/>
      <c r="BP123" s="322"/>
      <c r="BX123" s="669"/>
      <c r="BY123" s="669"/>
      <c r="BZ123" s="669"/>
      <c r="CA123" s="543"/>
      <c r="CB123" s="322"/>
      <c r="CV123" s="698"/>
      <c r="CW123" s="698"/>
      <c r="CX123" s="698"/>
      <c r="CY123" s="699"/>
      <c r="CZ123" s="699"/>
      <c r="DA123" s="518"/>
      <c r="DB123" s="700"/>
      <c r="DC123" s="700"/>
      <c r="DD123" s="700"/>
      <c r="DE123" s="700"/>
    </row>
    <row r="124" spans="64:109" ht="14.25" customHeight="1"/>
    <row r="125" spans="64:109" ht="13.5" customHeight="1"/>
    <row r="126" spans="64:109" ht="13.5" customHeight="1"/>
    <row r="127" spans="64:109" ht="13.5" customHeight="1"/>
    <row r="129" spans="33:52" ht="13.5" customHeight="1"/>
    <row r="131" spans="33:52">
      <c r="AZ131" s="587"/>
    </row>
    <row r="132" spans="33:52">
      <c r="AZ132" s="587"/>
    </row>
    <row r="133" spans="33:52">
      <c r="AG133" s="576"/>
      <c r="AH133" s="576"/>
      <c r="AI133" s="576"/>
      <c r="AZ133" s="587"/>
    </row>
    <row r="134" spans="33:52">
      <c r="AG134" s="576"/>
      <c r="AH134" s="576"/>
      <c r="AI134" s="576"/>
      <c r="AR134" s="587"/>
      <c r="AS134" s="587"/>
      <c r="AT134" s="587"/>
      <c r="AU134" s="587"/>
      <c r="AW134" s="587"/>
      <c r="AX134" s="587"/>
      <c r="AY134" s="587"/>
      <c r="AZ134" s="701"/>
    </row>
    <row r="135" spans="33:52">
      <c r="AG135" s="576"/>
      <c r="AH135" s="576"/>
      <c r="AI135" s="576"/>
      <c r="AR135" s="587"/>
      <c r="AS135" s="587"/>
      <c r="AT135" s="587"/>
      <c r="AU135" s="587"/>
      <c r="AV135" s="587"/>
      <c r="AW135" s="587"/>
      <c r="AX135" s="587"/>
      <c r="AY135" s="587"/>
      <c r="AZ135" s="701"/>
    </row>
    <row r="136" spans="33:52" ht="13.5" customHeight="1">
      <c r="AG136" s="576"/>
      <c r="AH136" s="576"/>
      <c r="AI136" s="576"/>
      <c r="AR136" s="587"/>
      <c r="AS136" s="587"/>
      <c r="AT136" s="587"/>
      <c r="AU136" s="587"/>
      <c r="AV136" s="587"/>
      <c r="AW136" s="587"/>
      <c r="AX136" s="587"/>
      <c r="AY136" s="587"/>
      <c r="AZ136" s="701"/>
    </row>
    <row r="137" spans="33:52">
      <c r="AG137" s="576"/>
      <c r="AH137" s="576"/>
      <c r="AI137" s="576"/>
      <c r="AR137" s="701"/>
      <c r="AS137" s="701"/>
      <c r="AT137" s="701"/>
      <c r="AU137" s="701"/>
      <c r="AV137" s="587"/>
      <c r="AW137" s="701"/>
      <c r="AX137" s="701"/>
      <c r="AY137" s="701"/>
      <c r="AZ137" s="701"/>
    </row>
    <row r="138" spans="33:52">
      <c r="AG138" s="576"/>
      <c r="AH138" s="576"/>
      <c r="AI138" s="576"/>
      <c r="AR138" s="701"/>
      <c r="AS138" s="701"/>
      <c r="AT138" s="701"/>
      <c r="AU138" s="701"/>
      <c r="AV138" s="701"/>
      <c r="AW138" s="701"/>
      <c r="AX138" s="701"/>
      <c r="AY138" s="701"/>
    </row>
    <row r="139" spans="33:52">
      <c r="AG139" s="576"/>
      <c r="AH139" s="576"/>
      <c r="AI139" s="576"/>
      <c r="AR139" s="701"/>
      <c r="AS139" s="701"/>
      <c r="AT139" s="701"/>
      <c r="AU139" s="701"/>
      <c r="AV139" s="701"/>
      <c r="AW139" s="701"/>
      <c r="AX139" s="701"/>
      <c r="AY139" s="701"/>
    </row>
    <row r="140" spans="33:52" ht="13.5" customHeight="1">
      <c r="AG140" s="576"/>
      <c r="AH140" s="576"/>
      <c r="AI140" s="576"/>
      <c r="AR140" s="701"/>
      <c r="AS140" s="701"/>
      <c r="AT140" s="701"/>
      <c r="AU140" s="701"/>
      <c r="AV140" s="701"/>
      <c r="AW140" s="701"/>
      <c r="AX140" s="701"/>
      <c r="AY140" s="701"/>
    </row>
    <row r="141" spans="33:52" ht="13.5" customHeight="1">
      <c r="AG141" s="576"/>
      <c r="AH141" s="576"/>
      <c r="AI141" s="576"/>
      <c r="AV141" s="701"/>
    </row>
    <row r="142" spans="33:52">
      <c r="AG142" s="576"/>
      <c r="AH142" s="576"/>
      <c r="AI142" s="576"/>
    </row>
    <row r="143" spans="33:52">
      <c r="AG143" s="576"/>
      <c r="AH143" s="576"/>
      <c r="AI143" s="576"/>
    </row>
    <row r="144" spans="33:52">
      <c r="AG144" s="576"/>
      <c r="AH144" s="576"/>
      <c r="AI144" s="576"/>
    </row>
    <row r="145" spans="33:88">
      <c r="AG145" s="576"/>
      <c r="AH145" s="576"/>
      <c r="AI145" s="576"/>
      <c r="BB145" s="702"/>
      <c r="BC145" s="702"/>
      <c r="BD145" s="702"/>
      <c r="BE145" s="702"/>
      <c r="BG145" s="703"/>
      <c r="BH145" s="703"/>
      <c r="BI145" s="704"/>
      <c r="BJ145" s="704"/>
      <c r="BK145" s="53"/>
      <c r="BL145" s="13"/>
      <c r="BM145" s="13"/>
      <c r="BN145" s="13"/>
      <c r="BO145" s="13"/>
      <c r="BY145" s="541"/>
    </row>
    <row r="146" spans="33:88">
      <c r="AG146" s="576"/>
      <c r="AH146" s="576"/>
      <c r="AI146" s="576"/>
      <c r="BA146" s="587"/>
      <c r="BB146" s="702"/>
      <c r="BC146" s="702"/>
      <c r="BD146" s="702"/>
      <c r="BE146" s="702"/>
      <c r="BF146" s="702"/>
      <c r="BG146" s="703"/>
      <c r="BH146" s="703"/>
      <c r="BI146" s="704"/>
      <c r="BJ146" s="704"/>
      <c r="BK146" s="53"/>
      <c r="BL146" s="13"/>
      <c r="BM146" s="13"/>
      <c r="BN146" s="13"/>
      <c r="BO146" s="13"/>
      <c r="BY146" s="541"/>
    </row>
    <row r="147" spans="33:88">
      <c r="AG147" s="576"/>
      <c r="AH147" s="576"/>
      <c r="AI147" s="576"/>
      <c r="BA147" s="587"/>
      <c r="BB147" s="702"/>
      <c r="BC147" s="702"/>
      <c r="BD147" s="702"/>
      <c r="BY147" s="541"/>
    </row>
    <row r="148" spans="33:88">
      <c r="AG148" s="576"/>
      <c r="AH148" s="576"/>
      <c r="AI148" s="576"/>
      <c r="BA148" s="587"/>
      <c r="BB148" s="702"/>
      <c r="BC148" s="702"/>
      <c r="BD148" s="702"/>
      <c r="BY148" s="541"/>
      <c r="CH148" s="587"/>
      <c r="CI148" s="587"/>
      <c r="CJ148" s="587"/>
    </row>
    <row r="149" spans="33:88" ht="13.5">
      <c r="AG149" s="576"/>
      <c r="AH149" s="576"/>
      <c r="AI149" s="576"/>
      <c r="BA149" s="701"/>
      <c r="BF149" s="705"/>
      <c r="BG149" s="705"/>
      <c r="BH149" s="705"/>
      <c r="BI149" s="706"/>
      <c r="BJ149" s="706"/>
      <c r="BK149" s="53"/>
      <c r="BL149" s="13"/>
      <c r="BM149" s="13"/>
      <c r="BN149" s="13"/>
      <c r="BO149" s="13"/>
      <c r="BY149" s="541"/>
      <c r="CH149" s="518"/>
      <c r="CI149" s="518"/>
      <c r="CJ149" s="518"/>
    </row>
    <row r="150" spans="33:88">
      <c r="AG150" s="576"/>
      <c r="AH150" s="576"/>
      <c r="AI150" s="576"/>
      <c r="BA150" s="701"/>
      <c r="BF150" s="705"/>
      <c r="BG150" s="705"/>
      <c r="BH150" s="705"/>
      <c r="BI150" s="706"/>
      <c r="BJ150" s="706"/>
      <c r="BK150" s="53"/>
      <c r="BL150" s="13"/>
      <c r="BM150" s="13"/>
      <c r="BN150" s="13"/>
      <c r="BO150" s="13"/>
      <c r="BY150" s="541"/>
    </row>
    <row r="151" spans="33:88">
      <c r="AG151" s="576"/>
      <c r="AH151" s="576"/>
      <c r="AI151" s="576"/>
      <c r="BA151" s="701"/>
      <c r="BF151" s="705"/>
      <c r="BG151" s="705"/>
      <c r="BH151" s="705"/>
      <c r="BI151" s="706"/>
      <c r="BJ151" s="706"/>
      <c r="BK151" s="53"/>
      <c r="BL151" s="13"/>
      <c r="BM151" s="13"/>
      <c r="BN151" s="13"/>
      <c r="BO151" s="13"/>
      <c r="BY151" s="541"/>
    </row>
    <row r="152" spans="33:88" ht="13.5">
      <c r="BA152" s="701"/>
      <c r="BF152" s="705"/>
      <c r="BG152" s="705"/>
      <c r="BH152" s="705"/>
      <c r="BI152" s="706"/>
      <c r="BJ152" s="706"/>
      <c r="BK152" s="53"/>
      <c r="BL152" s="13"/>
      <c r="BM152" s="13"/>
      <c r="BN152" s="13"/>
      <c r="BO152" s="13"/>
      <c r="BY152" s="517"/>
    </row>
    <row r="153" spans="33:88" ht="13.5">
      <c r="BF153" s="578"/>
      <c r="BG153" s="701"/>
      <c r="BH153" s="701"/>
      <c r="BI153" s="707"/>
      <c r="BJ153" s="707"/>
      <c r="BK153" s="53"/>
      <c r="BL153" s="13"/>
      <c r="BM153" s="13"/>
      <c r="BN153" s="13"/>
      <c r="BO153" s="13"/>
      <c r="BY153" s="517"/>
    </row>
    <row r="154" spans="33:88">
      <c r="BF154" s="701"/>
      <c r="BG154" s="701"/>
      <c r="BH154" s="701"/>
      <c r="BI154" s="707"/>
      <c r="BJ154" s="707"/>
      <c r="BK154" s="53"/>
      <c r="BL154" s="13"/>
      <c r="BM154" s="13"/>
      <c r="BN154" s="13"/>
      <c r="BO154" s="13"/>
    </row>
    <row r="155" spans="33:88">
      <c r="BI155" s="13"/>
      <c r="BJ155" s="13"/>
      <c r="BK155" s="13"/>
      <c r="BL155" s="13"/>
      <c r="BM155" s="13"/>
      <c r="BN155" s="13"/>
      <c r="BO155" s="13"/>
    </row>
    <row r="156" spans="33:88">
      <c r="BI156" s="1728"/>
      <c r="BJ156" s="1728"/>
      <c r="BK156" s="1728"/>
      <c r="BL156" s="13"/>
      <c r="BM156" s="13"/>
      <c r="BN156" s="13"/>
      <c r="BO156" s="13"/>
    </row>
    <row r="158" spans="33:88">
      <c r="BP158" s="587"/>
      <c r="BQ158" s="587"/>
      <c r="BR158" s="587"/>
      <c r="BS158" s="587"/>
      <c r="BT158" s="587"/>
      <c r="BU158" s="708"/>
      <c r="BV158" s="708"/>
      <c r="BW158" s="708"/>
      <c r="BX158" s="708"/>
      <c r="BY158" s="709"/>
      <c r="BZ158" s="709"/>
    </row>
    <row r="159" spans="33:88">
      <c r="BP159" s="587"/>
      <c r="BQ159" s="587"/>
      <c r="BR159" s="587"/>
      <c r="BS159" s="587"/>
      <c r="BT159" s="587"/>
      <c r="BU159" s="708"/>
      <c r="BV159" s="708"/>
      <c r="BW159" s="708"/>
      <c r="BX159" s="708"/>
      <c r="BY159" s="709"/>
      <c r="BZ159" s="709"/>
    </row>
    <row r="160" spans="33:88">
      <c r="BP160" s="587"/>
      <c r="BQ160" s="587"/>
      <c r="BR160" s="587"/>
      <c r="BS160" s="587"/>
      <c r="BT160" s="587"/>
      <c r="BU160" s="710"/>
      <c r="BV160" s="710"/>
      <c r="BW160" s="710"/>
      <c r="BX160" s="710"/>
      <c r="BY160" s="709"/>
      <c r="BZ160" s="709"/>
    </row>
    <row r="164" spans="68:78">
      <c r="BP164" s="587"/>
      <c r="BQ164" s="587"/>
      <c r="BR164" s="587"/>
      <c r="BS164" s="587"/>
      <c r="BT164" s="587"/>
      <c r="BU164" s="710"/>
      <c r="BV164" s="710"/>
      <c r="BW164" s="710"/>
      <c r="BX164" s="710"/>
      <c r="BY164" s="709"/>
      <c r="BZ164" s="709"/>
    </row>
    <row r="166" spans="68:78">
      <c r="BP166" s="587"/>
      <c r="BQ166" s="587"/>
      <c r="BR166" s="587"/>
      <c r="BS166" s="587"/>
      <c r="BT166" s="587"/>
      <c r="BU166" s="710"/>
      <c r="BV166" s="710"/>
      <c r="BW166" s="710"/>
      <c r="BX166" s="710"/>
      <c r="BY166" s="709"/>
      <c r="BZ166" s="709"/>
    </row>
    <row r="167" spans="68:78">
      <c r="BP167" s="587"/>
      <c r="BQ167" s="587"/>
      <c r="BR167" s="587"/>
      <c r="BS167" s="587"/>
      <c r="BT167" s="587"/>
      <c r="BU167" s="708"/>
      <c r="BV167" s="708"/>
      <c r="BW167" s="708"/>
      <c r="BX167" s="708"/>
      <c r="BY167" s="709"/>
      <c r="BZ167" s="709"/>
    </row>
  </sheetData>
  <sheetProtection algorithmName="SHA-512" hashValue="/1nQ3JtyhOJc8RCM53sanYywGffQ7bSogpmcYMiN7iYqygjBAhrOfJLGbosSNhTewZsW4I3jgFGzlrRP5SBE6w==" saltValue="1VWcx2nEXy18sn0UTIhD2Q==" spinCount="100000" sheet="1" objects="1" scenarios="1" selectLockedCells="1" selectUnlockedCells="1"/>
  <mergeCells count="334">
    <mergeCell ref="A1:BA1"/>
    <mergeCell ref="BC1:BG1"/>
    <mergeCell ref="A2:AK2"/>
    <mergeCell ref="AL2:AX2"/>
    <mergeCell ref="A4:B4"/>
    <mergeCell ref="A5:B5"/>
    <mergeCell ref="C5:AA5"/>
    <mergeCell ref="AB5:AJ5"/>
    <mergeCell ref="AK5:AL5"/>
    <mergeCell ref="AM5:AR5"/>
    <mergeCell ref="C4:AJ4"/>
    <mergeCell ref="C6:F8"/>
    <mergeCell ref="G6:AN6"/>
    <mergeCell ref="G7:Q7"/>
    <mergeCell ref="R7:AB7"/>
    <mergeCell ref="AC7:AN7"/>
    <mergeCell ref="G8:Q8"/>
    <mergeCell ref="R8:AB8"/>
    <mergeCell ref="AC8:AN8"/>
    <mergeCell ref="C9:D10"/>
    <mergeCell ref="E9:F10"/>
    <mergeCell ref="G9:K9"/>
    <mergeCell ref="L9:Q9"/>
    <mergeCell ref="R9:V9"/>
    <mergeCell ref="W9:AB9"/>
    <mergeCell ref="AC9:AE10"/>
    <mergeCell ref="AF9:AK9"/>
    <mergeCell ref="AL9:AN10"/>
    <mergeCell ref="G10:I10"/>
    <mergeCell ref="J10:K10"/>
    <mergeCell ref="L10:N10"/>
    <mergeCell ref="O10:Q10"/>
    <mergeCell ref="R10:T10"/>
    <mergeCell ref="U10:V10"/>
    <mergeCell ref="W10:Y10"/>
    <mergeCell ref="Z10:AB10"/>
    <mergeCell ref="AC11:AE12"/>
    <mergeCell ref="AF11:AH12"/>
    <mergeCell ref="AI11:AK12"/>
    <mergeCell ref="AL11:AN12"/>
    <mergeCell ref="AF10:AH10"/>
    <mergeCell ref="AI10:AK10"/>
    <mergeCell ref="C11:D12"/>
    <mergeCell ref="E11:F12"/>
    <mergeCell ref="G11:I12"/>
    <mergeCell ref="J11:K12"/>
    <mergeCell ref="L11:N12"/>
    <mergeCell ref="O11:Q12"/>
    <mergeCell ref="R11:T12"/>
    <mergeCell ref="U11:V12"/>
    <mergeCell ref="C14:N14"/>
    <mergeCell ref="O14:W14"/>
    <mergeCell ref="X14:Z16"/>
    <mergeCell ref="C15:E16"/>
    <mergeCell ref="F15:K15"/>
    <mergeCell ref="L15:N16"/>
    <mergeCell ref="O15:Q16"/>
    <mergeCell ref="R15:W15"/>
    <mergeCell ref="W11:Y12"/>
    <mergeCell ref="Z11:AB12"/>
    <mergeCell ref="R17:T18"/>
    <mergeCell ref="U17:W18"/>
    <mergeCell ref="X17:Z18"/>
    <mergeCell ref="BD18:CO18"/>
    <mergeCell ref="C20:H20"/>
    <mergeCell ref="C21:D21"/>
    <mergeCell ref="E21:AI21"/>
    <mergeCell ref="AM15:AW16"/>
    <mergeCell ref="F16:H16"/>
    <mergeCell ref="I16:K16"/>
    <mergeCell ref="R16:T16"/>
    <mergeCell ref="U16:W16"/>
    <mergeCell ref="C17:E18"/>
    <mergeCell ref="F17:H18"/>
    <mergeCell ref="I17:K18"/>
    <mergeCell ref="L17:N18"/>
    <mergeCell ref="O17:Q18"/>
    <mergeCell ref="AM33:AW34"/>
    <mergeCell ref="E35:AI35"/>
    <mergeCell ref="D26:E26"/>
    <mergeCell ref="F26:AI26"/>
    <mergeCell ref="G27:AI27"/>
    <mergeCell ref="D28:E28"/>
    <mergeCell ref="F28:AI28"/>
    <mergeCell ref="G29:AI30"/>
    <mergeCell ref="C22:D22"/>
    <mergeCell ref="E22:AI22"/>
    <mergeCell ref="D23:E23"/>
    <mergeCell ref="F23:AI23"/>
    <mergeCell ref="G24:AI24"/>
    <mergeCell ref="G25:AI25"/>
    <mergeCell ref="A38:B38"/>
    <mergeCell ref="C38:AJ38"/>
    <mergeCell ref="D39:AJ39"/>
    <mergeCell ref="E41:Q41"/>
    <mergeCell ref="S41:T41"/>
    <mergeCell ref="Y41:AH41"/>
    <mergeCell ref="C31:D31"/>
    <mergeCell ref="E31:AI32"/>
    <mergeCell ref="C33:D33"/>
    <mergeCell ref="E33:AI34"/>
    <mergeCell ref="C35:D35"/>
    <mergeCell ref="E42:Q42"/>
    <mergeCell ref="S42:T42"/>
    <mergeCell ref="Y42:AA42"/>
    <mergeCell ref="AC42:AE42"/>
    <mergeCell ref="AF42:AH43"/>
    <mergeCell ref="AM42:AW48"/>
    <mergeCell ref="E43:Q43"/>
    <mergeCell ref="S43:T43"/>
    <mergeCell ref="Y43:AA43"/>
    <mergeCell ref="AC43:AE43"/>
    <mergeCell ref="E44:Q44"/>
    <mergeCell ref="S44:T44"/>
    <mergeCell ref="Y44:AA44"/>
    <mergeCell ref="AC44:AE44"/>
    <mergeCell ref="AF44:AH45"/>
    <mergeCell ref="E45:Q45"/>
    <mergeCell ref="S45:T45"/>
    <mergeCell ref="Y45:AA45"/>
    <mergeCell ref="AC45:AE45"/>
    <mergeCell ref="BD45:BM46"/>
    <mergeCell ref="BP45:BY46"/>
    <mergeCell ref="D47:AJ48"/>
    <mergeCell ref="BD47:BG48"/>
    <mergeCell ref="BH47:BJ48"/>
    <mergeCell ref="BK47:BM48"/>
    <mergeCell ref="BP47:BS48"/>
    <mergeCell ref="BT47:BV48"/>
    <mergeCell ref="BW47:BY48"/>
    <mergeCell ref="BW49:BY50"/>
    <mergeCell ref="C50:D51"/>
    <mergeCell ref="E50:J51"/>
    <mergeCell ref="K50:AC51"/>
    <mergeCell ref="AD50:AG51"/>
    <mergeCell ref="AM50:AW51"/>
    <mergeCell ref="BD51:BG52"/>
    <mergeCell ref="BH51:BJ52"/>
    <mergeCell ref="BK51:BM52"/>
    <mergeCell ref="BP51:BS52"/>
    <mergeCell ref="C49:AG49"/>
    <mergeCell ref="BD49:BG50"/>
    <mergeCell ref="BH49:BJ50"/>
    <mergeCell ref="BK49:BM50"/>
    <mergeCell ref="BP49:BS50"/>
    <mergeCell ref="BT49:BV50"/>
    <mergeCell ref="C52:D69"/>
    <mergeCell ref="E52:F63"/>
    <mergeCell ref="G52:J53"/>
    <mergeCell ref="K52:N53"/>
    <mergeCell ref="O52:P53"/>
    <mergeCell ref="Q52:Q53"/>
    <mergeCell ref="R52:R53"/>
    <mergeCell ref="S52:T53"/>
    <mergeCell ref="G60:T61"/>
    <mergeCell ref="Q56:Q57"/>
    <mergeCell ref="R56:R57"/>
    <mergeCell ref="S56:T57"/>
    <mergeCell ref="G62:J63"/>
    <mergeCell ref="K62:N63"/>
    <mergeCell ref="O62:P63"/>
    <mergeCell ref="Q62:T63"/>
    <mergeCell ref="BP53:BY54"/>
    <mergeCell ref="G54:J55"/>
    <mergeCell ref="K54:N55"/>
    <mergeCell ref="O54:P55"/>
    <mergeCell ref="Q54:Q55"/>
    <mergeCell ref="R54:R55"/>
    <mergeCell ref="S54:T55"/>
    <mergeCell ref="U54:Y55"/>
    <mergeCell ref="Z54:AB55"/>
    <mergeCell ref="AC54:AC55"/>
    <mergeCell ref="U52:Y53"/>
    <mergeCell ref="Z52:AB53"/>
    <mergeCell ref="AC52:AC53"/>
    <mergeCell ref="AD52:AG59"/>
    <mergeCell ref="BD53:BM54"/>
    <mergeCell ref="BD55:BG55"/>
    <mergeCell ref="BH55:BM55"/>
    <mergeCell ref="BT51:BV52"/>
    <mergeCell ref="BW51:BY52"/>
    <mergeCell ref="BP55:BS55"/>
    <mergeCell ref="BT55:BY55"/>
    <mergeCell ref="G56:J57"/>
    <mergeCell ref="K56:N57"/>
    <mergeCell ref="O56:P57"/>
    <mergeCell ref="BT56:BV56"/>
    <mergeCell ref="BD57:BG57"/>
    <mergeCell ref="BH57:BJ57"/>
    <mergeCell ref="BP57:BS57"/>
    <mergeCell ref="BT57:BV57"/>
    <mergeCell ref="Z58:AB59"/>
    <mergeCell ref="AC58:AC59"/>
    <mergeCell ref="BD58:BG58"/>
    <mergeCell ref="BH58:BJ58"/>
    <mergeCell ref="BP58:BS58"/>
    <mergeCell ref="U56:Y57"/>
    <mergeCell ref="Z56:AB57"/>
    <mergeCell ref="AC56:AC57"/>
    <mergeCell ref="BD56:BG56"/>
    <mergeCell ref="BH56:BJ56"/>
    <mergeCell ref="BP56:BS56"/>
    <mergeCell ref="G58:J59"/>
    <mergeCell ref="K58:N59"/>
    <mergeCell ref="O58:P59"/>
    <mergeCell ref="Q58:Q59"/>
    <mergeCell ref="R58:R59"/>
    <mergeCell ref="S58:T59"/>
    <mergeCell ref="BT60:BV60"/>
    <mergeCell ref="BD61:BG61"/>
    <mergeCell ref="BH61:BJ61"/>
    <mergeCell ref="BP61:BS61"/>
    <mergeCell ref="BT61:BV61"/>
    <mergeCell ref="BT58:BV58"/>
    <mergeCell ref="BD59:BG59"/>
    <mergeCell ref="BH59:BJ59"/>
    <mergeCell ref="BP59:BS59"/>
    <mergeCell ref="BT59:BV59"/>
    <mergeCell ref="BD60:BG60"/>
    <mergeCell ref="BH60:BJ60"/>
    <mergeCell ref="BP60:BS60"/>
    <mergeCell ref="U60:Y61"/>
    <mergeCell ref="Z60:AB61"/>
    <mergeCell ref="AC60:AC61"/>
    <mergeCell ref="AD60:AG61"/>
    <mergeCell ref="U58:Y59"/>
    <mergeCell ref="AN62:AW64"/>
    <mergeCell ref="BD64:BG64"/>
    <mergeCell ref="BH64:BJ64"/>
    <mergeCell ref="BP64:BS64"/>
    <mergeCell ref="BT64:BV64"/>
    <mergeCell ref="BD65:BG65"/>
    <mergeCell ref="AC62:AC63"/>
    <mergeCell ref="AD62:AG63"/>
    <mergeCell ref="BD62:BG62"/>
    <mergeCell ref="BH62:BJ62"/>
    <mergeCell ref="BP62:BS62"/>
    <mergeCell ref="BT62:BV62"/>
    <mergeCell ref="BD63:BG63"/>
    <mergeCell ref="BH63:BJ63"/>
    <mergeCell ref="BP63:BS63"/>
    <mergeCell ref="BT63:BV63"/>
    <mergeCell ref="K64:L65"/>
    <mergeCell ref="M64:S65"/>
    <mergeCell ref="T64:Y65"/>
    <mergeCell ref="Z64:AB65"/>
    <mergeCell ref="AC64:AC65"/>
    <mergeCell ref="K66:L67"/>
    <mergeCell ref="M66:S67"/>
    <mergeCell ref="T66:Y67"/>
    <mergeCell ref="Z66:AB67"/>
    <mergeCell ref="U62:Y63"/>
    <mergeCell ref="Z62:AB63"/>
    <mergeCell ref="BP69:BS69"/>
    <mergeCell ref="BT69:BV69"/>
    <mergeCell ref="E68:J69"/>
    <mergeCell ref="K68:T69"/>
    <mergeCell ref="U68:Y69"/>
    <mergeCell ref="Z68:AB69"/>
    <mergeCell ref="AC68:AC69"/>
    <mergeCell ref="AD68:AG69"/>
    <mergeCell ref="AC66:AC67"/>
    <mergeCell ref="BD66:BG66"/>
    <mergeCell ref="BH66:BJ66"/>
    <mergeCell ref="BP66:BS66"/>
    <mergeCell ref="BT66:BV66"/>
    <mergeCell ref="BD67:BG67"/>
    <mergeCell ref="BH67:BJ67"/>
    <mergeCell ref="BP67:BS67"/>
    <mergeCell ref="BT67:BV67"/>
    <mergeCell ref="AD64:AG67"/>
    <mergeCell ref="BH65:BJ65"/>
    <mergeCell ref="BP65:BS65"/>
    <mergeCell ref="BT65:BV65"/>
    <mergeCell ref="E64:J67"/>
    <mergeCell ref="D73:AK73"/>
    <mergeCell ref="BD73:BG73"/>
    <mergeCell ref="BH73:BJ73"/>
    <mergeCell ref="BP73:BS73"/>
    <mergeCell ref="BT73:BV73"/>
    <mergeCell ref="BD70:BG70"/>
    <mergeCell ref="BH70:BJ70"/>
    <mergeCell ref="BP70:BS70"/>
    <mergeCell ref="BT70:BV70"/>
    <mergeCell ref="D71:AK71"/>
    <mergeCell ref="BD71:BG71"/>
    <mergeCell ref="BH71:BJ71"/>
    <mergeCell ref="BP71:BS71"/>
    <mergeCell ref="BT71:BV71"/>
    <mergeCell ref="D77:Y77"/>
    <mergeCell ref="AM77:AW77"/>
    <mergeCell ref="BD74:BG74"/>
    <mergeCell ref="BH74:BJ74"/>
    <mergeCell ref="BP74:BS74"/>
    <mergeCell ref="BT74:BV74"/>
    <mergeCell ref="D75:AJ75"/>
    <mergeCell ref="AM75:AW75"/>
    <mergeCell ref="BD75:BG75"/>
    <mergeCell ref="BH75:BJ75"/>
    <mergeCell ref="BP75:BS75"/>
    <mergeCell ref="BT75:BV75"/>
    <mergeCell ref="C78:Y78"/>
    <mergeCell ref="E79:L79"/>
    <mergeCell ref="M79:O79"/>
    <mergeCell ref="P79:W79"/>
    <mergeCell ref="X79:Z79"/>
    <mergeCell ref="E80:L80"/>
    <mergeCell ref="M80:N80"/>
    <mergeCell ref="P80:W80"/>
    <mergeCell ref="X80:Y80"/>
    <mergeCell ref="CH38:CQ41"/>
    <mergeCell ref="CH43:CQ44"/>
    <mergeCell ref="CH46:CQ48"/>
    <mergeCell ref="AM54:AW55"/>
    <mergeCell ref="AN56:AW59"/>
    <mergeCell ref="AN60:AW61"/>
    <mergeCell ref="BI156:BK156"/>
    <mergeCell ref="AM71:AW73"/>
    <mergeCell ref="AM17:AW21"/>
    <mergeCell ref="AM52:AW53"/>
    <mergeCell ref="BD76:BG76"/>
    <mergeCell ref="BH76:BJ76"/>
    <mergeCell ref="BP76:BS76"/>
    <mergeCell ref="BT76:BV76"/>
    <mergeCell ref="BD72:BG72"/>
    <mergeCell ref="BH72:BJ72"/>
    <mergeCell ref="BP72:BS72"/>
    <mergeCell ref="BT72:BV72"/>
    <mergeCell ref="BD68:BG68"/>
    <mergeCell ref="BH68:BJ68"/>
    <mergeCell ref="BP68:BS68"/>
    <mergeCell ref="BT68:BV68"/>
    <mergeCell ref="BD69:BG69"/>
    <mergeCell ref="BH69:BJ69"/>
  </mergeCells>
  <phoneticPr fontId="4"/>
  <conditionalFormatting sqref="C11:Q12">
    <cfRule type="containsBlanks" dxfId="354" priority="21">
      <formula>LEN(TRIM(C11))=0</formula>
    </cfRule>
  </conditionalFormatting>
  <conditionalFormatting sqref="C17:W18">
    <cfRule type="containsBlanks" dxfId="353" priority="18">
      <formula>LEN(TRIM(C17))=0</formula>
    </cfRule>
  </conditionalFormatting>
  <conditionalFormatting sqref="E80:N80 P80:Y80">
    <cfRule type="containsBlanks" dxfId="352" priority="1">
      <formula>LEN(TRIM(E80))=0</formula>
    </cfRule>
  </conditionalFormatting>
  <conditionalFormatting sqref="O52 O54 O56 Z60 Z64 Z66">
    <cfRule type="containsBlanks" dxfId="351" priority="17">
      <formula>LEN(TRIM(O52))=0</formula>
    </cfRule>
  </conditionalFormatting>
  <conditionalFormatting sqref="O58">
    <cfRule type="containsBlanks" dxfId="350" priority="16">
      <formula>LEN(TRIM(O58))=0</formula>
    </cfRule>
  </conditionalFormatting>
  <conditionalFormatting sqref="R11">
    <cfRule type="containsBlanks" dxfId="349" priority="11">
      <formula>LEN(TRIM(R11))=0</formula>
    </cfRule>
  </conditionalFormatting>
  <conditionalFormatting sqref="U11:V12">
    <cfRule type="containsBlanks" dxfId="348" priority="7">
      <formula>LEN(TRIM(U11))=0</formula>
    </cfRule>
  </conditionalFormatting>
  <conditionalFormatting sqref="W11">
    <cfRule type="containsBlanks" dxfId="347" priority="10">
      <formula>LEN(TRIM(W11))=0</formula>
    </cfRule>
  </conditionalFormatting>
  <conditionalFormatting sqref="Z11:AB12">
    <cfRule type="containsBlanks" dxfId="346" priority="6">
      <formula>LEN(TRIM(Z11))=0</formula>
    </cfRule>
  </conditionalFormatting>
  <conditionalFormatting sqref="AC11 AF11 AI11 AL11">
    <cfRule type="containsBlanks" dxfId="345" priority="8">
      <formula>LEN(TRIM(AC11))=0</formula>
    </cfRule>
  </conditionalFormatting>
  <conditionalFormatting sqref="AC43:AE43">
    <cfRule type="cellIs" dxfId="344" priority="2" operator="lessThanOrEqual">
      <formula>0</formula>
    </cfRule>
    <cfRule type="cellIs" dxfId="343" priority="3" operator="lessThan">
      <formula>$S$41</formula>
    </cfRule>
  </conditionalFormatting>
  <conditionalFormatting sqref="AC45:AE45">
    <cfRule type="cellIs" dxfId="342" priority="4" operator="lessThanOrEqual">
      <formula>0</formula>
    </cfRule>
    <cfRule type="cellIs" dxfId="341" priority="5" operator="lessThan">
      <formula>$Y$45</formula>
    </cfRule>
  </conditionalFormatting>
  <conditionalFormatting sqref="AF42:AH45">
    <cfRule type="cellIs" dxfId="340" priority="12" operator="equal">
      <formula>"NG"</formula>
    </cfRule>
    <cfRule type="cellIs" dxfId="339" priority="13" operator="equal">
      <formula>"OK"</formula>
    </cfRule>
  </conditionalFormatting>
  <conditionalFormatting sqref="AK5">
    <cfRule type="containsBlanks" dxfId="338" priority="20">
      <formula>LEN(TRIM(AK5))=0</formula>
    </cfRule>
  </conditionalFormatting>
  <conditionalFormatting sqref="BL29:BN32">
    <cfRule type="cellIs" dxfId="337" priority="14" operator="equal">
      <formula>"NG"</formula>
    </cfRule>
    <cfRule type="cellIs" dxfId="336" priority="15" operator="equal">
      <formula>"OK"</formula>
    </cfRule>
  </conditionalFormatting>
  <dataValidations count="1">
    <dataValidation type="list" allowBlank="1" showInputMessage="1" showErrorMessage="1" sqref="AK5:AL5" xr:uid="{FD152854-DCF1-4424-B8EF-4C4D9BB3083F}">
      <formula1>"　,6,7,8,9,10,11,12,1,2,3"</formula1>
    </dataValidation>
  </dataValidations>
  <printOptions horizontalCentered="1"/>
  <pageMargins left="0.70866141732283472" right="0.51181102362204722" top="0.70866141732283472" bottom="0.19685039370078741" header="0.19685039370078741" footer="0.23622047244094491"/>
  <pageSetup paperSize="9" scale="73" orientation="portrait" cellComments="asDisplayed" horizontalDpi="300" verticalDpi="300" r:id="rId1"/>
  <headerFooter alignWithMargins="0"/>
  <colBreaks count="1" manualBreakCount="1">
    <brk id="53"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254401" r:id="rId4" name="Check Box 16">
              <controlPr defaultSize="0" autoFill="0" autoLine="0" autoPict="0">
                <anchor moveWithCells="1" sizeWithCells="1">
                  <from>
                    <xdr:col>29</xdr:col>
                    <xdr:colOff>19050</xdr:colOff>
                    <xdr:row>70</xdr:row>
                    <xdr:rowOff>0</xdr:rowOff>
                  </from>
                  <to>
                    <xdr:col>31</xdr:col>
                    <xdr:colOff>190500</xdr:colOff>
                    <xdr:row>71</xdr:row>
                    <xdr:rowOff>28575</xdr:rowOff>
                  </to>
                </anchor>
              </controlPr>
            </control>
          </mc:Choice>
        </mc:AlternateContent>
        <mc:AlternateContent xmlns:mc="http://schemas.openxmlformats.org/markup-compatibility/2006">
          <mc:Choice Requires="x14">
            <control shapeId="1254402" r:id="rId5" name="Check Box 17">
              <controlPr defaultSize="0" autoFill="0" autoLine="0" autoPict="0">
                <anchor moveWithCells="1" sizeWithCells="1">
                  <from>
                    <xdr:col>32</xdr:col>
                    <xdr:colOff>57150</xdr:colOff>
                    <xdr:row>70</xdr:row>
                    <xdr:rowOff>0</xdr:rowOff>
                  </from>
                  <to>
                    <xdr:col>35</xdr:col>
                    <xdr:colOff>38100</xdr:colOff>
                    <xdr:row>71</xdr:row>
                    <xdr:rowOff>19050</xdr:rowOff>
                  </to>
                </anchor>
              </controlPr>
            </control>
          </mc:Choice>
        </mc:AlternateContent>
        <mc:AlternateContent xmlns:mc="http://schemas.openxmlformats.org/markup-compatibility/2006">
          <mc:Choice Requires="x14">
            <control shapeId="1254403" r:id="rId6" name="Check Box 3">
              <controlPr defaultSize="0" autoFill="0" autoLine="0" autoPict="0">
                <anchor moveWithCells="1" sizeWithCells="1">
                  <from>
                    <xdr:col>29</xdr:col>
                    <xdr:colOff>9525</xdr:colOff>
                    <xdr:row>71</xdr:row>
                    <xdr:rowOff>152400</xdr:rowOff>
                  </from>
                  <to>
                    <xdr:col>31</xdr:col>
                    <xdr:colOff>180975</xdr:colOff>
                    <xdr:row>73</xdr:row>
                    <xdr:rowOff>9525</xdr:rowOff>
                  </to>
                </anchor>
              </controlPr>
            </control>
          </mc:Choice>
        </mc:AlternateContent>
        <mc:AlternateContent xmlns:mc="http://schemas.openxmlformats.org/markup-compatibility/2006">
          <mc:Choice Requires="x14">
            <control shapeId="1254404" r:id="rId7" name="Check Box 4">
              <controlPr defaultSize="0" autoFill="0" autoLine="0" autoPict="0">
                <anchor moveWithCells="1" sizeWithCells="1">
                  <from>
                    <xdr:col>32</xdr:col>
                    <xdr:colOff>47625</xdr:colOff>
                    <xdr:row>71</xdr:row>
                    <xdr:rowOff>152400</xdr:rowOff>
                  </from>
                  <to>
                    <xdr:col>35</xdr:col>
                    <xdr:colOff>28575</xdr:colOff>
                    <xdr:row>73</xdr:row>
                    <xdr:rowOff>0</xdr:rowOff>
                  </to>
                </anchor>
              </controlPr>
            </control>
          </mc:Choice>
        </mc:AlternateContent>
        <mc:AlternateContent xmlns:mc="http://schemas.openxmlformats.org/markup-compatibility/2006">
          <mc:Choice Requires="x14">
            <control shapeId="1254405" r:id="rId8" name="Check Box 5">
              <controlPr defaultSize="0" autoFill="0" autoLine="0" autoPict="0">
                <anchor moveWithCells="1" sizeWithCells="1">
                  <from>
                    <xdr:col>29</xdr:col>
                    <xdr:colOff>9525</xdr:colOff>
                    <xdr:row>74</xdr:row>
                    <xdr:rowOff>0</xdr:rowOff>
                  </from>
                  <to>
                    <xdr:col>31</xdr:col>
                    <xdr:colOff>180975</xdr:colOff>
                    <xdr:row>75</xdr:row>
                    <xdr:rowOff>28575</xdr:rowOff>
                  </to>
                </anchor>
              </controlPr>
            </control>
          </mc:Choice>
        </mc:AlternateContent>
        <mc:AlternateContent xmlns:mc="http://schemas.openxmlformats.org/markup-compatibility/2006">
          <mc:Choice Requires="x14">
            <control shapeId="1254406" r:id="rId9" name="Check Box 6">
              <controlPr defaultSize="0" autoFill="0" autoLine="0" autoPict="0">
                <anchor moveWithCells="1" sizeWithCells="1">
                  <from>
                    <xdr:col>32</xdr:col>
                    <xdr:colOff>47625</xdr:colOff>
                    <xdr:row>74</xdr:row>
                    <xdr:rowOff>0</xdr:rowOff>
                  </from>
                  <to>
                    <xdr:col>35</xdr:col>
                    <xdr:colOff>28575</xdr:colOff>
                    <xdr:row>75</xdr:row>
                    <xdr:rowOff>19050</xdr:rowOff>
                  </to>
                </anchor>
              </controlPr>
            </control>
          </mc:Choice>
        </mc:AlternateContent>
        <mc:AlternateContent xmlns:mc="http://schemas.openxmlformats.org/markup-compatibility/2006">
          <mc:Choice Requires="x14">
            <control shapeId="1254407" r:id="rId10" name="Check Box 7">
              <controlPr defaultSize="0" autoFill="0" autoLine="0" autoPict="0">
                <anchor moveWithCells="1" sizeWithCells="1">
                  <from>
                    <xdr:col>25</xdr:col>
                    <xdr:colOff>0</xdr:colOff>
                    <xdr:row>75</xdr:row>
                    <xdr:rowOff>85725</xdr:rowOff>
                  </from>
                  <to>
                    <xdr:col>27</xdr:col>
                    <xdr:colOff>171450</xdr:colOff>
                    <xdr:row>77</xdr:row>
                    <xdr:rowOff>66675</xdr:rowOff>
                  </to>
                </anchor>
              </controlPr>
            </control>
          </mc:Choice>
        </mc:AlternateContent>
        <mc:AlternateContent xmlns:mc="http://schemas.openxmlformats.org/markup-compatibility/2006">
          <mc:Choice Requires="x14">
            <control shapeId="1254408" r:id="rId11" name="Check Box 8">
              <controlPr defaultSize="0" autoFill="0" autoLine="0" autoPict="0">
                <anchor moveWithCells="1" sizeWithCells="1">
                  <from>
                    <xdr:col>28</xdr:col>
                    <xdr:colOff>38100</xdr:colOff>
                    <xdr:row>75</xdr:row>
                    <xdr:rowOff>85725</xdr:rowOff>
                  </from>
                  <to>
                    <xdr:col>32</xdr:col>
                    <xdr:colOff>57150</xdr:colOff>
                    <xdr:row>77</xdr:row>
                    <xdr:rowOff>76200</xdr:rowOff>
                  </to>
                </anchor>
              </controlPr>
            </control>
          </mc:Choice>
        </mc:AlternateContent>
        <mc:AlternateContent xmlns:mc="http://schemas.openxmlformats.org/markup-compatibility/2006">
          <mc:Choice Requires="x14">
            <control shapeId="1254409" r:id="rId12" name="Check Box 9">
              <controlPr defaultSize="0" autoFill="0" autoLine="0" autoPict="0">
                <anchor moveWithCells="1" sizeWithCells="1">
                  <from>
                    <xdr:col>32</xdr:col>
                    <xdr:colOff>38100</xdr:colOff>
                    <xdr:row>75</xdr:row>
                    <xdr:rowOff>85725</xdr:rowOff>
                  </from>
                  <to>
                    <xdr:col>36</xdr:col>
                    <xdr:colOff>85725</xdr:colOff>
                    <xdr:row>77</xdr:row>
                    <xdr:rowOff>66675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D8375-819A-4EAC-8377-69E66B09F77E}">
  <sheetPr>
    <tabColor theme="7" tint="0.59999389629810485"/>
  </sheetPr>
  <dimension ref="A1:DM168"/>
  <sheetViews>
    <sheetView showGridLines="0" view="pageBreakPreview" zoomScaleNormal="100" zoomScaleSheetLayoutView="100" workbookViewId="0">
      <selection activeCell="U17" sqref="U17:W18"/>
    </sheetView>
  </sheetViews>
  <sheetFormatPr defaultColWidth="2.625" defaultRowHeight="12"/>
  <cols>
    <col min="1" max="32" width="2.5" style="576" customWidth="1"/>
    <col min="33" max="35" width="2.5" style="541" customWidth="1"/>
    <col min="36" max="38" width="2.5" style="576" customWidth="1"/>
    <col min="39" max="39" width="2.5" style="618" customWidth="1"/>
    <col min="40" max="50" width="2.5" style="576" customWidth="1"/>
    <col min="51" max="51" width="2.625" style="576"/>
    <col min="52" max="52" width="2.625" style="576" customWidth="1"/>
    <col min="53" max="75" width="2.625" style="576"/>
    <col min="76" max="76" width="2" style="576" hidden="1" customWidth="1"/>
    <col min="77" max="77" width="2.625" style="576" hidden="1" customWidth="1"/>
    <col min="78" max="91" width="2.625" style="576"/>
    <col min="92" max="93" width="5.125" style="576" customWidth="1"/>
    <col min="94" max="16384" width="2.625" style="576"/>
  </cols>
  <sheetData>
    <row r="1" spans="1:90" ht="14.1" customHeight="1" thickBot="1">
      <c r="A1" s="1998" t="s">
        <v>1598</v>
      </c>
      <c r="B1" s="1998"/>
      <c r="C1" s="1998"/>
      <c r="D1" s="1998"/>
      <c r="E1" s="1998"/>
      <c r="F1" s="1998"/>
      <c r="G1" s="1998"/>
      <c r="H1" s="1998"/>
      <c r="I1" s="1998"/>
      <c r="J1" s="1998"/>
      <c r="K1" s="1998"/>
      <c r="L1" s="1998"/>
      <c r="M1" s="1998"/>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c r="AL1" s="1998"/>
      <c r="AM1" s="1998"/>
      <c r="AN1" s="1998"/>
      <c r="AO1" s="1998"/>
      <c r="AP1" s="1998"/>
      <c r="AQ1" s="1998"/>
      <c r="AR1" s="1998"/>
      <c r="AS1" s="1998"/>
      <c r="AT1" s="1998"/>
      <c r="AU1" s="1998"/>
      <c r="AV1" s="1998"/>
      <c r="AW1" s="1998"/>
      <c r="AX1" s="1998"/>
      <c r="AZ1" s="1999"/>
      <c r="BA1" s="1999"/>
      <c r="BB1" s="1999"/>
      <c r="BC1" s="1999"/>
      <c r="BD1" s="1999"/>
    </row>
    <row r="2" spans="1:90" ht="14.25" customHeight="1">
      <c r="A2" s="2000" t="s">
        <v>31</v>
      </c>
      <c r="B2" s="2001"/>
      <c r="C2" s="2001"/>
      <c r="D2" s="2001"/>
      <c r="E2" s="2001"/>
      <c r="F2" s="2001"/>
      <c r="G2" s="2001"/>
      <c r="H2" s="2001"/>
      <c r="I2" s="2001"/>
      <c r="J2" s="2001"/>
      <c r="K2" s="2001"/>
      <c r="L2" s="2001"/>
      <c r="M2" s="2001"/>
      <c r="N2" s="2001"/>
      <c r="O2" s="2001"/>
      <c r="P2" s="2001"/>
      <c r="Q2" s="2001"/>
      <c r="R2" s="2001"/>
      <c r="S2" s="2001"/>
      <c r="T2" s="2001"/>
      <c r="U2" s="2001"/>
      <c r="V2" s="2001"/>
      <c r="W2" s="2001"/>
      <c r="X2" s="2001"/>
      <c r="Y2" s="2001"/>
      <c r="Z2" s="2001"/>
      <c r="AA2" s="2001"/>
      <c r="AB2" s="2001"/>
      <c r="AC2" s="2001"/>
      <c r="AD2" s="2001"/>
      <c r="AE2" s="2001"/>
      <c r="AF2" s="2001"/>
      <c r="AG2" s="2001"/>
      <c r="AH2" s="2001"/>
      <c r="AI2" s="2001"/>
      <c r="AJ2" s="2001"/>
      <c r="AK2" s="2002"/>
      <c r="AL2" s="2003" t="s">
        <v>5</v>
      </c>
      <c r="AM2" s="2004"/>
      <c r="AN2" s="2004"/>
      <c r="AO2" s="2004"/>
      <c r="AP2" s="2004"/>
      <c r="AQ2" s="2004"/>
      <c r="AR2" s="2004"/>
      <c r="AS2" s="2004"/>
      <c r="AT2" s="2004"/>
      <c r="AU2" s="2004"/>
      <c r="AV2" s="2004"/>
      <c r="AW2" s="2004"/>
      <c r="AX2" s="2005"/>
      <c r="AZ2" s="578"/>
    </row>
    <row r="3" spans="1:90" ht="14.1" customHeight="1">
      <c r="A3" s="579"/>
      <c r="C3" s="580"/>
      <c r="D3" s="580"/>
      <c r="E3" s="580"/>
      <c r="F3" s="580"/>
      <c r="G3" s="580"/>
      <c r="H3" s="580"/>
      <c r="I3" s="580"/>
      <c r="J3" s="580"/>
      <c r="K3" s="580"/>
      <c r="L3" s="580"/>
      <c r="M3" s="580"/>
      <c r="N3" s="580"/>
      <c r="O3" s="580"/>
      <c r="P3" s="580"/>
      <c r="Q3" s="580"/>
      <c r="R3" s="580"/>
      <c r="S3" s="580"/>
      <c r="T3" s="580"/>
      <c r="U3" s="580"/>
      <c r="V3" s="580"/>
      <c r="W3" s="580"/>
      <c r="X3" s="580"/>
      <c r="Y3" s="580"/>
      <c r="Z3" s="580"/>
      <c r="AA3" s="580"/>
      <c r="AB3" s="580"/>
      <c r="AC3" s="580"/>
      <c r="AD3" s="580"/>
      <c r="AE3" s="580"/>
      <c r="AF3" s="580"/>
      <c r="AG3" s="580"/>
      <c r="AH3" s="580"/>
      <c r="AI3" s="580"/>
      <c r="AJ3" s="580"/>
      <c r="AK3" s="581"/>
      <c r="AL3" s="580"/>
      <c r="AM3" s="580"/>
      <c r="AN3" s="580"/>
      <c r="AO3" s="580"/>
      <c r="AP3" s="580"/>
      <c r="AQ3" s="580"/>
      <c r="AR3" s="580"/>
      <c r="AS3" s="580"/>
      <c r="AT3" s="580"/>
      <c r="AU3" s="580"/>
      <c r="AV3" s="580"/>
      <c r="AW3" s="580"/>
      <c r="AX3" s="582"/>
    </row>
    <row r="4" spans="1:90" ht="14.1" customHeight="1">
      <c r="A4" s="2006">
        <v>3</v>
      </c>
      <c r="B4" s="2007"/>
      <c r="C4" s="1729" t="s">
        <v>1583</v>
      </c>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585"/>
      <c r="AM4" s="580"/>
      <c r="AN4" s="580"/>
      <c r="AO4" s="580"/>
      <c r="AP4" s="580"/>
      <c r="AQ4" s="580"/>
      <c r="AR4" s="580"/>
      <c r="AS4" s="580"/>
      <c r="AT4" s="580"/>
      <c r="AU4" s="580"/>
      <c r="AV4" s="580"/>
      <c r="AW4" s="580"/>
      <c r="AX4" s="582"/>
      <c r="AZ4" s="587"/>
    </row>
    <row r="5" spans="1:90" ht="13.5" customHeight="1">
      <c r="A5" s="2008" t="s">
        <v>476</v>
      </c>
      <c r="B5" s="2009"/>
      <c r="C5" s="2010" t="s">
        <v>1380</v>
      </c>
      <c r="D5" s="2010"/>
      <c r="E5" s="2010"/>
      <c r="F5" s="2010"/>
      <c r="G5" s="2010"/>
      <c r="H5" s="2010"/>
      <c r="I5" s="2010"/>
      <c r="J5" s="2010"/>
      <c r="K5" s="2010"/>
      <c r="L5" s="2010"/>
      <c r="M5" s="2010"/>
      <c r="N5" s="2010"/>
      <c r="O5" s="2010"/>
      <c r="P5" s="2010"/>
      <c r="Q5" s="2010"/>
      <c r="R5" s="2010"/>
      <c r="S5" s="2010"/>
      <c r="T5" s="2010"/>
      <c r="U5" s="2010"/>
      <c r="V5" s="2010"/>
      <c r="W5" s="2010"/>
      <c r="X5" s="2010"/>
      <c r="Y5" s="2010"/>
      <c r="Z5" s="2010"/>
      <c r="AA5" s="2010"/>
      <c r="AB5" s="2011" t="s">
        <v>891</v>
      </c>
      <c r="AC5" s="2011"/>
      <c r="AD5" s="2011"/>
      <c r="AE5" s="2011"/>
      <c r="AF5" s="2011"/>
      <c r="AG5" s="2011"/>
      <c r="AH5" s="2011"/>
      <c r="AI5" s="2011"/>
      <c r="AJ5" s="2011"/>
      <c r="AK5" s="2314"/>
      <c r="AL5" s="2314"/>
      <c r="AM5" s="2013" t="s">
        <v>892</v>
      </c>
      <c r="AN5" s="2013"/>
      <c r="AO5" s="2013"/>
      <c r="AP5" s="2013"/>
      <c r="AQ5" s="2013"/>
      <c r="AR5" s="2013"/>
      <c r="AS5" s="589"/>
      <c r="AT5" s="589"/>
      <c r="AU5" s="589"/>
      <c r="AV5" s="589"/>
      <c r="AW5" s="589"/>
      <c r="AX5" s="590"/>
    </row>
    <row r="6" spans="1:90" ht="15.75" customHeight="1">
      <c r="A6" s="579"/>
      <c r="C6" s="1761" t="s">
        <v>16</v>
      </c>
      <c r="D6" s="1896"/>
      <c r="E6" s="1896"/>
      <c r="F6" s="1896"/>
      <c r="G6" s="2044" t="s">
        <v>344</v>
      </c>
      <c r="H6" s="2045"/>
      <c r="I6" s="2045"/>
      <c r="J6" s="2045"/>
      <c r="K6" s="2045"/>
      <c r="L6" s="2045"/>
      <c r="M6" s="2045"/>
      <c r="N6" s="2045"/>
      <c r="O6" s="2045"/>
      <c r="P6" s="2045"/>
      <c r="Q6" s="2045"/>
      <c r="R6" s="2045"/>
      <c r="S6" s="2045"/>
      <c r="T6" s="2045"/>
      <c r="U6" s="2045"/>
      <c r="V6" s="2045"/>
      <c r="W6" s="2045"/>
      <c r="X6" s="2045"/>
      <c r="Y6" s="2045"/>
      <c r="Z6" s="2045"/>
      <c r="AA6" s="2045"/>
      <c r="AB6" s="2045"/>
      <c r="AC6" s="2045"/>
      <c r="AD6" s="2045"/>
      <c r="AE6" s="2045"/>
      <c r="AF6" s="2045"/>
      <c r="AG6" s="2045"/>
      <c r="AH6" s="2045"/>
      <c r="AI6" s="2045"/>
      <c r="AJ6" s="2045"/>
      <c r="AK6" s="2045"/>
      <c r="AL6" s="2056"/>
      <c r="AM6" s="185"/>
      <c r="AN6" s="13"/>
      <c r="AO6" s="13"/>
      <c r="AP6" s="13"/>
      <c r="AQ6" s="13"/>
      <c r="AR6" s="13"/>
      <c r="AS6" s="13"/>
      <c r="AT6" s="13"/>
      <c r="AU6" s="13"/>
      <c r="AV6" s="13"/>
      <c r="AW6" s="13"/>
      <c r="AX6" s="17"/>
      <c r="AZ6" s="591"/>
      <c r="BA6" s="303"/>
      <c r="BB6" s="13"/>
      <c r="BC6" s="53"/>
      <c r="BD6" s="53"/>
      <c r="BE6" s="53"/>
      <c r="BF6" s="53"/>
      <c r="BG6" s="53"/>
      <c r="BH6" s="53"/>
      <c r="BI6" s="53"/>
      <c r="BJ6" s="53"/>
      <c r="BK6" s="53"/>
      <c r="BL6" s="53"/>
      <c r="BM6" s="53"/>
      <c r="BN6" s="53"/>
      <c r="BO6" s="53"/>
      <c r="BP6" s="53"/>
      <c r="BQ6" s="53"/>
      <c r="BR6" s="53"/>
      <c r="BS6" s="53"/>
      <c r="BT6" s="53"/>
      <c r="BU6" s="13"/>
      <c r="BV6" s="13"/>
      <c r="BW6" s="13"/>
      <c r="BX6" s="13"/>
      <c r="BY6" s="13">
        <f>IF(COUNT(R11:W12)&gt;0,1,0)</f>
        <v>0</v>
      </c>
      <c r="BZ6" s="13"/>
      <c r="CA6" s="53"/>
      <c r="CB6" s="53"/>
      <c r="CC6" s="53"/>
      <c r="CD6" s="53"/>
      <c r="CE6" s="53"/>
      <c r="CF6" s="53"/>
      <c r="CG6" s="53"/>
      <c r="CH6" s="53"/>
      <c r="CI6" s="53"/>
      <c r="CJ6" s="53"/>
      <c r="CK6" s="13"/>
      <c r="CL6" s="13"/>
    </row>
    <row r="7" spans="1:90" ht="15.75" customHeight="1">
      <c r="A7" s="579"/>
      <c r="B7" s="592"/>
      <c r="C7" s="1897"/>
      <c r="D7" s="1728"/>
      <c r="E7" s="1728"/>
      <c r="F7" s="1728"/>
      <c r="G7" s="2015"/>
      <c r="H7" s="2016"/>
      <c r="I7" s="2016"/>
      <c r="J7" s="2016"/>
      <c r="K7" s="2016"/>
      <c r="L7" s="2016"/>
      <c r="M7" s="2016"/>
      <c r="N7" s="2016"/>
      <c r="O7" s="2016"/>
      <c r="P7" s="2016"/>
      <c r="Q7" s="2017"/>
      <c r="R7" s="2015" t="s">
        <v>1307</v>
      </c>
      <c r="S7" s="2016"/>
      <c r="T7" s="2016"/>
      <c r="U7" s="2016"/>
      <c r="V7" s="2016"/>
      <c r="W7" s="2016"/>
      <c r="X7" s="2016"/>
      <c r="Y7" s="2016"/>
      <c r="Z7" s="2016"/>
      <c r="AA7" s="2016"/>
      <c r="AB7" s="2016"/>
      <c r="AC7" s="2017"/>
      <c r="AD7" s="2046" t="s">
        <v>1361</v>
      </c>
      <c r="AE7" s="2047"/>
      <c r="AF7" s="2047"/>
      <c r="AG7" s="2047"/>
      <c r="AH7" s="2047"/>
      <c r="AI7" s="2047"/>
      <c r="AJ7" s="2047"/>
      <c r="AK7" s="2047"/>
      <c r="AL7" s="2047"/>
      <c r="AM7" s="508"/>
      <c r="AO7" s="578"/>
      <c r="AP7" s="303"/>
      <c r="AQ7" s="303"/>
      <c r="AR7" s="53"/>
      <c r="AS7" s="53"/>
      <c r="AT7" s="53"/>
      <c r="AU7" s="53"/>
      <c r="AV7" s="53"/>
      <c r="AW7" s="53"/>
      <c r="AX7" s="711"/>
      <c r="AY7" s="53"/>
      <c r="AZ7" s="53"/>
      <c r="BA7" s="53"/>
      <c r="BB7" s="53"/>
      <c r="BC7" s="53"/>
      <c r="BD7" s="53"/>
      <c r="BE7" s="53"/>
      <c r="BF7" s="595"/>
      <c r="BG7" s="595"/>
      <c r="BH7" s="53"/>
      <c r="BI7" s="53"/>
      <c r="BJ7" s="13"/>
      <c r="BK7" s="13"/>
      <c r="BL7" s="13"/>
      <c r="BM7" s="13"/>
      <c r="BN7" s="13"/>
      <c r="BO7" s="13"/>
      <c r="BP7" s="53"/>
      <c r="BQ7" s="53"/>
      <c r="BR7" s="53"/>
      <c r="BS7" s="53"/>
      <c r="BT7" s="53"/>
      <c r="BU7" s="53"/>
      <c r="BV7" s="53"/>
      <c r="BW7" s="53"/>
      <c r="BX7" s="53"/>
      <c r="BY7" s="53"/>
      <c r="BZ7" s="13"/>
      <c r="CA7" s="13"/>
    </row>
    <row r="8" spans="1:90" ht="15.75" customHeight="1">
      <c r="A8" s="579"/>
      <c r="B8" s="13"/>
      <c r="C8" s="2014"/>
      <c r="D8" s="1973"/>
      <c r="E8" s="1973"/>
      <c r="F8" s="1973"/>
      <c r="G8" s="2021"/>
      <c r="H8" s="2022"/>
      <c r="I8" s="2022"/>
      <c r="J8" s="2022"/>
      <c r="K8" s="2022"/>
      <c r="L8" s="2022"/>
      <c r="M8" s="2022"/>
      <c r="N8" s="2022"/>
      <c r="O8" s="2022"/>
      <c r="P8" s="2022"/>
      <c r="Q8" s="2023"/>
      <c r="R8" s="2021" t="s">
        <v>1308</v>
      </c>
      <c r="S8" s="2022"/>
      <c r="T8" s="2022"/>
      <c r="U8" s="2022"/>
      <c r="V8" s="2022"/>
      <c r="W8" s="2022"/>
      <c r="X8" s="2022"/>
      <c r="Y8" s="2022"/>
      <c r="Z8" s="2022"/>
      <c r="AA8" s="2022"/>
      <c r="AB8" s="2022"/>
      <c r="AC8" s="2023"/>
      <c r="AD8" s="2048"/>
      <c r="AE8" s="2049"/>
      <c r="AF8" s="2049"/>
      <c r="AG8" s="2049"/>
      <c r="AH8" s="2049"/>
      <c r="AI8" s="2049"/>
      <c r="AJ8" s="2049"/>
      <c r="AK8" s="2049"/>
      <c r="AL8" s="2049"/>
      <c r="AM8" s="508"/>
      <c r="AO8" s="578"/>
      <c r="AP8" s="3"/>
      <c r="AQ8" s="13"/>
      <c r="AR8" s="13"/>
      <c r="AS8" s="13"/>
      <c r="AT8" s="13"/>
      <c r="AU8" s="13"/>
      <c r="AV8" s="13"/>
      <c r="AW8" s="13"/>
      <c r="AX8" s="17"/>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587"/>
      <c r="CC8" s="587"/>
    </row>
    <row r="9" spans="1:90" ht="15.75" customHeight="1">
      <c r="A9" s="579"/>
      <c r="B9" s="13"/>
      <c r="C9" s="2024" t="s">
        <v>339</v>
      </c>
      <c r="D9" s="2025"/>
      <c r="E9" s="2028" t="s">
        <v>260</v>
      </c>
      <c r="F9" s="2024"/>
      <c r="G9" s="2030" t="s">
        <v>340</v>
      </c>
      <c r="H9" s="1971"/>
      <c r="I9" s="1971"/>
      <c r="J9" s="1971"/>
      <c r="K9" s="1971"/>
      <c r="L9" s="2031" t="s">
        <v>260</v>
      </c>
      <c r="M9" s="1971"/>
      <c r="N9" s="1971"/>
      <c r="O9" s="1971"/>
      <c r="P9" s="1971"/>
      <c r="Q9" s="2032"/>
      <c r="R9" s="2036" t="s">
        <v>340</v>
      </c>
      <c r="S9" s="2037"/>
      <c r="T9" s="2037"/>
      <c r="U9" s="2038" t="s">
        <v>260</v>
      </c>
      <c r="V9" s="1973"/>
      <c r="W9" s="1973"/>
      <c r="X9" s="1973"/>
      <c r="Y9" s="1973"/>
      <c r="Z9" s="2039"/>
      <c r="AA9" s="2040" t="s">
        <v>343</v>
      </c>
      <c r="AB9" s="1947"/>
      <c r="AC9" s="1948"/>
      <c r="AD9" s="2025" t="s">
        <v>340</v>
      </c>
      <c r="AE9" s="2050"/>
      <c r="AF9" s="2307"/>
      <c r="AG9" s="2243" t="s">
        <v>260</v>
      </c>
      <c r="AH9" s="2244"/>
      <c r="AI9" s="2244"/>
      <c r="AJ9" s="2244"/>
      <c r="AK9" s="2244"/>
      <c r="AL9" s="2315"/>
      <c r="AM9" s="712"/>
      <c r="AP9" s="303"/>
      <c r="AQ9" s="53"/>
      <c r="AR9" s="53"/>
      <c r="AS9" s="53"/>
      <c r="AT9" s="53"/>
      <c r="AU9" s="53"/>
      <c r="AV9" s="53"/>
      <c r="AW9" s="53"/>
      <c r="AX9" s="711"/>
      <c r="AY9" s="53"/>
      <c r="AZ9" s="53"/>
      <c r="BA9" s="53"/>
      <c r="BB9" s="53"/>
      <c r="BC9" s="53"/>
      <c r="BD9" s="53"/>
      <c r="BE9" s="53"/>
      <c r="BF9" s="595"/>
      <c r="BG9" s="595"/>
      <c r="BH9" s="53"/>
      <c r="BI9" s="53"/>
      <c r="BJ9" s="53"/>
      <c r="BK9" s="53"/>
      <c r="BL9" s="53"/>
      <c r="BM9" s="53"/>
      <c r="BN9" s="53"/>
      <c r="BO9" s="53"/>
      <c r="BP9" s="53"/>
      <c r="BQ9" s="53"/>
      <c r="BR9" s="53"/>
      <c r="BS9" s="53"/>
      <c r="BT9" s="53"/>
      <c r="BU9" s="53"/>
      <c r="BV9" s="53"/>
      <c r="BW9" s="53"/>
      <c r="BX9" s="53"/>
      <c r="BY9" s="53"/>
      <c r="BZ9" s="13"/>
      <c r="CA9" s="53"/>
      <c r="CB9" s="587"/>
      <c r="CC9" s="587"/>
    </row>
    <row r="10" spans="1:90" ht="15.75" customHeight="1">
      <c r="A10" s="579"/>
      <c r="B10" s="13"/>
      <c r="C10" s="2026"/>
      <c r="D10" s="2027"/>
      <c r="E10" s="2029"/>
      <c r="F10" s="2026"/>
      <c r="G10" s="2014"/>
      <c r="H10" s="1973"/>
      <c r="I10" s="2039"/>
      <c r="J10" s="2018" t="s">
        <v>342</v>
      </c>
      <c r="K10" s="2019"/>
      <c r="L10" s="2018" t="s">
        <v>53</v>
      </c>
      <c r="M10" s="2019"/>
      <c r="N10" s="2019"/>
      <c r="O10" s="2018" t="s">
        <v>341</v>
      </c>
      <c r="P10" s="2019"/>
      <c r="Q10" s="2020"/>
      <c r="R10" s="2027"/>
      <c r="S10" s="2034"/>
      <c r="T10" s="2034"/>
      <c r="U10" s="2033" t="s">
        <v>53</v>
      </c>
      <c r="V10" s="2034"/>
      <c r="W10" s="2034"/>
      <c r="X10" s="2033" t="s">
        <v>1010</v>
      </c>
      <c r="Y10" s="2034"/>
      <c r="Z10" s="2035"/>
      <c r="AA10" s="2041"/>
      <c r="AB10" s="2042"/>
      <c r="AC10" s="2043"/>
      <c r="AD10" s="2027"/>
      <c r="AE10" s="2034"/>
      <c r="AF10" s="2035"/>
      <c r="AG10" s="2018" t="s">
        <v>53</v>
      </c>
      <c r="AH10" s="2019"/>
      <c r="AI10" s="2051"/>
      <c r="AJ10" s="2018" t="s">
        <v>1010</v>
      </c>
      <c r="AK10" s="2019"/>
      <c r="AL10" s="2020"/>
      <c r="AM10" s="712"/>
      <c r="AN10" s="713"/>
      <c r="AO10" s="541"/>
      <c r="AP10" s="53"/>
      <c r="AQ10" s="303"/>
      <c r="AR10" s="53"/>
      <c r="AS10" s="53"/>
      <c r="AT10" s="53"/>
      <c r="AU10" s="53"/>
      <c r="AV10" s="53"/>
      <c r="AW10" s="53"/>
      <c r="AX10" s="711"/>
      <c r="AY10" s="53"/>
      <c r="AZ10" s="53"/>
      <c r="BA10" s="53"/>
      <c r="BB10" s="53"/>
      <c r="BC10" s="53"/>
      <c r="BD10" s="53"/>
      <c r="BE10" s="53"/>
      <c r="BF10" s="597"/>
      <c r="BG10" s="597"/>
      <c r="BH10" s="53"/>
      <c r="BI10" s="53"/>
      <c r="BJ10" s="53"/>
      <c r="BK10" s="53"/>
      <c r="BL10" s="53"/>
      <c r="BM10" s="53"/>
      <c r="BN10" s="53"/>
      <c r="BO10" s="53"/>
      <c r="BP10" s="53"/>
      <c r="BQ10" s="53"/>
      <c r="BR10" s="53"/>
      <c r="BS10" s="53"/>
      <c r="BT10" s="53"/>
      <c r="BU10" s="53"/>
      <c r="BV10" s="53"/>
      <c r="BW10" s="53"/>
      <c r="BX10" s="532"/>
      <c r="BY10" s="532"/>
      <c r="BZ10" s="13"/>
      <c r="CA10" s="13"/>
    </row>
    <row r="11" spans="1:90" ht="15.75" customHeight="1">
      <c r="A11" s="579"/>
      <c r="B11" s="13"/>
      <c r="C11" s="2316"/>
      <c r="D11" s="2317"/>
      <c r="E11" s="2320"/>
      <c r="F11" s="2316"/>
      <c r="G11" s="2322"/>
      <c r="H11" s="2323"/>
      <c r="I11" s="2323"/>
      <c r="J11" s="2325"/>
      <c r="K11" s="2326"/>
      <c r="L11" s="2335"/>
      <c r="M11" s="2323"/>
      <c r="N11" s="2323"/>
      <c r="O11" s="2335"/>
      <c r="P11" s="2323"/>
      <c r="Q11" s="2336"/>
      <c r="R11" s="2329"/>
      <c r="S11" s="2330"/>
      <c r="T11" s="2330"/>
      <c r="U11" s="2331"/>
      <c r="V11" s="2330"/>
      <c r="W11" s="2330"/>
      <c r="X11" s="2331"/>
      <c r="Y11" s="2330"/>
      <c r="Z11" s="2333"/>
      <c r="AA11" s="1856" t="str">
        <f>IF(OR(U11&gt;=1,R11&gt;=1,X11&gt;=1),"（1）","")</f>
        <v/>
      </c>
      <c r="AB11" s="1856"/>
      <c r="AC11" s="1857"/>
      <c r="AD11" s="2322"/>
      <c r="AE11" s="2323"/>
      <c r="AF11" s="2362"/>
      <c r="AG11" s="2335"/>
      <c r="AH11" s="2323"/>
      <c r="AI11" s="2362"/>
      <c r="AJ11" s="2335"/>
      <c r="AK11" s="2323"/>
      <c r="AL11" s="2336"/>
      <c r="AM11" s="712"/>
      <c r="AO11" s="578"/>
      <c r="AP11" s="53"/>
      <c r="AQ11" s="303"/>
      <c r="AR11" s="53"/>
      <c r="AS11" s="53"/>
      <c r="AT11" s="53"/>
      <c r="AU11" s="53"/>
      <c r="AV11" s="13"/>
      <c r="AW11" s="13"/>
      <c r="AX11" s="17"/>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row>
    <row r="12" spans="1:90" ht="15.75" customHeight="1">
      <c r="A12" s="579"/>
      <c r="B12" s="13"/>
      <c r="C12" s="2318"/>
      <c r="D12" s="2319"/>
      <c r="E12" s="2321"/>
      <c r="F12" s="2318"/>
      <c r="G12" s="1867"/>
      <c r="H12" s="2324"/>
      <c r="I12" s="2324"/>
      <c r="J12" s="2327"/>
      <c r="K12" s="2328"/>
      <c r="L12" s="2332"/>
      <c r="M12" s="2324"/>
      <c r="N12" s="2324"/>
      <c r="O12" s="2332"/>
      <c r="P12" s="2324"/>
      <c r="Q12" s="1868"/>
      <c r="R12" s="1867"/>
      <c r="S12" s="2324"/>
      <c r="T12" s="2324"/>
      <c r="U12" s="2332"/>
      <c r="V12" s="2324"/>
      <c r="W12" s="2324"/>
      <c r="X12" s="2332"/>
      <c r="Y12" s="2324"/>
      <c r="Z12" s="2334"/>
      <c r="AA12" s="2085"/>
      <c r="AB12" s="2085"/>
      <c r="AC12" s="2086"/>
      <c r="AD12" s="1867"/>
      <c r="AE12" s="2324"/>
      <c r="AF12" s="2334"/>
      <c r="AG12" s="2332"/>
      <c r="AH12" s="2324"/>
      <c r="AI12" s="2334"/>
      <c r="AJ12" s="2332"/>
      <c r="AK12" s="2324"/>
      <c r="AL12" s="1868"/>
      <c r="AM12" s="712"/>
      <c r="AO12" s="587"/>
      <c r="AP12" s="13"/>
      <c r="AQ12" s="13"/>
      <c r="AR12" s="13"/>
      <c r="AS12" s="13"/>
      <c r="AT12" s="13"/>
      <c r="AU12" s="13"/>
      <c r="AV12" s="13"/>
      <c r="AW12" s="13"/>
      <c r="AX12" s="17"/>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row>
    <row r="13" spans="1:90" ht="15.75" customHeight="1">
      <c r="A13" s="579"/>
      <c r="B13" s="13"/>
      <c r="C13" s="13"/>
      <c r="D13" s="13"/>
      <c r="E13" s="13"/>
      <c r="F13" s="13"/>
      <c r="G13" s="13"/>
      <c r="H13" s="13"/>
      <c r="I13" s="13"/>
      <c r="J13" s="13"/>
      <c r="K13" s="13"/>
      <c r="L13" s="599"/>
      <c r="M13" s="599"/>
      <c r="N13" s="599"/>
      <c r="O13" s="601"/>
      <c r="P13" s="601"/>
      <c r="Q13" s="599"/>
      <c r="R13" s="599"/>
      <c r="S13" s="599"/>
      <c r="T13" s="599"/>
      <c r="U13" s="599"/>
      <c r="V13" s="599"/>
      <c r="W13" s="599"/>
      <c r="X13" s="599"/>
      <c r="Y13" s="599"/>
      <c r="Z13" s="601"/>
      <c r="AA13" s="601"/>
      <c r="AB13" s="599"/>
      <c r="AC13" s="599"/>
      <c r="AD13" s="599"/>
      <c r="AE13" s="599"/>
      <c r="AF13" s="599"/>
      <c r="AG13" s="599"/>
      <c r="AH13" s="599"/>
      <c r="AI13" s="599"/>
      <c r="AJ13" s="599"/>
      <c r="AK13" s="602"/>
      <c r="AL13" s="299"/>
      <c r="AM13" s="311"/>
      <c r="AN13" s="311"/>
      <c r="AO13" s="311"/>
      <c r="AP13" s="311"/>
      <c r="AQ13" s="311"/>
      <c r="AR13" s="311"/>
      <c r="AS13" s="311"/>
      <c r="AT13" s="311"/>
      <c r="AU13" s="311"/>
      <c r="AV13" s="311"/>
      <c r="AW13" s="311"/>
      <c r="AX13" s="168"/>
      <c r="AZ13" s="587"/>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row>
    <row r="14" spans="1:90" ht="15.75" customHeight="1">
      <c r="A14" s="579"/>
      <c r="B14" s="13"/>
      <c r="C14" s="2044" t="s">
        <v>345</v>
      </c>
      <c r="D14" s="2045"/>
      <c r="E14" s="2045"/>
      <c r="F14" s="2045"/>
      <c r="G14" s="2045"/>
      <c r="H14" s="2045"/>
      <c r="I14" s="2045"/>
      <c r="J14" s="2045"/>
      <c r="K14" s="2045"/>
      <c r="L14" s="2045"/>
      <c r="M14" s="2045"/>
      <c r="N14" s="2056"/>
      <c r="O14" s="2057" t="s">
        <v>1376</v>
      </c>
      <c r="P14" s="2058"/>
      <c r="Q14" s="2058"/>
      <c r="R14" s="2058"/>
      <c r="S14" s="2058"/>
      <c r="T14" s="2058"/>
      <c r="U14" s="2058"/>
      <c r="V14" s="2058"/>
      <c r="W14" s="2058"/>
      <c r="X14" s="2068" t="s">
        <v>149</v>
      </c>
      <c r="Y14" s="2069"/>
      <c r="Z14" s="2070"/>
      <c r="AK14" s="585"/>
      <c r="AL14" s="11"/>
      <c r="AM14" s="311"/>
      <c r="AN14" s="311"/>
      <c r="AO14" s="311"/>
      <c r="AP14" s="311"/>
      <c r="AQ14" s="311"/>
      <c r="AR14" s="311"/>
      <c r="AS14" s="311"/>
      <c r="AT14" s="311"/>
      <c r="AU14" s="311"/>
      <c r="AV14" s="311"/>
      <c r="AW14" s="311"/>
      <c r="AX14" s="168"/>
      <c r="BA14" s="13"/>
      <c r="BB14" s="5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53"/>
      <c r="CL14" s="13"/>
    </row>
    <row r="15" spans="1:90" ht="15.75" customHeight="1">
      <c r="A15" s="579"/>
      <c r="B15" s="13"/>
      <c r="C15" s="2036" t="s">
        <v>340</v>
      </c>
      <c r="D15" s="2037"/>
      <c r="E15" s="2037"/>
      <c r="F15" s="2038" t="s">
        <v>260</v>
      </c>
      <c r="G15" s="1973"/>
      <c r="H15" s="1973"/>
      <c r="I15" s="1973"/>
      <c r="J15" s="1973"/>
      <c r="K15" s="2039"/>
      <c r="L15" s="2040" t="s">
        <v>346</v>
      </c>
      <c r="M15" s="1947"/>
      <c r="N15" s="1948"/>
      <c r="O15" s="2036" t="s">
        <v>340</v>
      </c>
      <c r="P15" s="2037"/>
      <c r="Q15" s="2037"/>
      <c r="R15" s="2038" t="s">
        <v>260</v>
      </c>
      <c r="S15" s="1973"/>
      <c r="T15" s="1973"/>
      <c r="U15" s="1973"/>
      <c r="V15" s="1973"/>
      <c r="W15" s="2059"/>
      <c r="X15" s="2071"/>
      <c r="Y15" s="2072"/>
      <c r="Z15" s="2073"/>
      <c r="AK15" s="585"/>
      <c r="AL15" s="297" t="s">
        <v>17</v>
      </c>
      <c r="AM15" s="1871" t="s">
        <v>1584</v>
      </c>
      <c r="AN15" s="1871"/>
      <c r="AO15" s="1871"/>
      <c r="AP15" s="1871"/>
      <c r="AQ15" s="1871"/>
      <c r="AR15" s="1871"/>
      <c r="AS15" s="1871"/>
      <c r="AT15" s="1871"/>
      <c r="AU15" s="1871"/>
      <c r="AV15" s="1871"/>
      <c r="AW15" s="1871"/>
      <c r="AX15" s="168"/>
      <c r="BA15" s="13"/>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row>
    <row r="16" spans="1:90" ht="15.75" customHeight="1">
      <c r="A16" s="579"/>
      <c r="B16" s="13"/>
      <c r="C16" s="2027"/>
      <c r="D16" s="2034"/>
      <c r="E16" s="2034"/>
      <c r="F16" s="2033" t="s">
        <v>53</v>
      </c>
      <c r="G16" s="2034"/>
      <c r="H16" s="2034"/>
      <c r="I16" s="2033" t="s">
        <v>1010</v>
      </c>
      <c r="J16" s="2034"/>
      <c r="K16" s="2035"/>
      <c r="L16" s="2042"/>
      <c r="M16" s="2042"/>
      <c r="N16" s="2043"/>
      <c r="O16" s="2027"/>
      <c r="P16" s="2034"/>
      <c r="Q16" s="2034"/>
      <c r="R16" s="2033" t="s">
        <v>53</v>
      </c>
      <c r="S16" s="2034"/>
      <c r="T16" s="2034"/>
      <c r="U16" s="2033" t="s">
        <v>1010</v>
      </c>
      <c r="V16" s="2034"/>
      <c r="W16" s="2067"/>
      <c r="X16" s="2074"/>
      <c r="Y16" s="2075"/>
      <c r="Z16" s="2076"/>
      <c r="AK16" s="585"/>
      <c r="AL16" s="297"/>
      <c r="AM16" s="1871"/>
      <c r="AN16" s="1871"/>
      <c r="AO16" s="1871"/>
      <c r="AP16" s="1871"/>
      <c r="AQ16" s="1871"/>
      <c r="AR16" s="1871"/>
      <c r="AS16" s="1871"/>
      <c r="AT16" s="1871"/>
      <c r="AU16" s="1871"/>
      <c r="AV16" s="1871"/>
      <c r="AW16" s="1871"/>
      <c r="AX16" s="168"/>
      <c r="BA16" s="13"/>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row>
    <row r="17" spans="1:117" ht="15.75" customHeight="1">
      <c r="A17" s="579"/>
      <c r="B17" s="13"/>
      <c r="C17" s="2329"/>
      <c r="D17" s="2330"/>
      <c r="E17" s="2330"/>
      <c r="F17" s="2331"/>
      <c r="G17" s="2330"/>
      <c r="H17" s="2330"/>
      <c r="I17" s="2331"/>
      <c r="J17" s="2330"/>
      <c r="K17" s="2333"/>
      <c r="L17" s="2337"/>
      <c r="M17" s="2337"/>
      <c r="N17" s="2338"/>
      <c r="O17" s="2330"/>
      <c r="P17" s="2330"/>
      <c r="Q17" s="2330"/>
      <c r="R17" s="2335"/>
      <c r="S17" s="2323"/>
      <c r="T17" s="2323"/>
      <c r="U17" s="2335"/>
      <c r="V17" s="2323"/>
      <c r="W17" s="2336"/>
      <c r="X17" s="2077">
        <f>C11+E11+G11+L11+O11+R11+U11+X11+AD11+AG11+AJ11+C17+F17+I17+O17+R17+U17</f>
        <v>0</v>
      </c>
      <c r="Y17" s="2078"/>
      <c r="Z17" s="2079"/>
      <c r="AK17" s="585"/>
      <c r="AL17" s="2084" t="s">
        <v>491</v>
      </c>
      <c r="AM17" s="2080" t="s">
        <v>1359</v>
      </c>
      <c r="AN17" s="2080"/>
      <c r="AO17" s="2080"/>
      <c r="AP17" s="2080"/>
      <c r="AQ17" s="2080"/>
      <c r="AR17" s="2080"/>
      <c r="AS17" s="2080"/>
      <c r="AT17" s="2080"/>
      <c r="AU17" s="2080"/>
      <c r="AV17" s="2080"/>
      <c r="AW17" s="2080"/>
      <c r="AX17" s="679"/>
      <c r="BA17" s="607"/>
      <c r="BB17" s="53"/>
      <c r="BC17" s="53"/>
      <c r="BD17" s="53"/>
      <c r="BE17" s="53"/>
      <c r="BF17" s="298"/>
      <c r="BG17" s="298"/>
      <c r="BH17" s="298"/>
      <c r="BI17" s="298"/>
      <c r="BJ17" s="298"/>
      <c r="BK17" s="298"/>
      <c r="BL17" s="298"/>
      <c r="BM17" s="298"/>
      <c r="BN17" s="298"/>
      <c r="BO17" s="298"/>
      <c r="BP17" s="13"/>
      <c r="BQ17" s="13"/>
      <c r="BR17" s="13"/>
      <c r="BS17" s="13"/>
      <c r="BT17" s="298"/>
      <c r="BU17" s="298"/>
      <c r="BV17" s="298"/>
      <c r="BW17" s="298"/>
      <c r="BX17" s="298"/>
      <c r="BY17" s="298"/>
      <c r="BZ17" s="298"/>
      <c r="CA17" s="298"/>
      <c r="CB17" s="298"/>
      <c r="CC17" s="298"/>
      <c r="CD17" s="298"/>
      <c r="CE17" s="298"/>
      <c r="CF17" s="298"/>
      <c r="CG17" s="298"/>
      <c r="CH17" s="298"/>
      <c r="CI17" s="298"/>
      <c r="CJ17" s="298"/>
      <c r="CK17" s="298"/>
      <c r="CL17" s="298"/>
    </row>
    <row r="18" spans="1:117" ht="15.75" customHeight="1">
      <c r="A18" s="579"/>
      <c r="B18" s="13"/>
      <c r="C18" s="1867"/>
      <c r="D18" s="2324"/>
      <c r="E18" s="2324"/>
      <c r="F18" s="2332"/>
      <c r="G18" s="2324"/>
      <c r="H18" s="2324"/>
      <c r="I18" s="2332"/>
      <c r="J18" s="2324"/>
      <c r="K18" s="2334"/>
      <c r="L18" s="2339"/>
      <c r="M18" s="2339"/>
      <c r="N18" s="2340"/>
      <c r="O18" s="2324"/>
      <c r="P18" s="2324"/>
      <c r="Q18" s="2324"/>
      <c r="R18" s="2332"/>
      <c r="S18" s="2324"/>
      <c r="T18" s="2324"/>
      <c r="U18" s="2332"/>
      <c r="V18" s="2324"/>
      <c r="W18" s="1868"/>
      <c r="X18" s="1919"/>
      <c r="Y18" s="1993"/>
      <c r="Z18" s="1920"/>
      <c r="AK18" s="585"/>
      <c r="AL18" s="2084"/>
      <c r="AM18" s="2080"/>
      <c r="AN18" s="2080"/>
      <c r="AO18" s="2080"/>
      <c r="AP18" s="2080"/>
      <c r="AQ18" s="2080"/>
      <c r="AR18" s="2080"/>
      <c r="AS18" s="2080"/>
      <c r="AT18" s="2080"/>
      <c r="AU18" s="2080"/>
      <c r="AV18" s="2080"/>
      <c r="AW18" s="2080"/>
      <c r="AX18" s="679"/>
      <c r="BA18" s="2066"/>
      <c r="BB18" s="1720"/>
      <c r="BC18" s="1720"/>
      <c r="BD18" s="1720"/>
      <c r="BE18" s="1720"/>
      <c r="BF18" s="1720"/>
      <c r="BG18" s="1720"/>
      <c r="BH18" s="1720"/>
      <c r="BI18" s="1720"/>
      <c r="BJ18" s="1720"/>
      <c r="BK18" s="1720"/>
      <c r="BL18" s="1720"/>
      <c r="BM18" s="1720"/>
      <c r="BN18" s="1720"/>
      <c r="BO18" s="1720"/>
      <c r="BP18" s="1720"/>
      <c r="BQ18" s="1720"/>
      <c r="BR18" s="1720"/>
      <c r="BS18" s="1720"/>
      <c r="BT18" s="1720"/>
      <c r="BU18" s="1720"/>
      <c r="BV18" s="1720"/>
      <c r="BW18" s="1720"/>
      <c r="BX18" s="1720"/>
      <c r="BY18" s="1720"/>
      <c r="BZ18" s="1720"/>
      <c r="CA18" s="1720"/>
      <c r="CB18" s="1720"/>
      <c r="CC18" s="1720"/>
      <c r="CD18" s="1720"/>
      <c r="CE18" s="1720"/>
      <c r="CF18" s="1720"/>
      <c r="CG18" s="1720"/>
      <c r="CH18" s="1720"/>
      <c r="CI18" s="1720"/>
      <c r="CJ18" s="1720"/>
      <c r="CK18" s="1720"/>
      <c r="CL18" s="1720"/>
    </row>
    <row r="19" spans="1:117" ht="15.75" customHeight="1">
      <c r="A19" s="579"/>
      <c r="B19" s="13"/>
      <c r="C19" s="335"/>
      <c r="D19" s="436"/>
      <c r="E19" s="436"/>
      <c r="F19" s="436"/>
      <c r="AK19" s="585"/>
      <c r="AL19" s="2084"/>
      <c r="AM19" s="2080"/>
      <c r="AN19" s="2080"/>
      <c r="AO19" s="2080"/>
      <c r="AP19" s="2080"/>
      <c r="AQ19" s="2080"/>
      <c r="AR19" s="2080"/>
      <c r="AS19" s="2080"/>
      <c r="AT19" s="2080"/>
      <c r="AU19" s="2080"/>
      <c r="AV19" s="2080"/>
      <c r="AW19" s="2080"/>
      <c r="AX19" s="679"/>
      <c r="BA19" s="608"/>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row>
    <row r="20" spans="1:117" ht="14.1" customHeight="1">
      <c r="A20" s="579"/>
      <c r="B20" s="13"/>
      <c r="C20" s="2081" t="s">
        <v>156</v>
      </c>
      <c r="D20" s="2082"/>
      <c r="E20" s="2082"/>
      <c r="F20" s="2082"/>
      <c r="G20" s="2082"/>
      <c r="H20" s="2082"/>
      <c r="I20" s="609"/>
      <c r="J20" s="609"/>
      <c r="K20" s="609"/>
      <c r="L20" s="609"/>
      <c r="M20" s="609"/>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10"/>
      <c r="AK20" s="585"/>
      <c r="AL20" s="714"/>
      <c r="AM20" s="2080"/>
      <c r="AN20" s="2080"/>
      <c r="AO20" s="2080"/>
      <c r="AP20" s="2080"/>
      <c r="AQ20" s="2080"/>
      <c r="AR20" s="2080"/>
      <c r="AS20" s="2080"/>
      <c r="AT20" s="2080"/>
      <c r="AU20" s="2080"/>
      <c r="AV20" s="2080"/>
      <c r="AW20" s="2080"/>
      <c r="AX20" s="679"/>
      <c r="AZ20" s="611"/>
      <c r="BA20" s="13"/>
      <c r="BO20" s="13"/>
      <c r="BP20" s="13"/>
      <c r="BQ20" s="13"/>
      <c r="BR20" s="13"/>
      <c r="BS20" s="13"/>
      <c r="BT20" s="13"/>
      <c r="BU20" s="13"/>
      <c r="BV20" s="13"/>
      <c r="BW20" s="13"/>
      <c r="BX20" s="30"/>
      <c r="BY20" s="30"/>
      <c r="BZ20" s="30"/>
      <c r="CA20" s="13"/>
      <c r="CB20" s="13"/>
      <c r="CC20" s="13"/>
      <c r="CD20" s="13"/>
      <c r="CE20" s="13"/>
      <c r="CF20" s="13"/>
      <c r="CG20" s="13"/>
      <c r="CH20" s="13"/>
      <c r="CI20" s="13"/>
      <c r="CJ20" s="13"/>
      <c r="CK20" s="13"/>
      <c r="CL20" s="13"/>
    </row>
    <row r="21" spans="1:117" ht="14.1" customHeight="1">
      <c r="A21" s="579"/>
      <c r="B21" s="13"/>
      <c r="C21" s="2083" t="s">
        <v>479</v>
      </c>
      <c r="D21" s="1709"/>
      <c r="E21" s="1710" t="s">
        <v>1009</v>
      </c>
      <c r="F21" s="1710"/>
      <c r="G21" s="1710"/>
      <c r="H21" s="1710"/>
      <c r="I21" s="1710"/>
      <c r="J21" s="1710"/>
      <c r="K21" s="1710"/>
      <c r="L21" s="1710"/>
      <c r="M21" s="1710"/>
      <c r="N21" s="1710"/>
      <c r="O21" s="1710"/>
      <c r="P21" s="1710"/>
      <c r="Q21" s="1710"/>
      <c r="R21" s="1710"/>
      <c r="S21" s="1710"/>
      <c r="T21" s="1710"/>
      <c r="U21" s="1710"/>
      <c r="V21" s="1710"/>
      <c r="W21" s="1710"/>
      <c r="X21" s="1710"/>
      <c r="Y21" s="1710"/>
      <c r="Z21" s="1710"/>
      <c r="AA21" s="1710"/>
      <c r="AB21" s="1710"/>
      <c r="AC21" s="1710"/>
      <c r="AD21" s="1710"/>
      <c r="AE21" s="1710"/>
      <c r="AF21" s="1710"/>
      <c r="AG21" s="1710"/>
      <c r="AH21" s="1710"/>
      <c r="AI21" s="1710"/>
      <c r="AJ21" s="613"/>
      <c r="AK21" s="602"/>
      <c r="AL21" s="599"/>
      <c r="AM21" s="2080"/>
      <c r="AN21" s="2080"/>
      <c r="AO21" s="2080"/>
      <c r="AP21" s="2080"/>
      <c r="AQ21" s="2080"/>
      <c r="AR21" s="2080"/>
      <c r="AS21" s="2080"/>
      <c r="AT21" s="2080"/>
      <c r="AU21" s="2080"/>
      <c r="AV21" s="2080"/>
      <c r="AW21" s="2080"/>
      <c r="AX21" s="715"/>
      <c r="AY21" s="586"/>
      <c r="BA21" s="13"/>
      <c r="BO21" s="13"/>
      <c r="BP21" s="13"/>
      <c r="BQ21" s="13"/>
      <c r="BR21" s="13"/>
      <c r="BS21" s="13"/>
      <c r="BT21" s="13"/>
      <c r="BU21" s="13"/>
      <c r="BV21" s="13"/>
      <c r="BW21" s="13"/>
      <c r="BX21" s="311"/>
      <c r="BY21" s="311"/>
      <c r="BZ21" s="311"/>
      <c r="CA21" s="13"/>
      <c r="CB21" s="13"/>
      <c r="CC21" s="13"/>
      <c r="CD21" s="13"/>
      <c r="CE21" s="13"/>
      <c r="CF21" s="13"/>
      <c r="CG21" s="13"/>
      <c r="CH21" s="13"/>
      <c r="CI21" s="13"/>
      <c r="CJ21" s="13"/>
      <c r="CK21" s="13"/>
      <c r="CL21" s="13"/>
    </row>
    <row r="22" spans="1:117" ht="14.1" customHeight="1">
      <c r="A22" s="579"/>
      <c r="B22" s="13"/>
      <c r="C22" s="2083" t="s">
        <v>426</v>
      </c>
      <c r="D22" s="1709"/>
      <c r="E22" s="1987" t="s">
        <v>1312</v>
      </c>
      <c r="F22" s="1987"/>
      <c r="G22" s="1987"/>
      <c r="H22" s="1987"/>
      <c r="I22" s="1987"/>
      <c r="J22" s="1987"/>
      <c r="K22" s="1987"/>
      <c r="L22" s="1987"/>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613"/>
      <c r="AK22" s="602"/>
      <c r="AL22" s="599"/>
      <c r="AM22" s="599"/>
      <c r="AX22" s="606"/>
      <c r="AY22" s="605"/>
      <c r="AZ22" s="541"/>
      <c r="BA22" s="13"/>
      <c r="BO22" s="13"/>
      <c r="BP22" s="13"/>
      <c r="BQ22" s="13"/>
      <c r="BR22" s="13"/>
      <c r="BS22" s="13"/>
      <c r="BT22" s="13"/>
      <c r="BU22" s="13"/>
      <c r="BV22" s="13"/>
      <c r="BW22" s="13"/>
      <c r="BX22" s="311"/>
      <c r="BY22" s="311"/>
      <c r="BZ22" s="311"/>
      <c r="CA22" s="13"/>
      <c r="CB22" s="13"/>
      <c r="CC22" s="13"/>
      <c r="CD22" s="13"/>
      <c r="CE22" s="13"/>
      <c r="CF22" s="13"/>
      <c r="CG22" s="13"/>
      <c r="CH22" s="13"/>
      <c r="CI22" s="13"/>
      <c r="CJ22" s="13"/>
      <c r="CK22" s="13"/>
      <c r="CL22" s="13"/>
    </row>
    <row r="23" spans="1:117" ht="14.1" customHeight="1">
      <c r="A23" s="579"/>
      <c r="C23" s="614"/>
      <c r="D23" s="1933" t="s">
        <v>818</v>
      </c>
      <c r="E23" s="1933"/>
      <c r="F23" s="1710" t="s">
        <v>1313</v>
      </c>
      <c r="G23" s="1710"/>
      <c r="H23" s="1710"/>
      <c r="I23" s="1710"/>
      <c r="J23" s="1710"/>
      <c r="K23" s="1710"/>
      <c r="L23" s="1710"/>
      <c r="M23" s="1710"/>
      <c r="N23" s="1710"/>
      <c r="O23" s="1710"/>
      <c r="P23" s="1710"/>
      <c r="Q23" s="1710"/>
      <c r="R23" s="1710"/>
      <c r="S23" s="1710"/>
      <c r="T23" s="1710"/>
      <c r="U23" s="1710"/>
      <c r="V23" s="1710"/>
      <c r="W23" s="1710"/>
      <c r="X23" s="1710"/>
      <c r="Y23" s="1710"/>
      <c r="Z23" s="1710"/>
      <c r="AA23" s="1710"/>
      <c r="AB23" s="1710"/>
      <c r="AC23" s="1710"/>
      <c r="AD23" s="1710"/>
      <c r="AE23" s="1710"/>
      <c r="AF23" s="1710"/>
      <c r="AG23" s="1710"/>
      <c r="AH23" s="1710"/>
      <c r="AI23" s="1710"/>
      <c r="AJ23" s="616"/>
      <c r="AK23" s="617"/>
      <c r="AX23" s="606"/>
      <c r="AY23" s="605"/>
      <c r="AZ23" s="541"/>
      <c r="BA23" s="13"/>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13"/>
      <c r="CJ23" s="13"/>
      <c r="CK23" s="13"/>
      <c r="CL23" s="13"/>
    </row>
    <row r="24" spans="1:117" ht="14.1" customHeight="1">
      <c r="A24" s="579"/>
      <c r="B24" s="619"/>
      <c r="C24" s="614"/>
      <c r="E24" s="53"/>
      <c r="F24" s="278" t="s">
        <v>131</v>
      </c>
      <c r="G24" s="1710" t="s">
        <v>1314</v>
      </c>
      <c r="H24" s="1710"/>
      <c r="I24" s="1710"/>
      <c r="J24" s="1710"/>
      <c r="K24" s="1710"/>
      <c r="L24" s="1710"/>
      <c r="M24" s="1710"/>
      <c r="N24" s="1710"/>
      <c r="O24" s="1710"/>
      <c r="P24" s="1710"/>
      <c r="Q24" s="1710"/>
      <c r="R24" s="1710"/>
      <c r="S24" s="1710"/>
      <c r="T24" s="1710"/>
      <c r="U24" s="1710"/>
      <c r="V24" s="1710"/>
      <c r="W24" s="1710"/>
      <c r="X24" s="1710"/>
      <c r="Y24" s="1710"/>
      <c r="Z24" s="1710"/>
      <c r="AA24" s="1710"/>
      <c r="AB24" s="1710"/>
      <c r="AC24" s="1710"/>
      <c r="AD24" s="1710"/>
      <c r="AE24" s="1710"/>
      <c r="AF24" s="1710"/>
      <c r="AG24" s="1710"/>
      <c r="AH24" s="1710"/>
      <c r="AI24" s="1710"/>
      <c r="AJ24" s="620"/>
      <c r="AK24" s="617"/>
      <c r="AL24" s="621"/>
      <c r="AM24" s="621"/>
      <c r="AX24" s="606"/>
      <c r="AY24" s="605"/>
      <c r="AZ24" s="541"/>
      <c r="BA24" s="13"/>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13"/>
      <c r="CJ24" s="13"/>
      <c r="CK24" s="13"/>
      <c r="CL24" s="13"/>
    </row>
    <row r="25" spans="1:117" ht="14.1" customHeight="1">
      <c r="A25" s="579"/>
      <c r="C25" s="622"/>
      <c r="D25" s="623"/>
      <c r="E25" s="53"/>
      <c r="F25" s="278" t="s">
        <v>131</v>
      </c>
      <c r="G25" s="1974" t="s">
        <v>1315</v>
      </c>
      <c r="H25" s="1974"/>
      <c r="I25" s="1974"/>
      <c r="J25" s="1974"/>
      <c r="K25" s="1974"/>
      <c r="L25" s="1974"/>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620"/>
      <c r="AK25" s="617"/>
      <c r="AL25" s="621"/>
      <c r="AM25" s="621"/>
      <c r="AX25" s="606"/>
      <c r="AY25" s="605"/>
      <c r="AZ25" s="624"/>
      <c r="BA25" s="13"/>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13"/>
      <c r="CJ25" s="13"/>
      <c r="CK25" s="13"/>
      <c r="CL25" s="13"/>
    </row>
    <row r="26" spans="1:117" ht="14.1" customHeight="1">
      <c r="A26" s="579"/>
      <c r="B26" s="619"/>
      <c r="C26" s="614"/>
      <c r="D26" s="1933" t="s">
        <v>1317</v>
      </c>
      <c r="E26" s="1933"/>
      <c r="F26" s="1710" t="s">
        <v>1316</v>
      </c>
      <c r="G26" s="1710"/>
      <c r="H26" s="1710"/>
      <c r="I26" s="1710"/>
      <c r="J26" s="1710"/>
      <c r="K26" s="1710"/>
      <c r="L26" s="1710"/>
      <c r="M26" s="1710"/>
      <c r="N26" s="1710"/>
      <c r="O26" s="1710"/>
      <c r="P26" s="1710"/>
      <c r="Q26" s="1710"/>
      <c r="R26" s="1710"/>
      <c r="S26" s="1710"/>
      <c r="T26" s="1710"/>
      <c r="U26" s="1710"/>
      <c r="V26" s="1710"/>
      <c r="W26" s="1710"/>
      <c r="X26" s="1710"/>
      <c r="Y26" s="1710"/>
      <c r="Z26" s="1710"/>
      <c r="AA26" s="1710"/>
      <c r="AB26" s="1710"/>
      <c r="AC26" s="1710"/>
      <c r="AD26" s="1710"/>
      <c r="AE26" s="1710"/>
      <c r="AF26" s="1710"/>
      <c r="AG26" s="1710"/>
      <c r="AH26" s="1710"/>
      <c r="AI26" s="1710"/>
      <c r="AJ26" s="620"/>
      <c r="AK26" s="617"/>
      <c r="AX26" s="606"/>
      <c r="AY26" s="605"/>
      <c r="AZ26" s="625"/>
      <c r="BA26" s="13"/>
      <c r="BB26" s="13"/>
      <c r="BC26" s="13"/>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13"/>
      <c r="CJ26" s="13"/>
      <c r="CK26" s="13"/>
      <c r="CL26" s="13"/>
    </row>
    <row r="27" spans="1:117" ht="13.5" customHeight="1">
      <c r="A27" s="579"/>
      <c r="C27" s="614"/>
      <c r="E27" s="13"/>
      <c r="F27" s="615" t="s">
        <v>131</v>
      </c>
      <c r="G27" s="1710" t="s">
        <v>347</v>
      </c>
      <c r="H27" s="1710"/>
      <c r="I27" s="1710"/>
      <c r="J27" s="1710"/>
      <c r="K27" s="1710"/>
      <c r="L27" s="1710"/>
      <c r="M27" s="1710"/>
      <c r="N27" s="1710"/>
      <c r="O27" s="1710"/>
      <c r="P27" s="1710"/>
      <c r="Q27" s="1710"/>
      <c r="R27" s="1710"/>
      <c r="S27" s="1710"/>
      <c r="T27" s="1710"/>
      <c r="U27" s="1710"/>
      <c r="V27" s="1710"/>
      <c r="W27" s="1710"/>
      <c r="X27" s="1710"/>
      <c r="Y27" s="1710"/>
      <c r="Z27" s="1710"/>
      <c r="AA27" s="1710"/>
      <c r="AB27" s="1710"/>
      <c r="AC27" s="1710"/>
      <c r="AD27" s="1710"/>
      <c r="AE27" s="1710"/>
      <c r="AF27" s="1710"/>
      <c r="AG27" s="1710"/>
      <c r="AH27" s="1710"/>
      <c r="AI27" s="1710"/>
      <c r="AJ27" s="620"/>
      <c r="AK27" s="617"/>
      <c r="AX27" s="606"/>
      <c r="BA27" s="13"/>
      <c r="BX27" s="13"/>
      <c r="BY27" s="13"/>
      <c r="BZ27" s="13"/>
      <c r="CA27" s="13"/>
      <c r="CB27" s="13"/>
      <c r="CC27" s="13"/>
      <c r="CD27" s="13"/>
      <c r="CE27" s="13"/>
      <c r="CF27" s="13"/>
      <c r="CG27" s="299"/>
      <c r="CH27" s="311"/>
      <c r="CI27" s="311"/>
      <c r="CJ27" s="311"/>
      <c r="CK27" s="311"/>
      <c r="CL27" s="311"/>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row>
    <row r="28" spans="1:117" ht="13.5" customHeight="1">
      <c r="A28" s="579"/>
      <c r="C28" s="614"/>
      <c r="D28" s="1933" t="s">
        <v>1319</v>
      </c>
      <c r="E28" s="1933"/>
      <c r="F28" s="1710" t="s">
        <v>1318</v>
      </c>
      <c r="G28" s="1710"/>
      <c r="H28" s="1710"/>
      <c r="I28" s="1710"/>
      <c r="J28" s="1710"/>
      <c r="K28" s="1710"/>
      <c r="L28" s="1710"/>
      <c r="M28" s="1710"/>
      <c r="N28" s="1710"/>
      <c r="O28" s="1710"/>
      <c r="P28" s="1710"/>
      <c r="Q28" s="1710"/>
      <c r="R28" s="1710"/>
      <c r="S28" s="1710"/>
      <c r="T28" s="1710"/>
      <c r="U28" s="1710"/>
      <c r="V28" s="1710"/>
      <c r="W28" s="1710"/>
      <c r="X28" s="1710"/>
      <c r="Y28" s="1710"/>
      <c r="Z28" s="1710"/>
      <c r="AA28" s="1710"/>
      <c r="AB28" s="1710"/>
      <c r="AC28" s="1710"/>
      <c r="AD28" s="1710"/>
      <c r="AE28" s="1710"/>
      <c r="AF28" s="1710"/>
      <c r="AG28" s="1710"/>
      <c r="AH28" s="1710"/>
      <c r="AI28" s="1710"/>
      <c r="AJ28" s="620"/>
      <c r="AK28" s="617"/>
      <c r="AL28" s="621"/>
      <c r="AM28" s="621"/>
      <c r="AN28" s="621"/>
      <c r="AO28" s="621" t="s">
        <v>1305</v>
      </c>
      <c r="AP28" s="621"/>
      <c r="AQ28" s="621"/>
      <c r="AR28" s="621"/>
      <c r="AS28" s="621"/>
      <c r="AT28" s="621"/>
      <c r="AU28" s="621"/>
      <c r="AV28" s="621"/>
      <c r="AW28" s="621"/>
      <c r="AX28" s="626"/>
      <c r="AY28" s="311"/>
      <c r="AZ28" s="627"/>
      <c r="BA28" s="13"/>
      <c r="BF28" s="13"/>
      <c r="BG28" s="13"/>
      <c r="BH28" s="13"/>
      <c r="BI28" s="13"/>
      <c r="BJ28" s="13"/>
      <c r="BK28" s="13"/>
      <c r="BX28" s="13"/>
      <c r="BY28" s="13"/>
      <c r="BZ28" s="13"/>
      <c r="CA28" s="13"/>
      <c r="CB28" s="13"/>
      <c r="CC28" s="13"/>
      <c r="CD28" s="13"/>
      <c r="CE28" s="13"/>
      <c r="CF28" s="13"/>
      <c r="CG28" s="13"/>
      <c r="CH28" s="311"/>
      <c r="CI28" s="311"/>
      <c r="CJ28" s="311"/>
      <c r="CK28" s="311"/>
      <c r="CL28" s="311"/>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row>
    <row r="29" spans="1:117" ht="14.1" customHeight="1">
      <c r="A29" s="579"/>
      <c r="B29" s="619"/>
      <c r="C29" s="614"/>
      <c r="F29" s="615" t="s">
        <v>131</v>
      </c>
      <c r="G29" s="2269" t="s">
        <v>1114</v>
      </c>
      <c r="H29" s="2269"/>
      <c r="I29" s="2269"/>
      <c r="J29" s="2269"/>
      <c r="K29" s="2269"/>
      <c r="L29" s="2269"/>
      <c r="M29" s="2269"/>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628"/>
      <c r="AK29" s="617"/>
      <c r="AL29" s="621"/>
      <c r="AM29" s="621"/>
      <c r="AN29" s="621"/>
      <c r="AO29" s="621" t="s">
        <v>1306</v>
      </c>
      <c r="AP29" s="621"/>
      <c r="AQ29" s="13"/>
      <c r="AR29" s="13"/>
      <c r="AS29" s="13"/>
      <c r="AT29" s="13"/>
      <c r="AU29" s="629"/>
      <c r="AV29" s="629"/>
      <c r="AW29" s="629"/>
      <c r="AX29" s="630"/>
      <c r="AY29" s="311"/>
      <c r="AZ29" s="13"/>
      <c r="BA29" s="13"/>
      <c r="BF29" s="13"/>
      <c r="BG29" s="13"/>
      <c r="BH29" s="13"/>
      <c r="BI29" s="632"/>
      <c r="BJ29" s="632"/>
      <c r="BK29" s="632"/>
      <c r="CK29" s="311"/>
      <c r="CL29" s="311"/>
      <c r="CM29" s="56"/>
      <c r="CN29" s="56"/>
      <c r="CO29" s="56"/>
    </row>
    <row r="30" spans="1:117" ht="14.1" customHeight="1">
      <c r="A30" s="579"/>
      <c r="C30" s="614"/>
      <c r="G30" s="2269"/>
      <c r="H30" s="2269"/>
      <c r="I30" s="2269"/>
      <c r="J30" s="2269"/>
      <c r="K30" s="2269"/>
      <c r="L30" s="2269"/>
      <c r="M30" s="2269"/>
      <c r="N30" s="2269"/>
      <c r="O30" s="2269"/>
      <c r="P30" s="2269"/>
      <c r="Q30" s="2269"/>
      <c r="R30" s="2269"/>
      <c r="S30" s="2269"/>
      <c r="T30" s="2269"/>
      <c r="U30" s="2269"/>
      <c r="V30" s="2269"/>
      <c r="W30" s="2269"/>
      <c r="X30" s="2269"/>
      <c r="Y30" s="2269"/>
      <c r="Z30" s="2269"/>
      <c r="AA30" s="2269"/>
      <c r="AB30" s="2269"/>
      <c r="AC30" s="2269"/>
      <c r="AD30" s="2269"/>
      <c r="AE30" s="2269"/>
      <c r="AF30" s="2269"/>
      <c r="AG30" s="2269"/>
      <c r="AH30" s="2269"/>
      <c r="AI30" s="2269"/>
      <c r="AJ30" s="616"/>
      <c r="AK30" s="617"/>
      <c r="AL30" s="301"/>
      <c r="AM30" s="311"/>
      <c r="AN30" s="311"/>
      <c r="AO30" s="311"/>
      <c r="AP30" s="311"/>
      <c r="AQ30" s="311"/>
      <c r="AR30" s="311"/>
      <c r="AS30" s="311"/>
      <c r="AT30" s="311"/>
      <c r="AU30" s="311"/>
      <c r="AV30" s="311"/>
      <c r="AW30" s="311"/>
      <c r="AX30" s="168"/>
      <c r="BF30" s="13"/>
      <c r="BG30" s="13"/>
      <c r="BH30" s="13"/>
      <c r="BI30" s="632"/>
      <c r="BJ30" s="632"/>
      <c r="BK30" s="632"/>
      <c r="CK30" s="13"/>
      <c r="CL30" s="13"/>
    </row>
    <row r="31" spans="1:117" ht="14.1" customHeight="1">
      <c r="A31" s="579"/>
      <c r="C31" s="1932" t="s">
        <v>755</v>
      </c>
      <c r="D31" s="1933"/>
      <c r="E31" s="2270" t="s">
        <v>1729</v>
      </c>
      <c r="F31" s="2270"/>
      <c r="G31" s="2270"/>
      <c r="H31" s="2270"/>
      <c r="I31" s="2270"/>
      <c r="J31" s="2270"/>
      <c r="K31" s="2270"/>
      <c r="L31" s="2270"/>
      <c r="M31" s="2270"/>
      <c r="N31" s="2270"/>
      <c r="O31" s="2270"/>
      <c r="P31" s="2270"/>
      <c r="Q31" s="2270"/>
      <c r="R31" s="2270"/>
      <c r="S31" s="2270"/>
      <c r="T31" s="2270"/>
      <c r="U31" s="2270"/>
      <c r="V31" s="2270"/>
      <c r="W31" s="2270"/>
      <c r="X31" s="2270"/>
      <c r="Y31" s="2270"/>
      <c r="Z31" s="2270"/>
      <c r="AA31" s="2270"/>
      <c r="AB31" s="2270"/>
      <c r="AC31" s="2270"/>
      <c r="AD31" s="2270"/>
      <c r="AE31" s="2270"/>
      <c r="AF31" s="2270"/>
      <c r="AG31" s="2270"/>
      <c r="AH31" s="2270"/>
      <c r="AI31" s="2270"/>
      <c r="AJ31" s="616"/>
      <c r="AK31" s="617"/>
      <c r="AL31" s="12"/>
      <c r="AM31" s="311"/>
      <c r="AN31" s="311"/>
      <c r="AO31" s="311"/>
      <c r="AP31" s="311"/>
      <c r="AQ31" s="311"/>
      <c r="AR31" s="311"/>
      <c r="AS31" s="311"/>
      <c r="AT31" s="311"/>
      <c r="AU31" s="311"/>
      <c r="AV31" s="311"/>
      <c r="AW31" s="311"/>
      <c r="AX31" s="168"/>
      <c r="BF31" s="13"/>
      <c r="BG31" s="13"/>
      <c r="BH31" s="13"/>
      <c r="BI31" s="632"/>
      <c r="BJ31" s="632"/>
      <c r="BK31" s="632"/>
      <c r="BU31" s="13"/>
      <c r="BV31" s="1871"/>
      <c r="BW31" s="1871"/>
      <c r="BX31" s="1871"/>
      <c r="BY31" s="1871"/>
      <c r="BZ31" s="1871"/>
      <c r="CA31" s="1871"/>
      <c r="CB31" s="1871"/>
      <c r="CC31" s="1871"/>
      <c r="CD31" s="1871"/>
      <c r="CE31" s="1871"/>
      <c r="CF31" s="1871"/>
      <c r="CG31" s="13"/>
      <c r="CH31" s="13"/>
      <c r="CI31" s="13"/>
      <c r="CJ31" s="13"/>
      <c r="CK31" s="13"/>
      <c r="CL31" s="13"/>
    </row>
    <row r="32" spans="1:117" ht="14.1" customHeight="1">
      <c r="A32" s="579"/>
      <c r="C32" s="614"/>
      <c r="E32" s="2270"/>
      <c r="F32" s="2270"/>
      <c r="G32" s="2270"/>
      <c r="H32" s="2270"/>
      <c r="I32" s="2270"/>
      <c r="J32" s="2270"/>
      <c r="K32" s="2270"/>
      <c r="L32" s="2270"/>
      <c r="M32" s="2270"/>
      <c r="N32" s="2270"/>
      <c r="O32" s="2270"/>
      <c r="P32" s="2270"/>
      <c r="Q32" s="2270"/>
      <c r="R32" s="2270"/>
      <c r="S32" s="2270"/>
      <c r="T32" s="2270"/>
      <c r="U32" s="2270"/>
      <c r="V32" s="2270"/>
      <c r="W32" s="2270"/>
      <c r="X32" s="2270"/>
      <c r="Y32" s="2270"/>
      <c r="Z32" s="2270"/>
      <c r="AA32" s="2270"/>
      <c r="AB32" s="2270"/>
      <c r="AC32" s="2270"/>
      <c r="AD32" s="2270"/>
      <c r="AE32" s="2270"/>
      <c r="AF32" s="2270"/>
      <c r="AG32" s="2270"/>
      <c r="AH32" s="2270"/>
      <c r="AI32" s="2270"/>
      <c r="AJ32" s="616"/>
      <c r="AK32" s="617"/>
      <c r="AL32" s="12"/>
      <c r="AM32" s="311"/>
      <c r="AN32" s="311"/>
      <c r="AO32" s="311"/>
      <c r="AP32" s="311"/>
      <c r="AQ32" s="311"/>
      <c r="AR32" s="311"/>
      <c r="AS32" s="311"/>
      <c r="AT32" s="311"/>
      <c r="AU32" s="311"/>
      <c r="AV32" s="311"/>
      <c r="AW32" s="311"/>
      <c r="AX32" s="606"/>
      <c r="BF32" s="13"/>
      <c r="BG32" s="13"/>
      <c r="BH32" s="13"/>
      <c r="BI32" s="632"/>
      <c r="BJ32" s="632"/>
      <c r="BK32" s="632"/>
      <c r="BU32" s="299"/>
      <c r="BV32" s="1871"/>
      <c r="BW32" s="1871"/>
      <c r="BX32" s="1871"/>
      <c r="BY32" s="1871"/>
      <c r="BZ32" s="1871"/>
      <c r="CA32" s="1871"/>
      <c r="CB32" s="1871"/>
      <c r="CC32" s="1871"/>
      <c r="CD32" s="1871"/>
      <c r="CE32" s="1871"/>
      <c r="CF32" s="1871"/>
      <c r="CG32" s="13"/>
      <c r="CH32" s="13"/>
      <c r="CI32" s="13"/>
      <c r="CJ32" s="13"/>
      <c r="CK32" s="13"/>
      <c r="CL32" s="13"/>
    </row>
    <row r="33" spans="1:90" ht="14.1" customHeight="1">
      <c r="A33" s="579"/>
      <c r="C33" s="1932" t="s">
        <v>1320</v>
      </c>
      <c r="D33" s="1933"/>
      <c r="E33" s="1872" t="s">
        <v>1730</v>
      </c>
      <c r="F33" s="1872"/>
      <c r="G33" s="1872"/>
      <c r="H33" s="1872"/>
      <c r="I33" s="1872"/>
      <c r="J33" s="1872"/>
      <c r="K33" s="1872"/>
      <c r="L33" s="1872"/>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616"/>
      <c r="AK33" s="617"/>
      <c r="AL33" s="297" t="s">
        <v>131</v>
      </c>
      <c r="AM33" s="1871" t="s">
        <v>1585</v>
      </c>
      <c r="AN33" s="1871"/>
      <c r="AO33" s="1871"/>
      <c r="AP33" s="1871"/>
      <c r="AQ33" s="1871"/>
      <c r="AR33" s="1871"/>
      <c r="AS33" s="1871"/>
      <c r="AT33" s="1871"/>
      <c r="AU33" s="1871"/>
      <c r="AV33" s="1871"/>
      <c r="AW33" s="1871"/>
      <c r="AX33" s="168"/>
      <c r="BU33" s="299"/>
      <c r="BV33" s="526"/>
      <c r="BW33" s="1771"/>
      <c r="BX33" s="1771"/>
      <c r="BY33" s="1771"/>
      <c r="BZ33" s="1771"/>
      <c r="CA33" s="1771"/>
      <c r="CB33" s="1771"/>
      <c r="CC33" s="1771"/>
      <c r="CD33" s="1771"/>
      <c r="CE33" s="1771"/>
      <c r="CF33" s="1771"/>
      <c r="CG33" s="13"/>
      <c r="CH33" s="13"/>
      <c r="CI33" s="13"/>
      <c r="CJ33" s="13"/>
      <c r="CK33" s="13"/>
      <c r="CL33" s="13"/>
    </row>
    <row r="34" spans="1:90" ht="14.1" customHeight="1">
      <c r="A34" s="18"/>
      <c r="C34" s="634"/>
      <c r="D34" s="13"/>
      <c r="E34" s="1872"/>
      <c r="F34" s="1872"/>
      <c r="G34" s="1872"/>
      <c r="H34" s="1872"/>
      <c r="I34" s="1872"/>
      <c r="J34" s="1872"/>
      <c r="K34" s="1872"/>
      <c r="L34" s="1872"/>
      <c r="M34" s="1872"/>
      <c r="N34" s="1872"/>
      <c r="O34" s="1872"/>
      <c r="P34" s="1872"/>
      <c r="Q34" s="1872"/>
      <c r="R34" s="1872"/>
      <c r="S34" s="1872"/>
      <c r="T34" s="1872"/>
      <c r="U34" s="1872"/>
      <c r="V34" s="1872"/>
      <c r="W34" s="1872"/>
      <c r="X34" s="1872"/>
      <c r="Y34" s="1872"/>
      <c r="Z34" s="1872"/>
      <c r="AA34" s="1872"/>
      <c r="AB34" s="1872"/>
      <c r="AC34" s="1872"/>
      <c r="AD34" s="1872"/>
      <c r="AE34" s="1872"/>
      <c r="AF34" s="1872"/>
      <c r="AG34" s="1872"/>
      <c r="AH34" s="1872"/>
      <c r="AI34" s="1872"/>
      <c r="AJ34" s="616"/>
      <c r="AK34" s="617"/>
      <c r="AL34" s="12"/>
      <c r="AM34" s="1871"/>
      <c r="AN34" s="1871"/>
      <c r="AO34" s="1871"/>
      <c r="AP34" s="1871"/>
      <c r="AQ34" s="1871"/>
      <c r="AR34" s="1871"/>
      <c r="AS34" s="1871"/>
      <c r="AT34" s="1871"/>
      <c r="AU34" s="1871"/>
      <c r="AV34" s="1871"/>
      <c r="AW34" s="1871"/>
      <c r="AX34" s="168"/>
      <c r="BU34" s="13"/>
      <c r="BV34" s="13"/>
      <c r="BW34" s="1771"/>
      <c r="BX34" s="1771"/>
      <c r="BY34" s="1771"/>
      <c r="BZ34" s="1771"/>
      <c r="CA34" s="1771"/>
      <c r="CB34" s="1771"/>
      <c r="CC34" s="1771"/>
      <c r="CD34" s="1771"/>
      <c r="CE34" s="1771"/>
      <c r="CF34" s="1771"/>
      <c r="CG34" s="13"/>
      <c r="CH34" s="13"/>
      <c r="CI34" s="13"/>
      <c r="CJ34" s="13"/>
      <c r="CK34" s="13"/>
      <c r="CL34" s="13"/>
    </row>
    <row r="35" spans="1:90" ht="14.1" customHeight="1">
      <c r="A35" s="18"/>
      <c r="C35" s="1932" t="s">
        <v>1335</v>
      </c>
      <c r="D35" s="1933"/>
      <c r="E35" s="1987" t="s">
        <v>1336</v>
      </c>
      <c r="F35" s="1987"/>
      <c r="G35" s="1987"/>
      <c r="H35" s="1987"/>
      <c r="I35" s="1987"/>
      <c r="J35" s="1987"/>
      <c r="K35" s="1987"/>
      <c r="L35" s="1987"/>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616"/>
      <c r="AK35" s="635"/>
      <c r="AL35" s="621"/>
      <c r="AM35" s="621"/>
      <c r="AN35" s="621"/>
      <c r="AO35" s="621"/>
      <c r="AP35" s="621"/>
      <c r="AQ35" s="621"/>
      <c r="AR35" s="621"/>
      <c r="AS35" s="621"/>
      <c r="AT35" s="621"/>
      <c r="AU35" s="621"/>
      <c r="AV35" s="621"/>
      <c r="AW35" s="621"/>
      <c r="AX35" s="626"/>
      <c r="BA35" s="13"/>
      <c r="BU35" s="299"/>
      <c r="BV35" s="13"/>
      <c r="BW35" s="1771"/>
      <c r="BX35" s="1771"/>
      <c r="BY35" s="1771"/>
      <c r="BZ35" s="1771"/>
      <c r="CA35" s="1771"/>
      <c r="CB35" s="1771"/>
      <c r="CC35" s="1771"/>
      <c r="CD35" s="1771"/>
      <c r="CE35" s="1771"/>
      <c r="CF35" s="1771"/>
      <c r="CG35" s="13"/>
      <c r="CH35" s="13"/>
      <c r="CI35" s="13"/>
      <c r="CJ35" s="13"/>
      <c r="CK35" s="13"/>
      <c r="CL35" s="13"/>
    </row>
    <row r="36" spans="1:90" ht="14.1" customHeight="1">
      <c r="A36" s="579"/>
      <c r="C36" s="636"/>
      <c r="D36" s="637"/>
      <c r="E36" s="637"/>
      <c r="F36" s="637"/>
      <c r="G36" s="637"/>
      <c r="H36" s="637"/>
      <c r="I36" s="637"/>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8"/>
      <c r="AH36" s="638"/>
      <c r="AI36" s="638"/>
      <c r="AJ36" s="639"/>
      <c r="AK36" s="617"/>
      <c r="AL36" s="621"/>
      <c r="AM36" s="621"/>
      <c r="AN36" s="621"/>
      <c r="AO36" s="621"/>
      <c r="AP36" s="621"/>
      <c r="AQ36" s="621"/>
      <c r="AR36" s="621"/>
      <c r="AS36" s="621"/>
      <c r="AT36" s="621"/>
      <c r="AU36" s="621"/>
      <c r="AV36" s="621"/>
      <c r="AW36" s="621"/>
      <c r="AX36" s="626"/>
      <c r="BM36" s="13"/>
      <c r="BU36" s="299"/>
      <c r="BV36" s="526"/>
      <c r="BW36" s="1771"/>
      <c r="BX36" s="1771"/>
      <c r="BY36" s="1771"/>
      <c r="BZ36" s="1771"/>
      <c r="CA36" s="1771"/>
      <c r="CB36" s="1771"/>
      <c r="CC36" s="1771"/>
      <c r="CD36" s="1771"/>
      <c r="CE36" s="1771"/>
      <c r="CF36" s="1771"/>
      <c r="CG36" s="13"/>
      <c r="CH36" s="13"/>
      <c r="CI36" s="13"/>
      <c r="CJ36" s="13"/>
      <c r="CK36" s="13"/>
      <c r="CL36" s="13"/>
    </row>
    <row r="37" spans="1:90" ht="14.1" customHeight="1">
      <c r="A37" s="579"/>
      <c r="C37" s="640"/>
      <c r="D37" s="640"/>
      <c r="E37" s="640"/>
      <c r="F37" s="640"/>
      <c r="G37" s="640"/>
      <c r="H37" s="640"/>
      <c r="I37" s="640"/>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0"/>
      <c r="AH37" s="640"/>
      <c r="AI37" s="640"/>
      <c r="AK37" s="617"/>
      <c r="AL37" s="621"/>
      <c r="AM37" s="621"/>
      <c r="AN37" s="621"/>
      <c r="AO37" s="621"/>
      <c r="AP37" s="621"/>
      <c r="AQ37" s="621"/>
      <c r="AR37" s="621"/>
      <c r="AS37" s="621"/>
      <c r="AT37" s="621"/>
      <c r="AU37" s="621"/>
      <c r="AV37" s="621"/>
      <c r="AW37" s="621"/>
      <c r="AX37" s="626"/>
      <c r="BM37" s="13"/>
      <c r="BU37" s="299"/>
      <c r="BV37" s="13"/>
      <c r="BW37" s="1771"/>
      <c r="BX37" s="1771"/>
      <c r="BY37" s="1771"/>
      <c r="BZ37" s="1771"/>
      <c r="CA37" s="1771"/>
      <c r="CB37" s="1771"/>
      <c r="CC37" s="1771"/>
      <c r="CD37" s="1771"/>
      <c r="CE37" s="1771"/>
      <c r="CF37" s="1771"/>
      <c r="CG37" s="13"/>
      <c r="CH37" s="13"/>
      <c r="CI37" s="13"/>
      <c r="CJ37" s="13"/>
      <c r="CK37" s="13"/>
      <c r="CL37" s="13"/>
    </row>
    <row r="38" spans="1:90" ht="14.1" customHeight="1">
      <c r="A38" s="1708" t="s">
        <v>475</v>
      </c>
      <c r="B38" s="1709"/>
      <c r="C38" s="1710" t="s">
        <v>495</v>
      </c>
      <c r="D38" s="1710"/>
      <c r="E38" s="1710"/>
      <c r="F38" s="1710"/>
      <c r="G38" s="1710"/>
      <c r="H38" s="1710"/>
      <c r="I38" s="1710"/>
      <c r="J38" s="1710"/>
      <c r="K38" s="1710"/>
      <c r="L38" s="1710"/>
      <c r="M38" s="1710"/>
      <c r="N38" s="1710"/>
      <c r="O38" s="1710"/>
      <c r="P38" s="1710"/>
      <c r="Q38" s="1710"/>
      <c r="R38" s="1710"/>
      <c r="S38" s="1710"/>
      <c r="T38" s="1710"/>
      <c r="U38" s="1710"/>
      <c r="V38" s="1710"/>
      <c r="W38" s="1710"/>
      <c r="X38" s="1710"/>
      <c r="Y38" s="1710"/>
      <c r="Z38" s="1710"/>
      <c r="AA38" s="1710"/>
      <c r="AB38" s="1710"/>
      <c r="AC38" s="1710"/>
      <c r="AD38" s="1710"/>
      <c r="AE38" s="1710"/>
      <c r="AF38" s="1710"/>
      <c r="AG38" s="1710"/>
      <c r="AH38" s="1710"/>
      <c r="AI38" s="1710"/>
      <c r="AJ38" s="1710"/>
      <c r="AK38" s="560"/>
      <c r="AL38" s="444"/>
      <c r="AM38" s="65"/>
      <c r="AN38" s="65"/>
      <c r="AO38" s="65"/>
      <c r="AP38" s="65"/>
      <c r="AQ38" s="65"/>
      <c r="AR38" s="65"/>
      <c r="AS38" s="65"/>
      <c r="AT38" s="65"/>
      <c r="AU38" s="65"/>
      <c r="AV38" s="65"/>
      <c r="AW38" s="65"/>
      <c r="AX38" s="641"/>
      <c r="BM38" s="13"/>
      <c r="BU38" s="299"/>
      <c r="BV38" s="13"/>
      <c r="BW38" s="1771"/>
      <c r="BX38" s="1771"/>
      <c r="BY38" s="1771"/>
      <c r="BZ38" s="1771"/>
      <c r="CA38" s="1771"/>
      <c r="CB38" s="1771"/>
      <c r="CC38" s="1771"/>
      <c r="CD38" s="1771"/>
      <c r="CE38" s="1771"/>
      <c r="CF38" s="1771"/>
      <c r="CG38" s="13"/>
      <c r="CH38" s="13"/>
      <c r="CI38" s="13"/>
      <c r="CJ38" s="13"/>
      <c r="CK38" s="13"/>
      <c r="CL38" s="13"/>
    </row>
    <row r="39" spans="1:90" ht="14.1" customHeight="1">
      <c r="A39" s="18"/>
      <c r="B39" s="13"/>
      <c r="C39" s="561" t="s">
        <v>38</v>
      </c>
      <c r="D39" s="2087" t="s">
        <v>1377</v>
      </c>
      <c r="E39" s="2087"/>
      <c r="F39" s="2087"/>
      <c r="G39" s="2087"/>
      <c r="H39" s="2087"/>
      <c r="I39" s="2087"/>
      <c r="J39" s="2087"/>
      <c r="K39" s="2087"/>
      <c r="L39" s="2087"/>
      <c r="M39" s="2087"/>
      <c r="N39" s="2087"/>
      <c r="O39" s="2087"/>
      <c r="P39" s="2087"/>
      <c r="Q39" s="2087"/>
      <c r="R39" s="2087"/>
      <c r="S39" s="2087"/>
      <c r="T39" s="13"/>
      <c r="U39" s="13"/>
      <c r="V39" s="13"/>
      <c r="W39" s="13"/>
      <c r="X39" s="13"/>
      <c r="Y39" s="13"/>
      <c r="Z39" s="599"/>
      <c r="AA39" s="13"/>
      <c r="AB39" s="53"/>
      <c r="AC39" s="13"/>
      <c r="AD39" s="13"/>
      <c r="AE39" s="13"/>
      <c r="AF39" s="13"/>
      <c r="AG39" s="13"/>
      <c r="AH39" s="13"/>
      <c r="AI39" s="13"/>
      <c r="AJ39" s="13"/>
      <c r="AK39" s="13"/>
      <c r="AL39" s="642"/>
      <c r="AM39" s="212"/>
      <c r="AN39" s="212"/>
      <c r="AO39" s="212"/>
      <c r="AP39" s="212"/>
      <c r="AQ39" s="212"/>
      <c r="AR39" s="212"/>
      <c r="AS39" s="212"/>
      <c r="AT39" s="212"/>
      <c r="AU39" s="212"/>
      <c r="AV39" s="212"/>
      <c r="AW39" s="212"/>
      <c r="AX39" s="643"/>
      <c r="AZ39" s="562"/>
      <c r="BA39" s="576" t="s">
        <v>1321</v>
      </c>
      <c r="BL39" s="13"/>
      <c r="BM39" s="13"/>
      <c r="BU39" s="299"/>
      <c r="BV39" s="618"/>
      <c r="BW39" s="1771"/>
      <c r="BX39" s="1771"/>
      <c r="BY39" s="1771"/>
      <c r="BZ39" s="1771"/>
      <c r="CA39" s="1771"/>
      <c r="CB39" s="1771"/>
      <c r="CC39" s="1771"/>
      <c r="CD39" s="1771"/>
      <c r="CE39" s="1771"/>
      <c r="CF39" s="1771"/>
      <c r="CG39" s="13"/>
      <c r="CH39" s="13"/>
      <c r="CI39" s="13"/>
      <c r="CJ39" s="13"/>
      <c r="CK39" s="13"/>
      <c r="CL39" s="13"/>
    </row>
    <row r="40" spans="1:90" ht="14.25" customHeight="1" thickBot="1">
      <c r="A40" s="18"/>
      <c r="B40" s="13"/>
      <c r="C40" s="561"/>
      <c r="D40" s="304"/>
      <c r="E40" s="304"/>
      <c r="F40" s="304"/>
      <c r="G40" s="304"/>
      <c r="H40" s="304"/>
      <c r="I40" s="304"/>
      <c r="J40" s="304"/>
      <c r="K40" s="304"/>
      <c r="L40" s="304"/>
      <c r="M40" s="304"/>
      <c r="N40" s="304"/>
      <c r="O40" s="304"/>
      <c r="P40" s="304"/>
      <c r="Q40" s="304"/>
      <c r="R40" s="304"/>
      <c r="S40" s="304"/>
      <c r="T40" s="13"/>
      <c r="U40" s="13"/>
      <c r="V40" s="13"/>
      <c r="W40" s="13"/>
      <c r="X40" s="13"/>
      <c r="Y40" s="13"/>
      <c r="Z40" s="599"/>
      <c r="AA40" s="13"/>
      <c r="AB40" s="53"/>
      <c r="AC40" s="13"/>
      <c r="AD40" s="13"/>
      <c r="AE40" s="13"/>
      <c r="AF40" s="13"/>
      <c r="AG40" s="13"/>
      <c r="AH40" s="13"/>
      <c r="AI40" s="13"/>
      <c r="AJ40" s="13"/>
      <c r="AK40" s="13"/>
      <c r="AL40" s="642"/>
      <c r="AM40" s="212"/>
      <c r="AN40" s="212"/>
      <c r="AO40" s="212"/>
      <c r="AP40" s="212"/>
      <c r="AQ40" s="212"/>
      <c r="AR40" s="212"/>
      <c r="AS40" s="212"/>
      <c r="AT40" s="212"/>
      <c r="AU40" s="212"/>
      <c r="AV40" s="212"/>
      <c r="AW40" s="212"/>
      <c r="AX40" s="643"/>
      <c r="AZ40" s="584"/>
      <c r="BA40" s="3" t="s">
        <v>1311</v>
      </c>
      <c r="BB40" s="13"/>
      <c r="BC40" s="13"/>
      <c r="BD40" s="13"/>
      <c r="BE40" s="13"/>
      <c r="BF40" s="13"/>
      <c r="BG40" s="13"/>
      <c r="BH40" s="13"/>
      <c r="BI40" s="13"/>
      <c r="BJ40" s="13"/>
      <c r="BK40" s="13"/>
      <c r="BL40" s="13"/>
      <c r="BM40" s="13"/>
      <c r="BU40" s="299"/>
      <c r="BV40" s="656"/>
      <c r="BW40" s="1771"/>
      <c r="BX40" s="1771"/>
      <c r="BY40" s="1771"/>
      <c r="BZ40" s="1771"/>
      <c r="CA40" s="1771"/>
      <c r="CB40" s="1771"/>
      <c r="CC40" s="1771"/>
      <c r="CD40" s="1771"/>
      <c r="CE40" s="1771"/>
      <c r="CF40" s="1771"/>
      <c r="CG40" s="13"/>
      <c r="CH40" s="13"/>
      <c r="CI40" s="13"/>
      <c r="CJ40" s="13"/>
      <c r="CK40" s="13"/>
      <c r="CL40" s="13"/>
    </row>
    <row r="41" spans="1:90" ht="14.1" customHeight="1">
      <c r="A41" s="15"/>
      <c r="B41" s="13"/>
      <c r="C41" s="13"/>
      <c r="D41" s="644" t="s">
        <v>222</v>
      </c>
      <c r="E41" s="2088" t="s">
        <v>276</v>
      </c>
      <c r="F41" s="2088"/>
      <c r="G41" s="2088"/>
      <c r="H41" s="2088"/>
      <c r="I41" s="2088"/>
      <c r="J41" s="2088"/>
      <c r="K41" s="2088"/>
      <c r="L41" s="2088"/>
      <c r="M41" s="2088"/>
      <c r="N41" s="2088"/>
      <c r="O41" s="2088"/>
      <c r="P41" s="2088"/>
      <c r="Q41" s="2088"/>
      <c r="R41" s="13"/>
      <c r="S41" s="1993" t="str">
        <f>Z68</f>
        <v/>
      </c>
      <c r="T41" s="1993"/>
      <c r="U41" s="53" t="s">
        <v>119</v>
      </c>
      <c r="V41" s="13"/>
      <c r="W41" s="13"/>
      <c r="X41" s="13"/>
      <c r="Y41" s="2089" t="s">
        <v>1310</v>
      </c>
      <c r="Z41" s="2090"/>
      <c r="AA41" s="2090"/>
      <c r="AB41" s="2090"/>
      <c r="AC41" s="2090"/>
      <c r="AD41" s="2090"/>
      <c r="AE41" s="2090"/>
      <c r="AF41" s="2090"/>
      <c r="AG41" s="2090"/>
      <c r="AH41" s="2091"/>
      <c r="AI41" s="13"/>
      <c r="AJ41" s="13"/>
      <c r="AK41" s="13"/>
      <c r="AL41" s="645" t="s">
        <v>1378</v>
      </c>
      <c r="AX41" s="606"/>
      <c r="AZ41" s="584"/>
      <c r="BA41" s="13"/>
      <c r="BB41" s="13" t="s">
        <v>352</v>
      </c>
      <c r="BC41" s="13"/>
      <c r="BD41" s="13"/>
      <c r="BE41" s="13"/>
      <c r="BF41" s="13"/>
      <c r="BG41" s="13"/>
      <c r="BH41" s="13"/>
      <c r="BI41" s="13"/>
      <c r="BJ41" s="13"/>
      <c r="BK41" s="13"/>
      <c r="BL41" s="13"/>
      <c r="BM41" s="13"/>
      <c r="BU41" s="654"/>
      <c r="BV41" s="618"/>
      <c r="BW41" s="1771"/>
      <c r="BX41" s="1771"/>
      <c r="BY41" s="1771"/>
      <c r="BZ41" s="1771"/>
      <c r="CA41" s="1771"/>
      <c r="CB41" s="1771"/>
      <c r="CC41" s="1771"/>
      <c r="CD41" s="1771"/>
      <c r="CE41" s="1771"/>
      <c r="CF41" s="1771"/>
      <c r="CG41" s="13"/>
      <c r="CH41" s="13"/>
      <c r="CI41" s="13"/>
      <c r="CJ41" s="13"/>
      <c r="CK41" s="13"/>
      <c r="CL41" s="13"/>
    </row>
    <row r="42" spans="1:90" ht="14.1" customHeight="1">
      <c r="A42" s="15"/>
      <c r="B42" s="13"/>
      <c r="C42" s="13"/>
      <c r="D42" s="646" t="s">
        <v>277</v>
      </c>
      <c r="E42" s="2100" t="s">
        <v>1224</v>
      </c>
      <c r="F42" s="2100"/>
      <c r="G42" s="2100"/>
      <c r="H42" s="2100"/>
      <c r="I42" s="2100"/>
      <c r="J42" s="2100"/>
      <c r="K42" s="2100"/>
      <c r="L42" s="2100"/>
      <c r="M42" s="2100"/>
      <c r="N42" s="2100"/>
      <c r="O42" s="2100"/>
      <c r="P42" s="2100"/>
      <c r="Q42" s="2100"/>
      <c r="R42" s="13"/>
      <c r="S42" s="1993" t="str">
        <f>Z62</f>
        <v/>
      </c>
      <c r="T42" s="1993"/>
      <c r="U42" s="53" t="s">
        <v>119</v>
      </c>
      <c r="V42" s="13"/>
      <c r="W42" s="13"/>
      <c r="X42" s="13"/>
      <c r="Y42" s="2101" t="s">
        <v>114</v>
      </c>
      <c r="Z42" s="2102"/>
      <c r="AA42" s="2102"/>
      <c r="AB42" s="257" t="s">
        <v>1337</v>
      </c>
      <c r="AC42" s="2103" t="s">
        <v>1338</v>
      </c>
      <c r="AD42" s="2103"/>
      <c r="AE42" s="2104"/>
      <c r="AF42" s="2105" t="str">
        <f>IF(COUNT(G11:AM12)=0,"",IF($S$44&gt;=$S$41,"OK","NG"))</f>
        <v/>
      </c>
      <c r="AG42" s="2106"/>
      <c r="AH42" s="2107"/>
      <c r="AI42" s="13"/>
      <c r="AJ42" s="13"/>
      <c r="AK42" s="564"/>
      <c r="AL42" s="254" t="s">
        <v>32</v>
      </c>
      <c r="AM42" s="1871" t="s">
        <v>1379</v>
      </c>
      <c r="AN42" s="1871"/>
      <c r="AO42" s="1871"/>
      <c r="AP42" s="1871"/>
      <c r="AQ42" s="1871"/>
      <c r="AR42" s="1871"/>
      <c r="AS42" s="1871"/>
      <c r="AT42" s="1871"/>
      <c r="AU42" s="1871"/>
      <c r="AV42" s="1871"/>
      <c r="AW42" s="1871"/>
      <c r="AX42" s="168"/>
      <c r="AZ42" s="584"/>
      <c r="BA42" s="13"/>
      <c r="BB42" s="13"/>
      <c r="BC42" s="13" t="s">
        <v>182</v>
      </c>
      <c r="BD42" s="13"/>
      <c r="BE42" s="13"/>
      <c r="BF42" s="13"/>
      <c r="BG42" s="13"/>
      <c r="BH42" s="13"/>
      <c r="BI42" s="13"/>
      <c r="BJ42" s="13"/>
      <c r="BK42" s="13"/>
      <c r="BL42" s="298"/>
      <c r="BM42" s="13"/>
      <c r="BU42" s="65"/>
      <c r="BV42" s="65"/>
      <c r="BW42" s="1771"/>
      <c r="BX42" s="1771"/>
      <c r="BY42" s="1771"/>
      <c r="BZ42" s="1771"/>
      <c r="CA42" s="1771"/>
      <c r="CB42" s="1771"/>
      <c r="CC42" s="1771"/>
      <c r="CD42" s="1771"/>
      <c r="CE42" s="1771"/>
      <c r="CF42" s="1771"/>
      <c r="CG42" s="13"/>
      <c r="CH42" s="13"/>
      <c r="CI42" s="13"/>
      <c r="CJ42" s="13"/>
      <c r="CK42" s="13"/>
      <c r="CL42" s="13"/>
    </row>
    <row r="43" spans="1:90" ht="14.1" customHeight="1">
      <c r="A43" s="15"/>
      <c r="B43" s="13"/>
      <c r="C43" s="303"/>
      <c r="D43" s="648" t="s">
        <v>223</v>
      </c>
      <c r="E43" s="2111" t="s">
        <v>1599</v>
      </c>
      <c r="F43" s="2111"/>
      <c r="G43" s="2111"/>
      <c r="H43" s="2111"/>
      <c r="I43" s="2111"/>
      <c r="J43" s="2111"/>
      <c r="K43" s="2111"/>
      <c r="L43" s="2111"/>
      <c r="M43" s="2111"/>
      <c r="N43" s="2111"/>
      <c r="O43" s="2111"/>
      <c r="P43" s="2111"/>
      <c r="Q43" s="2111"/>
      <c r="R43" s="13"/>
      <c r="S43" s="1993">
        <f>G11+L11+BY6</f>
        <v>0</v>
      </c>
      <c r="T43" s="1993"/>
      <c r="U43" s="53" t="s">
        <v>119</v>
      </c>
      <c r="V43" s="13"/>
      <c r="W43" s="13"/>
      <c r="X43" s="13"/>
      <c r="Y43" s="1988" t="str">
        <f>$S$41</f>
        <v/>
      </c>
      <c r="Z43" s="1989"/>
      <c r="AA43" s="1989"/>
      <c r="AB43" s="649" t="s">
        <v>1337</v>
      </c>
      <c r="AC43" s="1990">
        <f>$S$44</f>
        <v>0</v>
      </c>
      <c r="AD43" s="1990"/>
      <c r="AE43" s="1991"/>
      <c r="AF43" s="2108"/>
      <c r="AG43" s="2109"/>
      <c r="AH43" s="2110"/>
      <c r="AI43" s="13"/>
      <c r="AJ43" s="13"/>
      <c r="AK43" s="564"/>
      <c r="AL43" s="523"/>
      <c r="AM43" s="1871"/>
      <c r="AN43" s="1871"/>
      <c r="AO43" s="1871"/>
      <c r="AP43" s="1871"/>
      <c r="AQ43" s="1871"/>
      <c r="AR43" s="1871"/>
      <c r="AS43" s="1871"/>
      <c r="AT43" s="1871"/>
      <c r="AU43" s="1871"/>
      <c r="AV43" s="1871"/>
      <c r="AW43" s="1871"/>
      <c r="AX43" s="168"/>
      <c r="AZ43" s="584"/>
      <c r="BA43" s="13"/>
      <c r="BB43" s="53"/>
      <c r="BC43" s="13" t="s">
        <v>183</v>
      </c>
      <c r="BD43" s="53"/>
      <c r="BE43" s="647"/>
      <c r="BF43" s="298"/>
      <c r="BG43" s="298"/>
      <c r="BH43" s="298"/>
      <c r="BI43" s="298"/>
      <c r="BJ43" s="298"/>
      <c r="BK43" s="298"/>
      <c r="BL43" s="13"/>
      <c r="BX43" s="13"/>
      <c r="BY43" s="13"/>
      <c r="BZ43" s="13"/>
      <c r="CA43" s="13"/>
      <c r="CB43" s="13"/>
      <c r="CC43" s="13"/>
      <c r="CD43" s="13"/>
      <c r="CE43" s="13"/>
      <c r="CF43" s="13"/>
      <c r="CG43" s="13"/>
      <c r="CH43" s="13"/>
      <c r="CI43" s="13"/>
      <c r="CJ43" s="13"/>
      <c r="CK43" s="13"/>
      <c r="CL43" s="13"/>
    </row>
    <row r="44" spans="1:90" ht="14.1" customHeight="1">
      <c r="A44" s="15"/>
      <c r="B44" s="13"/>
      <c r="C44" s="303"/>
      <c r="D44" s="596" t="s">
        <v>1223</v>
      </c>
      <c r="E44" s="1992" t="s">
        <v>1226</v>
      </c>
      <c r="F44" s="1992"/>
      <c r="G44" s="1992"/>
      <c r="H44" s="1992"/>
      <c r="I44" s="1992"/>
      <c r="J44" s="1992"/>
      <c r="K44" s="1992"/>
      <c r="L44" s="1992"/>
      <c r="M44" s="1992"/>
      <c r="N44" s="1992"/>
      <c r="O44" s="1992"/>
      <c r="P44" s="1992"/>
      <c r="Q44" s="1992"/>
      <c r="R44" s="13"/>
      <c r="S44" s="1993">
        <f>G11+L11+O11+AD11+BY6+AG11+AJ11</f>
        <v>0</v>
      </c>
      <c r="T44" s="1993"/>
      <c r="U44" s="53" t="s">
        <v>119</v>
      </c>
      <c r="V44" s="13"/>
      <c r="W44" s="13"/>
      <c r="X44" s="13"/>
      <c r="Y44" s="1994" t="s">
        <v>115</v>
      </c>
      <c r="Z44" s="1995"/>
      <c r="AA44" s="1995"/>
      <c r="AB44" s="650" t="s">
        <v>1337</v>
      </c>
      <c r="AC44" s="1996" t="s">
        <v>1339</v>
      </c>
      <c r="AD44" s="1996"/>
      <c r="AE44" s="1997"/>
      <c r="AF44" s="1975" t="str">
        <f>IF(COUNT(G11:AM12)=0,"",IF($S$43&gt;=$S$42,"OK","NG"))</f>
        <v/>
      </c>
      <c r="AG44" s="1976"/>
      <c r="AH44" s="1977"/>
      <c r="AI44" s="13"/>
      <c r="AJ44" s="13"/>
      <c r="AK44" s="564"/>
      <c r="AL44" s="523"/>
      <c r="AM44" s="1871"/>
      <c r="AN44" s="1871"/>
      <c r="AO44" s="1871"/>
      <c r="AP44" s="1871"/>
      <c r="AQ44" s="1871"/>
      <c r="AR44" s="1871"/>
      <c r="AS44" s="1871"/>
      <c r="AT44" s="1871"/>
      <c r="AU44" s="1871"/>
      <c r="AV44" s="1871"/>
      <c r="AW44" s="1871"/>
      <c r="AX44" s="168"/>
      <c r="AZ44" s="584"/>
      <c r="BA44" s="13"/>
      <c r="BB44" s="13"/>
      <c r="BC44" s="13" t="s">
        <v>184</v>
      </c>
      <c r="BD44" s="13"/>
      <c r="BE44" s="13"/>
      <c r="BF44" s="13"/>
      <c r="BG44" s="13"/>
      <c r="BH44" s="13"/>
      <c r="BI44" s="13"/>
      <c r="BJ44" s="13"/>
      <c r="BK44" s="13"/>
      <c r="BX44" s="13"/>
      <c r="BY44" s="13"/>
      <c r="BZ44" s="13"/>
      <c r="CA44" s="13"/>
      <c r="CB44" s="13"/>
      <c r="CC44" s="13"/>
      <c r="CD44" s="13"/>
      <c r="CE44" s="13"/>
      <c r="CF44" s="13"/>
      <c r="CG44" s="13"/>
      <c r="CH44" s="13"/>
    </row>
    <row r="45" spans="1:90" ht="14.1" customHeight="1" thickBot="1">
      <c r="A45" s="15"/>
      <c r="B45" s="13"/>
      <c r="C45" s="13"/>
      <c r="D45" s="303" t="s">
        <v>1227</v>
      </c>
      <c r="E45" s="1981" t="s">
        <v>1225</v>
      </c>
      <c r="F45" s="1981"/>
      <c r="G45" s="1981"/>
      <c r="H45" s="1981"/>
      <c r="I45" s="1981"/>
      <c r="J45" s="1981"/>
      <c r="K45" s="1981"/>
      <c r="L45" s="1981"/>
      <c r="M45" s="1981"/>
      <c r="N45" s="1981"/>
      <c r="O45" s="1981"/>
      <c r="P45" s="1981"/>
      <c r="Q45" s="1981"/>
      <c r="R45" s="13"/>
      <c r="S45" s="1982" t="str">
        <f>BE52</f>
        <v/>
      </c>
      <c r="T45" s="1982"/>
      <c r="U45" s="53" t="s">
        <v>119</v>
      </c>
      <c r="V45" s="13"/>
      <c r="W45" s="13"/>
      <c r="X45" s="13"/>
      <c r="Y45" s="1983" t="str">
        <f>$S$42</f>
        <v/>
      </c>
      <c r="Z45" s="1984"/>
      <c r="AA45" s="1984"/>
      <c r="AB45" s="651" t="s">
        <v>1337</v>
      </c>
      <c r="AC45" s="1985">
        <f>$S$43</f>
        <v>0</v>
      </c>
      <c r="AD45" s="1985"/>
      <c r="AE45" s="1986"/>
      <c r="AF45" s="1978"/>
      <c r="AG45" s="1979"/>
      <c r="AH45" s="1980"/>
      <c r="AI45" s="13"/>
      <c r="AJ45" s="13"/>
      <c r="AK45" s="564"/>
      <c r="AL45" s="565"/>
      <c r="AM45" s="1871"/>
      <c r="AN45" s="1871"/>
      <c r="AO45" s="1871"/>
      <c r="AP45" s="1871"/>
      <c r="AQ45" s="1871"/>
      <c r="AR45" s="1871"/>
      <c r="AS45" s="1871"/>
      <c r="AT45" s="1871"/>
      <c r="AU45" s="1871"/>
      <c r="AV45" s="1871"/>
      <c r="AW45" s="1871"/>
      <c r="AX45" s="168"/>
      <c r="BA45" s="13"/>
      <c r="BB45" s="13"/>
      <c r="BC45" s="13"/>
      <c r="BD45" s="13"/>
      <c r="BE45" s="13"/>
      <c r="BF45" s="13"/>
      <c r="BG45" s="13"/>
      <c r="BH45" s="13"/>
      <c r="BI45" s="13"/>
      <c r="BJ45" s="13"/>
      <c r="BK45" s="13"/>
      <c r="BM45" s="566" t="s">
        <v>348</v>
      </c>
      <c r="BN45" s="566"/>
      <c r="BO45" s="566"/>
      <c r="BR45" s="13"/>
      <c r="BV45" s="13"/>
      <c r="BX45" s="13"/>
      <c r="BY45" s="13"/>
      <c r="BZ45" s="13"/>
      <c r="CA45" s="13"/>
      <c r="CB45" s="13"/>
      <c r="CC45" s="13"/>
      <c r="CD45" s="13"/>
      <c r="CE45" s="13"/>
      <c r="CF45" s="13"/>
      <c r="CG45" s="13"/>
      <c r="CH45" s="13"/>
    </row>
    <row r="46" spans="1:90" ht="14.1" customHeight="1">
      <c r="A46" s="579"/>
      <c r="B46" s="13"/>
      <c r="C46" s="13"/>
      <c r="D46" s="53"/>
      <c r="E46" s="564"/>
      <c r="F46" s="564"/>
      <c r="G46" s="564"/>
      <c r="H46" s="564"/>
      <c r="I46" s="655"/>
      <c r="J46" s="655"/>
      <c r="K46" s="655"/>
      <c r="L46" s="655"/>
      <c r="M46" s="655"/>
      <c r="N46" s="655"/>
      <c r="O46" s="655"/>
      <c r="P46" s="655"/>
      <c r="Q46" s="655"/>
      <c r="R46" s="13"/>
      <c r="S46" s="13"/>
      <c r="T46" s="13"/>
      <c r="U46" s="13"/>
      <c r="V46" s="13"/>
      <c r="W46" s="4"/>
      <c r="X46" s="13"/>
      <c r="Y46" s="13"/>
      <c r="Z46" s="13"/>
      <c r="AA46" s="13"/>
      <c r="AB46" s="13"/>
      <c r="AC46" s="13"/>
      <c r="AD46" s="13"/>
      <c r="AE46" s="13"/>
      <c r="AF46" s="13"/>
      <c r="AG46" s="13"/>
      <c r="AH46" s="13"/>
      <c r="AI46" s="13"/>
      <c r="AJ46" s="13"/>
      <c r="AK46" s="13"/>
      <c r="AL46" s="567"/>
      <c r="AM46" s="1871"/>
      <c r="AN46" s="1871"/>
      <c r="AO46" s="1871"/>
      <c r="AP46" s="1871"/>
      <c r="AQ46" s="1871"/>
      <c r="AR46" s="1871"/>
      <c r="AS46" s="1871"/>
      <c r="AT46" s="1871"/>
      <c r="AU46" s="1871"/>
      <c r="AV46" s="1871"/>
      <c r="AW46" s="1871"/>
      <c r="AX46" s="168"/>
      <c r="BA46" s="1728" t="s">
        <v>176</v>
      </c>
      <c r="BB46" s="1728"/>
      <c r="BC46" s="1728"/>
      <c r="BD46" s="1728"/>
      <c r="BE46" s="1728"/>
      <c r="BF46" s="1728"/>
      <c r="BG46" s="1728"/>
      <c r="BH46" s="1728"/>
      <c r="BI46" s="1728"/>
      <c r="BJ46" s="1728"/>
      <c r="BK46" s="652"/>
      <c r="BL46" s="653"/>
      <c r="BM46" s="1728" t="s">
        <v>176</v>
      </c>
      <c r="BN46" s="1728"/>
      <c r="BO46" s="1728"/>
      <c r="BP46" s="1728"/>
      <c r="BQ46" s="1728"/>
      <c r="BR46" s="1728"/>
      <c r="BS46" s="1728"/>
      <c r="BT46" s="1728"/>
      <c r="BU46" s="1728"/>
      <c r="BV46" s="1728"/>
      <c r="BX46" s="13"/>
    </row>
    <row r="47" spans="1:90" ht="14.1" customHeight="1">
      <c r="A47" s="579"/>
      <c r="B47" s="13"/>
      <c r="C47" s="561" t="s">
        <v>492</v>
      </c>
      <c r="D47" s="1872" t="s">
        <v>1362</v>
      </c>
      <c r="E47" s="1872"/>
      <c r="F47" s="1872"/>
      <c r="G47" s="1872"/>
      <c r="H47" s="1872"/>
      <c r="I47" s="1872"/>
      <c r="J47" s="1872"/>
      <c r="K47" s="1872"/>
      <c r="L47" s="1872"/>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3"/>
      <c r="AK47" s="16"/>
      <c r="AL47" s="12"/>
      <c r="AM47" s="1871"/>
      <c r="AN47" s="1871"/>
      <c r="AO47" s="1871"/>
      <c r="AP47" s="1871"/>
      <c r="AQ47" s="1871"/>
      <c r="AR47" s="1871"/>
      <c r="AS47" s="1871"/>
      <c r="AT47" s="1871"/>
      <c r="AU47" s="1871"/>
      <c r="AV47" s="1871"/>
      <c r="AW47" s="1871"/>
      <c r="AX47" s="168"/>
      <c r="AZ47" s="584"/>
      <c r="BA47" s="1918"/>
      <c r="BB47" s="1918"/>
      <c r="BC47" s="1918"/>
      <c r="BD47" s="1918"/>
      <c r="BE47" s="1918"/>
      <c r="BF47" s="1918"/>
      <c r="BG47" s="1918"/>
      <c r="BH47" s="1918"/>
      <c r="BI47" s="1918"/>
      <c r="BJ47" s="1918"/>
      <c r="BK47" s="652"/>
      <c r="BL47" s="653"/>
      <c r="BM47" s="1918"/>
      <c r="BN47" s="1918"/>
      <c r="BO47" s="1918"/>
      <c r="BP47" s="1918"/>
      <c r="BQ47" s="1918"/>
      <c r="BR47" s="1918"/>
      <c r="BS47" s="1918"/>
      <c r="BT47" s="1918"/>
      <c r="BU47" s="1918"/>
      <c r="BV47" s="1918"/>
      <c r="BX47" s="13"/>
    </row>
    <row r="48" spans="1:90" ht="14.1" customHeight="1">
      <c r="A48" s="579"/>
      <c r="B48" s="13"/>
      <c r="C48" s="13"/>
      <c r="D48" s="1872"/>
      <c r="E48" s="1872"/>
      <c r="F48" s="1872"/>
      <c r="G48" s="1872"/>
      <c r="H48" s="1872"/>
      <c r="I48" s="1872"/>
      <c r="J48" s="1872"/>
      <c r="K48" s="1872"/>
      <c r="L48" s="1872"/>
      <c r="M48" s="1872"/>
      <c r="N48" s="1872"/>
      <c r="O48" s="1872"/>
      <c r="P48" s="1872"/>
      <c r="Q48" s="1872"/>
      <c r="R48" s="1872"/>
      <c r="S48" s="1872"/>
      <c r="T48" s="1872"/>
      <c r="U48" s="1872"/>
      <c r="V48" s="1872"/>
      <c r="W48" s="1872"/>
      <c r="X48" s="1872"/>
      <c r="Y48" s="1872"/>
      <c r="Z48" s="1872"/>
      <c r="AA48" s="1872"/>
      <c r="AB48" s="1872"/>
      <c r="AC48" s="1872"/>
      <c r="AD48" s="1872"/>
      <c r="AE48" s="1872"/>
      <c r="AF48" s="1872"/>
      <c r="AG48" s="1872"/>
      <c r="AH48" s="1872"/>
      <c r="AI48" s="1872"/>
      <c r="AJ48" s="13"/>
      <c r="AK48" s="558"/>
      <c r="AL48" s="297"/>
      <c r="AM48" s="1871"/>
      <c r="AN48" s="1871"/>
      <c r="AO48" s="1871"/>
      <c r="AP48" s="1871"/>
      <c r="AQ48" s="1871"/>
      <c r="AR48" s="1871"/>
      <c r="AS48" s="1871"/>
      <c r="AT48" s="1871"/>
      <c r="AU48" s="1871"/>
      <c r="AV48" s="1871"/>
      <c r="AW48" s="1871"/>
      <c r="AX48" s="168"/>
      <c r="AZ48" s="584"/>
      <c r="BA48" s="1943" t="s">
        <v>1112</v>
      </c>
      <c r="BB48" s="1944"/>
      <c r="BC48" s="1944"/>
      <c r="BD48" s="1945"/>
      <c r="BE48" s="2341"/>
      <c r="BF48" s="2342"/>
      <c r="BG48" s="2342"/>
      <c r="BH48" s="1939" t="s">
        <v>180</v>
      </c>
      <c r="BI48" s="1939"/>
      <c r="BJ48" s="1940"/>
      <c r="BK48" s="652"/>
      <c r="BL48" s="653"/>
      <c r="BM48" s="1943" t="s">
        <v>1112</v>
      </c>
      <c r="BN48" s="1944"/>
      <c r="BO48" s="1944"/>
      <c r="BP48" s="1945"/>
      <c r="BQ48" s="1935">
        <v>173</v>
      </c>
      <c r="BR48" s="1936"/>
      <c r="BS48" s="1936"/>
      <c r="BT48" s="1939" t="s">
        <v>180</v>
      </c>
      <c r="BU48" s="1939"/>
      <c r="BV48" s="1940"/>
      <c r="BX48" s="13"/>
    </row>
    <row r="49" spans="1:76" ht="14.1" customHeight="1">
      <c r="A49" s="579"/>
      <c r="B49" s="13"/>
      <c r="C49" s="2099" t="s">
        <v>158</v>
      </c>
      <c r="D49" s="2099"/>
      <c r="E49" s="2099"/>
      <c r="F49" s="2099"/>
      <c r="G49" s="2099"/>
      <c r="H49" s="2099"/>
      <c r="I49" s="2099"/>
      <c r="J49" s="2099"/>
      <c r="K49" s="2099"/>
      <c r="L49" s="2099"/>
      <c r="M49" s="2099"/>
      <c r="N49" s="2099"/>
      <c r="O49" s="2099"/>
      <c r="P49" s="2099"/>
      <c r="Q49" s="2099"/>
      <c r="R49" s="2099"/>
      <c r="S49" s="2099"/>
      <c r="T49" s="2099"/>
      <c r="U49" s="2099"/>
      <c r="V49" s="2099"/>
      <c r="W49" s="2099"/>
      <c r="X49" s="2099"/>
      <c r="Y49" s="2099"/>
      <c r="Z49" s="2099"/>
      <c r="AA49" s="2099"/>
      <c r="AB49" s="2099"/>
      <c r="AC49" s="2099"/>
      <c r="AD49" s="2099"/>
      <c r="AE49" s="2099"/>
      <c r="AF49" s="2099"/>
      <c r="AG49" s="2099"/>
      <c r="AH49" s="13"/>
      <c r="AI49" s="13"/>
      <c r="AJ49" s="13"/>
      <c r="AK49" s="558"/>
      <c r="AL49" s="297" t="s">
        <v>17</v>
      </c>
      <c r="AM49" s="1871" t="s">
        <v>1586</v>
      </c>
      <c r="AN49" s="1871"/>
      <c r="AO49" s="1871"/>
      <c r="AP49" s="1871"/>
      <c r="AQ49" s="1871"/>
      <c r="AR49" s="1871"/>
      <c r="AS49" s="1871"/>
      <c r="AT49" s="1871"/>
      <c r="AU49" s="1871"/>
      <c r="AV49" s="1871"/>
      <c r="AW49" s="1871"/>
      <c r="AX49" s="168"/>
      <c r="AZ49" s="584"/>
      <c r="BA49" s="2092"/>
      <c r="BB49" s="2093"/>
      <c r="BC49" s="2093"/>
      <c r="BD49" s="2094"/>
      <c r="BE49" s="2343"/>
      <c r="BF49" s="2344"/>
      <c r="BG49" s="2344"/>
      <c r="BH49" s="2097"/>
      <c r="BI49" s="2097"/>
      <c r="BJ49" s="2098"/>
      <c r="BK49" s="652"/>
      <c r="BL49" s="653"/>
      <c r="BM49" s="2092"/>
      <c r="BN49" s="2093"/>
      <c r="BO49" s="2093"/>
      <c r="BP49" s="2094"/>
      <c r="BQ49" s="2095"/>
      <c r="BR49" s="2096"/>
      <c r="BS49" s="2096"/>
      <c r="BT49" s="2097"/>
      <c r="BU49" s="2097"/>
      <c r="BV49" s="2098"/>
      <c r="BX49" s="13"/>
    </row>
    <row r="50" spans="1:76" ht="14.1" customHeight="1">
      <c r="A50" s="579"/>
      <c r="B50" s="13"/>
      <c r="C50" s="1949"/>
      <c r="D50" s="1950"/>
      <c r="E50" s="1953" t="s">
        <v>159</v>
      </c>
      <c r="F50" s="1954"/>
      <c r="G50" s="1954"/>
      <c r="H50" s="1954"/>
      <c r="I50" s="1954"/>
      <c r="J50" s="1954"/>
      <c r="K50" s="1953" t="s">
        <v>138</v>
      </c>
      <c r="L50" s="1954"/>
      <c r="M50" s="1954"/>
      <c r="N50" s="1954"/>
      <c r="O50" s="1954"/>
      <c r="P50" s="1954"/>
      <c r="Q50" s="1954"/>
      <c r="R50" s="1954"/>
      <c r="S50" s="1954"/>
      <c r="T50" s="1954"/>
      <c r="U50" s="1954"/>
      <c r="V50" s="1954"/>
      <c r="W50" s="1954"/>
      <c r="X50" s="1954"/>
      <c r="Y50" s="1954"/>
      <c r="Z50" s="1954"/>
      <c r="AA50" s="1954"/>
      <c r="AB50" s="1954"/>
      <c r="AC50" s="1957"/>
      <c r="AD50" s="1959" t="s">
        <v>14</v>
      </c>
      <c r="AE50" s="1960"/>
      <c r="AF50" s="1960"/>
      <c r="AG50" s="1961"/>
      <c r="AK50" s="13"/>
      <c r="AL50" s="302"/>
      <c r="AM50" s="1871"/>
      <c r="AN50" s="1871"/>
      <c r="AO50" s="1871"/>
      <c r="AP50" s="1871"/>
      <c r="AQ50" s="1871"/>
      <c r="AR50" s="1871"/>
      <c r="AS50" s="1871"/>
      <c r="AT50" s="1871"/>
      <c r="AU50" s="1871"/>
      <c r="AV50" s="1871"/>
      <c r="AW50" s="1871"/>
      <c r="AX50" s="168"/>
      <c r="AZ50" s="605"/>
      <c r="BA50" s="1943" t="s">
        <v>349</v>
      </c>
      <c r="BB50" s="1944"/>
      <c r="BC50" s="1944"/>
      <c r="BD50" s="1945"/>
      <c r="BE50" s="1935">
        <f>BE57</f>
        <v>0</v>
      </c>
      <c r="BF50" s="1936"/>
      <c r="BG50" s="1936"/>
      <c r="BH50" s="1939" t="s">
        <v>180</v>
      </c>
      <c r="BI50" s="1939"/>
      <c r="BJ50" s="1940"/>
      <c r="BK50" s="652"/>
      <c r="BL50" s="653"/>
      <c r="BM50" s="1943" t="s">
        <v>349</v>
      </c>
      <c r="BN50" s="1944"/>
      <c r="BO50" s="1944"/>
      <c r="BP50" s="1945"/>
      <c r="BQ50" s="1935">
        <f>BQ57</f>
        <v>1792</v>
      </c>
      <c r="BR50" s="1936"/>
      <c r="BS50" s="1936"/>
      <c r="BT50" s="1939" t="s">
        <v>180</v>
      </c>
      <c r="BU50" s="1939"/>
      <c r="BV50" s="1940"/>
      <c r="BX50" s="13"/>
    </row>
    <row r="51" spans="1:76" ht="14.1" customHeight="1" thickBot="1">
      <c r="A51" s="579"/>
      <c r="B51" s="13"/>
      <c r="C51" s="1951"/>
      <c r="D51" s="1952"/>
      <c r="E51" s="1955"/>
      <c r="F51" s="1956"/>
      <c r="G51" s="1956"/>
      <c r="H51" s="1956"/>
      <c r="I51" s="1956"/>
      <c r="J51" s="1956"/>
      <c r="K51" s="1955"/>
      <c r="L51" s="1956"/>
      <c r="M51" s="1956"/>
      <c r="N51" s="1956"/>
      <c r="O51" s="1956"/>
      <c r="P51" s="1956"/>
      <c r="Q51" s="1956"/>
      <c r="R51" s="1956"/>
      <c r="S51" s="1956"/>
      <c r="T51" s="1956"/>
      <c r="U51" s="1956"/>
      <c r="V51" s="1956"/>
      <c r="W51" s="1956"/>
      <c r="X51" s="1956"/>
      <c r="Y51" s="1956"/>
      <c r="Z51" s="1956"/>
      <c r="AA51" s="1956"/>
      <c r="AB51" s="1956"/>
      <c r="AC51" s="1958"/>
      <c r="AD51" s="1962"/>
      <c r="AE51" s="1963"/>
      <c r="AF51" s="1963"/>
      <c r="AG51" s="1964"/>
      <c r="AK51" s="558"/>
      <c r="AL51" s="302" t="s">
        <v>17</v>
      </c>
      <c r="AM51" s="1934" t="s">
        <v>1587</v>
      </c>
      <c r="AN51" s="1934"/>
      <c r="AO51" s="1934"/>
      <c r="AP51" s="1934"/>
      <c r="AQ51" s="1934"/>
      <c r="AR51" s="1934"/>
      <c r="AS51" s="1934"/>
      <c r="AT51" s="1934"/>
      <c r="AU51" s="1934"/>
      <c r="AV51" s="1934"/>
      <c r="AW51" s="1934"/>
      <c r="AX51" s="49"/>
      <c r="AZ51" s="605"/>
      <c r="BA51" s="1946"/>
      <c r="BB51" s="1947"/>
      <c r="BC51" s="1947"/>
      <c r="BD51" s="1948"/>
      <c r="BE51" s="1937"/>
      <c r="BF51" s="1938"/>
      <c r="BG51" s="1938"/>
      <c r="BH51" s="1941"/>
      <c r="BI51" s="1941"/>
      <c r="BJ51" s="1942"/>
      <c r="BK51" s="652"/>
      <c r="BL51" s="653"/>
      <c r="BM51" s="1946"/>
      <c r="BN51" s="1947"/>
      <c r="BO51" s="1947"/>
      <c r="BP51" s="1948"/>
      <c r="BQ51" s="1937"/>
      <c r="BR51" s="1938"/>
      <c r="BS51" s="1938"/>
      <c r="BT51" s="1941"/>
      <c r="BU51" s="1941"/>
      <c r="BV51" s="1942"/>
      <c r="BX51" s="13"/>
    </row>
    <row r="52" spans="1:76" ht="14.1" customHeight="1" thickTop="1">
      <c r="A52" s="579"/>
      <c r="B52" s="13"/>
      <c r="C52" s="2253" t="s">
        <v>1340</v>
      </c>
      <c r="D52" s="2254"/>
      <c r="E52" s="2259" t="s">
        <v>1119</v>
      </c>
      <c r="F52" s="2260"/>
      <c r="G52" s="2265" t="s">
        <v>796</v>
      </c>
      <c r="H52" s="2266"/>
      <c r="I52" s="2266"/>
      <c r="J52" s="2266"/>
      <c r="K52" s="2268" t="s">
        <v>33</v>
      </c>
      <c r="L52" s="1965"/>
      <c r="M52" s="1965"/>
      <c r="N52" s="1965"/>
      <c r="O52" s="2345"/>
      <c r="P52" s="2345"/>
      <c r="Q52" s="1965" t="s">
        <v>46</v>
      </c>
      <c r="R52" s="1965" t="s">
        <v>848</v>
      </c>
      <c r="S52" s="2130">
        <v>3</v>
      </c>
      <c r="T52" s="2130"/>
      <c r="U52" s="2131" t="s">
        <v>797</v>
      </c>
      <c r="V52" s="2131"/>
      <c r="W52" s="2131"/>
      <c r="X52" s="2131"/>
      <c r="Y52" s="2131"/>
      <c r="Z52" s="2132" t="str">
        <f>IF(O52=0,"",ROUNDDOWN(O52/S52,1))</f>
        <v/>
      </c>
      <c r="AA52" s="2132"/>
      <c r="AB52" s="2132"/>
      <c r="AC52" s="2133" t="s">
        <v>46</v>
      </c>
      <c r="AD52" s="2134" t="s">
        <v>798</v>
      </c>
      <c r="AE52" s="2135"/>
      <c r="AF52" s="2135"/>
      <c r="AG52" s="2136"/>
      <c r="AK52" s="13"/>
      <c r="AL52" s="12"/>
      <c r="AM52" s="1934"/>
      <c r="AN52" s="1934"/>
      <c r="AO52" s="1934"/>
      <c r="AP52" s="1934"/>
      <c r="AQ52" s="1934"/>
      <c r="AR52" s="1934"/>
      <c r="AS52" s="1934"/>
      <c r="AT52" s="1934"/>
      <c r="AU52" s="1934"/>
      <c r="AV52" s="1934"/>
      <c r="AW52" s="1934"/>
      <c r="AX52" s="168"/>
      <c r="AZ52" s="584"/>
      <c r="BA52" s="2120" t="s">
        <v>175</v>
      </c>
      <c r="BB52" s="2121"/>
      <c r="BC52" s="2121"/>
      <c r="BD52" s="2122"/>
      <c r="BE52" s="2126" t="str">
        <f>IF(ISERROR(BE50/BE48),"",(BE50/BE48))</f>
        <v/>
      </c>
      <c r="BF52" s="2127"/>
      <c r="BG52" s="2127"/>
      <c r="BH52" s="2112" t="s">
        <v>113</v>
      </c>
      <c r="BI52" s="2112"/>
      <c r="BJ52" s="2113"/>
      <c r="BK52" s="652"/>
      <c r="BL52" s="653"/>
      <c r="BM52" s="2120" t="s">
        <v>175</v>
      </c>
      <c r="BN52" s="2121"/>
      <c r="BO52" s="2121"/>
      <c r="BP52" s="2122"/>
      <c r="BQ52" s="2126">
        <f>IF(ISERROR(BQ50/BQ48),"",(BQ50/BQ48))</f>
        <v>10.358381502890174</v>
      </c>
      <c r="BR52" s="2127"/>
      <c r="BS52" s="2127"/>
      <c r="BT52" s="2112" t="s">
        <v>113</v>
      </c>
      <c r="BU52" s="2112"/>
      <c r="BV52" s="2113"/>
      <c r="BX52" s="13"/>
    </row>
    <row r="53" spans="1:76" ht="14.1" customHeight="1" thickBot="1">
      <c r="A53" s="579"/>
      <c r="B53" s="13"/>
      <c r="C53" s="2255"/>
      <c r="D53" s="2256"/>
      <c r="E53" s="2261"/>
      <c r="F53" s="2262"/>
      <c r="G53" s="2267"/>
      <c r="H53" s="2156"/>
      <c r="I53" s="2156"/>
      <c r="J53" s="2156"/>
      <c r="K53" s="2238"/>
      <c r="L53" s="1728"/>
      <c r="M53" s="1728"/>
      <c r="N53" s="1728"/>
      <c r="O53" s="1714"/>
      <c r="P53" s="1714"/>
      <c r="Q53" s="1728"/>
      <c r="R53" s="1728"/>
      <c r="S53" s="2037"/>
      <c r="T53" s="2037"/>
      <c r="U53" s="2131"/>
      <c r="V53" s="2131"/>
      <c r="W53" s="2131"/>
      <c r="X53" s="2131"/>
      <c r="Y53" s="2131"/>
      <c r="Z53" s="2132"/>
      <c r="AA53" s="2132"/>
      <c r="AB53" s="2132"/>
      <c r="AC53" s="2133"/>
      <c r="AD53" s="2134"/>
      <c r="AE53" s="2135"/>
      <c r="AF53" s="2135"/>
      <c r="AG53" s="2136"/>
      <c r="AK53" s="13"/>
      <c r="AL53" s="12"/>
      <c r="AM53" s="1871" t="s">
        <v>854</v>
      </c>
      <c r="AN53" s="1871"/>
      <c r="AO53" s="1871"/>
      <c r="AP53" s="1871"/>
      <c r="AQ53" s="1871"/>
      <c r="AR53" s="1871"/>
      <c r="AS53" s="1871"/>
      <c r="AT53" s="1871"/>
      <c r="AU53" s="1871"/>
      <c r="AV53" s="1871"/>
      <c r="AW53" s="1871"/>
      <c r="AX53" s="606"/>
      <c r="AZ53" s="584"/>
      <c r="BA53" s="2123"/>
      <c r="BB53" s="2124"/>
      <c r="BC53" s="2124"/>
      <c r="BD53" s="2125"/>
      <c r="BE53" s="2128"/>
      <c r="BF53" s="2129"/>
      <c r="BG53" s="2129"/>
      <c r="BH53" s="2114"/>
      <c r="BI53" s="2114"/>
      <c r="BJ53" s="2115"/>
      <c r="BK53" s="652"/>
      <c r="BL53" s="653"/>
      <c r="BM53" s="2123"/>
      <c r="BN53" s="2124"/>
      <c r="BO53" s="2124"/>
      <c r="BP53" s="2125"/>
      <c r="BQ53" s="2128"/>
      <c r="BR53" s="2129"/>
      <c r="BS53" s="2129"/>
      <c r="BT53" s="2114"/>
      <c r="BU53" s="2114"/>
      <c r="BV53" s="2115"/>
      <c r="BX53" s="13"/>
    </row>
    <row r="54" spans="1:76" ht="14.1" customHeight="1">
      <c r="A54" s="579"/>
      <c r="B54" s="13"/>
      <c r="C54" s="2255"/>
      <c r="D54" s="2256"/>
      <c r="E54" s="2261"/>
      <c r="F54" s="2262"/>
      <c r="G54" s="1966" t="s">
        <v>799</v>
      </c>
      <c r="H54" s="1967"/>
      <c r="I54" s="1967"/>
      <c r="J54" s="1967"/>
      <c r="K54" s="1970" t="s">
        <v>33</v>
      </c>
      <c r="L54" s="1971"/>
      <c r="M54" s="1971"/>
      <c r="N54" s="1971"/>
      <c r="O54" s="2346"/>
      <c r="P54" s="2346"/>
      <c r="Q54" s="1971" t="s">
        <v>46</v>
      </c>
      <c r="R54" s="1971" t="s">
        <v>848</v>
      </c>
      <c r="S54" s="2050">
        <v>6</v>
      </c>
      <c r="T54" s="2050"/>
      <c r="U54" s="2116" t="s">
        <v>117</v>
      </c>
      <c r="V54" s="2116"/>
      <c r="W54" s="2116"/>
      <c r="X54" s="2116"/>
      <c r="Y54" s="2116"/>
      <c r="Z54" s="2118" t="str">
        <f>IF(O54=0,"",ROUNDDOWN(O54/S54,1))</f>
        <v/>
      </c>
      <c r="AA54" s="2118"/>
      <c r="AB54" s="2118"/>
      <c r="AC54" s="2140" t="s">
        <v>46</v>
      </c>
      <c r="AD54" s="2134"/>
      <c r="AE54" s="2135"/>
      <c r="AF54" s="2135"/>
      <c r="AG54" s="2136"/>
      <c r="AK54" s="13"/>
      <c r="AL54" s="297"/>
      <c r="AM54" s="1871"/>
      <c r="AN54" s="1871"/>
      <c r="AO54" s="1871"/>
      <c r="AP54" s="1871"/>
      <c r="AQ54" s="1871"/>
      <c r="AR54" s="1871"/>
      <c r="AS54" s="1871"/>
      <c r="AT54" s="1871"/>
      <c r="AU54" s="1871"/>
      <c r="AV54" s="1871"/>
      <c r="AW54" s="1871"/>
      <c r="AX54" s="309"/>
      <c r="BA54" s="2154" t="s">
        <v>350</v>
      </c>
      <c r="BB54" s="2154"/>
      <c r="BC54" s="2154"/>
      <c r="BD54" s="2154"/>
      <c r="BE54" s="2154"/>
      <c r="BF54" s="2154"/>
      <c r="BG54" s="2154"/>
      <c r="BH54" s="2154"/>
      <c r="BI54" s="2154"/>
      <c r="BJ54" s="2154"/>
      <c r="BK54" s="652"/>
      <c r="BL54" s="653"/>
      <c r="BM54" s="2154" t="s">
        <v>350</v>
      </c>
      <c r="BN54" s="2154"/>
      <c r="BO54" s="2154"/>
      <c r="BP54" s="2154"/>
      <c r="BQ54" s="2154"/>
      <c r="BR54" s="2154"/>
      <c r="BS54" s="2154"/>
      <c r="BT54" s="2154"/>
      <c r="BU54" s="2154"/>
      <c r="BV54" s="2154"/>
      <c r="BX54" s="13"/>
    </row>
    <row r="55" spans="1:76" ht="14.1" customHeight="1">
      <c r="A55" s="579"/>
      <c r="B55" s="13"/>
      <c r="C55" s="2255"/>
      <c r="D55" s="2256"/>
      <c r="E55" s="2261"/>
      <c r="F55" s="2262"/>
      <c r="G55" s="1968"/>
      <c r="H55" s="1969"/>
      <c r="I55" s="1969"/>
      <c r="J55" s="1969"/>
      <c r="K55" s="1972"/>
      <c r="L55" s="1973"/>
      <c r="M55" s="1973"/>
      <c r="N55" s="1973"/>
      <c r="O55" s="2347"/>
      <c r="P55" s="2347"/>
      <c r="Q55" s="1973"/>
      <c r="R55" s="1973"/>
      <c r="S55" s="2034"/>
      <c r="T55" s="2034"/>
      <c r="U55" s="2117"/>
      <c r="V55" s="2117"/>
      <c r="W55" s="2117"/>
      <c r="X55" s="2117"/>
      <c r="Y55" s="2117"/>
      <c r="Z55" s="2119"/>
      <c r="AA55" s="2119"/>
      <c r="AB55" s="2119"/>
      <c r="AC55" s="2141"/>
      <c r="AD55" s="2134"/>
      <c r="AE55" s="2135"/>
      <c r="AF55" s="2135"/>
      <c r="AG55" s="2136"/>
      <c r="AK55" s="13"/>
      <c r="AL55" s="297" t="s">
        <v>491</v>
      </c>
      <c r="AM55" s="526" t="s">
        <v>851</v>
      </c>
      <c r="AN55" s="1771" t="s">
        <v>1120</v>
      </c>
      <c r="AO55" s="1771"/>
      <c r="AP55" s="1771"/>
      <c r="AQ55" s="1771"/>
      <c r="AR55" s="1771"/>
      <c r="AS55" s="1771"/>
      <c r="AT55" s="1771"/>
      <c r="AU55" s="1771"/>
      <c r="AV55" s="1771"/>
      <c r="AW55" s="1771"/>
      <c r="AX55" s="309"/>
      <c r="BA55" s="2155"/>
      <c r="BB55" s="2155"/>
      <c r="BC55" s="2155"/>
      <c r="BD55" s="2155"/>
      <c r="BE55" s="2155"/>
      <c r="BF55" s="2155"/>
      <c r="BG55" s="2155"/>
      <c r="BH55" s="2155"/>
      <c r="BI55" s="2155"/>
      <c r="BJ55" s="2155"/>
      <c r="BK55" s="652"/>
      <c r="BL55" s="653"/>
      <c r="BM55" s="2155"/>
      <c r="BN55" s="2155"/>
      <c r="BO55" s="2155"/>
      <c r="BP55" s="2155"/>
      <c r="BQ55" s="2155"/>
      <c r="BR55" s="2155"/>
      <c r="BS55" s="2155"/>
      <c r="BT55" s="2155"/>
      <c r="BU55" s="2155"/>
      <c r="BV55" s="2155"/>
      <c r="BX55" s="13"/>
    </row>
    <row r="56" spans="1:76" ht="14.1" customHeight="1" thickBot="1">
      <c r="A56" s="579"/>
      <c r="B56" s="13"/>
      <c r="C56" s="2255"/>
      <c r="D56" s="2256"/>
      <c r="E56" s="2261"/>
      <c r="F56" s="2262"/>
      <c r="G56" s="2052" t="s">
        <v>800</v>
      </c>
      <c r="H56" s="1728"/>
      <c r="I56" s="1728"/>
      <c r="J56" s="1728"/>
      <c r="K56" s="2238" t="s">
        <v>33</v>
      </c>
      <c r="L56" s="1728"/>
      <c r="M56" s="1728"/>
      <c r="N56" s="1728"/>
      <c r="O56" s="1714"/>
      <c r="P56" s="1714"/>
      <c r="Q56" s="1728" t="s">
        <v>46</v>
      </c>
      <c r="R56" s="1728" t="s">
        <v>848</v>
      </c>
      <c r="S56" s="2037">
        <v>20</v>
      </c>
      <c r="T56" s="2037"/>
      <c r="U56" s="2239" t="s">
        <v>117</v>
      </c>
      <c r="V56" s="2239"/>
      <c r="W56" s="2239"/>
      <c r="X56" s="2239"/>
      <c r="Y56" s="2239"/>
      <c r="Z56" s="2132" t="str">
        <f>IF(O56=0,"",ROUNDDOWN(O56/S56,1))</f>
        <v/>
      </c>
      <c r="AA56" s="2132"/>
      <c r="AB56" s="2132"/>
      <c r="AC56" s="2133" t="s">
        <v>46</v>
      </c>
      <c r="AD56" s="2134"/>
      <c r="AE56" s="2135"/>
      <c r="AF56" s="2135"/>
      <c r="AG56" s="2136"/>
      <c r="AK56" s="552"/>
      <c r="AL56" s="12"/>
      <c r="AM56" s="13"/>
      <c r="AN56" s="1771"/>
      <c r="AO56" s="1771"/>
      <c r="AP56" s="1771"/>
      <c r="AQ56" s="1771"/>
      <c r="AR56" s="1771"/>
      <c r="AS56" s="1771"/>
      <c r="AT56" s="1771"/>
      <c r="AU56" s="1771"/>
      <c r="AV56" s="1771"/>
      <c r="AW56" s="1771"/>
      <c r="AX56" s="309"/>
      <c r="BA56" s="2142"/>
      <c r="BB56" s="2143"/>
      <c r="BC56" s="2143"/>
      <c r="BD56" s="2144"/>
      <c r="BE56" s="2147" t="s">
        <v>353</v>
      </c>
      <c r="BF56" s="2148"/>
      <c r="BG56" s="2148"/>
      <c r="BH56" s="2148"/>
      <c r="BI56" s="2148"/>
      <c r="BJ56" s="2149"/>
      <c r="BK56" s="652"/>
      <c r="BL56" s="653"/>
      <c r="BM56" s="2142"/>
      <c r="BN56" s="2143"/>
      <c r="BO56" s="2143"/>
      <c r="BP56" s="2144"/>
      <c r="BQ56" s="2147" t="s">
        <v>353</v>
      </c>
      <c r="BR56" s="2148"/>
      <c r="BS56" s="2148"/>
      <c r="BT56" s="2148"/>
      <c r="BU56" s="2148"/>
      <c r="BV56" s="2149"/>
      <c r="BX56" s="13"/>
    </row>
    <row r="57" spans="1:76" ht="14.1" customHeight="1" thickBot="1">
      <c r="A57" s="579"/>
      <c r="B57" s="13"/>
      <c r="C57" s="2255"/>
      <c r="D57" s="2256"/>
      <c r="E57" s="2261"/>
      <c r="F57" s="2262"/>
      <c r="G57" s="2052"/>
      <c r="H57" s="1728"/>
      <c r="I57" s="1728"/>
      <c r="J57" s="1728"/>
      <c r="K57" s="2238"/>
      <c r="L57" s="1728"/>
      <c r="M57" s="1728"/>
      <c r="N57" s="1728"/>
      <c r="O57" s="1714"/>
      <c r="P57" s="1714"/>
      <c r="Q57" s="1728"/>
      <c r="R57" s="1728"/>
      <c r="S57" s="2037"/>
      <c r="T57" s="2037"/>
      <c r="U57" s="2239"/>
      <c r="V57" s="2239"/>
      <c r="W57" s="2239"/>
      <c r="X57" s="2239"/>
      <c r="Y57" s="2239"/>
      <c r="Z57" s="2132"/>
      <c r="AA57" s="2132"/>
      <c r="AB57" s="2132"/>
      <c r="AC57" s="2133"/>
      <c r="AD57" s="2134"/>
      <c r="AE57" s="2135"/>
      <c r="AF57" s="2135"/>
      <c r="AG57" s="2136"/>
      <c r="AK57" s="552"/>
      <c r="AL57" s="297"/>
      <c r="AM57" s="13"/>
      <c r="AN57" s="1771"/>
      <c r="AO57" s="1771"/>
      <c r="AP57" s="1771"/>
      <c r="AQ57" s="1771"/>
      <c r="AR57" s="1771"/>
      <c r="AS57" s="1771"/>
      <c r="AT57" s="1771"/>
      <c r="AU57" s="1771"/>
      <c r="AV57" s="1771"/>
      <c r="AW57" s="1771"/>
      <c r="AX57" s="309"/>
      <c r="BA57" s="2150">
        <f>COUNTA(BE58:BG77)</f>
        <v>0</v>
      </c>
      <c r="BB57" s="2151"/>
      <c r="BC57" s="2151"/>
      <c r="BD57" s="2151"/>
      <c r="BE57" s="2152">
        <f>SUM(BE58:BG77)</f>
        <v>0</v>
      </c>
      <c r="BF57" s="2152"/>
      <c r="BG57" s="2153"/>
      <c r="BH57" s="659" t="s">
        <v>351</v>
      </c>
      <c r="BI57" s="660"/>
      <c r="BJ57" s="661"/>
      <c r="BK57" s="652"/>
      <c r="BL57" s="653"/>
      <c r="BM57" s="2150">
        <f>COUNTA(BQ58:BS77)</f>
        <v>13</v>
      </c>
      <c r="BN57" s="2151"/>
      <c r="BO57" s="2151"/>
      <c r="BP57" s="2151"/>
      <c r="BQ57" s="2152">
        <f>SUM(BQ58:BS77)</f>
        <v>1792</v>
      </c>
      <c r="BR57" s="2152"/>
      <c r="BS57" s="2153"/>
      <c r="BT57" s="659" t="s">
        <v>351</v>
      </c>
      <c r="BU57" s="660"/>
      <c r="BV57" s="661"/>
      <c r="BX57" s="13"/>
    </row>
    <row r="58" spans="1:76" ht="14.1" customHeight="1">
      <c r="A58" s="579"/>
      <c r="B58" s="13"/>
      <c r="C58" s="2255"/>
      <c r="D58" s="2256"/>
      <c r="E58" s="2261"/>
      <c r="F58" s="2262"/>
      <c r="G58" s="1966" t="s">
        <v>801</v>
      </c>
      <c r="H58" s="1967"/>
      <c r="I58" s="1967"/>
      <c r="J58" s="1967"/>
      <c r="K58" s="1970" t="s">
        <v>33</v>
      </c>
      <c r="L58" s="1971"/>
      <c r="M58" s="1971"/>
      <c r="N58" s="1971"/>
      <c r="O58" s="2346"/>
      <c r="P58" s="2346"/>
      <c r="Q58" s="1971" t="s">
        <v>46</v>
      </c>
      <c r="R58" s="1971" t="s">
        <v>848</v>
      </c>
      <c r="S58" s="2050">
        <v>30</v>
      </c>
      <c r="T58" s="2050"/>
      <c r="U58" s="2116" t="s">
        <v>117</v>
      </c>
      <c r="V58" s="2116"/>
      <c r="W58" s="2116"/>
      <c r="X58" s="2116"/>
      <c r="Y58" s="2116"/>
      <c r="Z58" s="2118" t="str">
        <f>IF(O58=0,"",ROUNDDOWN(O58/S58,1))</f>
        <v/>
      </c>
      <c r="AA58" s="2118"/>
      <c r="AB58" s="2118"/>
      <c r="AC58" s="2140" t="s">
        <v>46</v>
      </c>
      <c r="AD58" s="2134"/>
      <c r="AE58" s="2135"/>
      <c r="AF58" s="2135"/>
      <c r="AG58" s="2136"/>
      <c r="AK58" s="552"/>
      <c r="AL58" s="297"/>
      <c r="AM58" s="526" t="s">
        <v>853</v>
      </c>
      <c r="AN58" s="1771" t="s">
        <v>1588</v>
      </c>
      <c r="AO58" s="1771"/>
      <c r="AP58" s="1771"/>
      <c r="AQ58" s="1771"/>
      <c r="AR58" s="1771"/>
      <c r="AS58" s="1771"/>
      <c r="AT58" s="1771"/>
      <c r="AU58" s="1771"/>
      <c r="AV58" s="1771"/>
      <c r="AW58" s="1771"/>
      <c r="AX58" s="309"/>
      <c r="BA58" s="2142">
        <v>1</v>
      </c>
      <c r="BB58" s="2143"/>
      <c r="BC58" s="2143"/>
      <c r="BD58" s="2144"/>
      <c r="BE58" s="2348"/>
      <c r="BF58" s="2349"/>
      <c r="BG58" s="2349"/>
      <c r="BH58" s="569" t="s">
        <v>351</v>
      </c>
      <c r="BI58" s="513"/>
      <c r="BJ58" s="662"/>
      <c r="BK58" s="652"/>
      <c r="BL58" s="653"/>
      <c r="BM58" s="2142">
        <v>1</v>
      </c>
      <c r="BN58" s="2143"/>
      <c r="BO58" s="2143"/>
      <c r="BP58" s="2144"/>
      <c r="BQ58" s="2145">
        <v>173</v>
      </c>
      <c r="BR58" s="2146"/>
      <c r="BS58" s="2146"/>
      <c r="BT58" s="569" t="s">
        <v>351</v>
      </c>
      <c r="BU58" s="513"/>
      <c r="BV58" s="662"/>
      <c r="BX58" s="13"/>
    </row>
    <row r="59" spans="1:76" ht="14.1" customHeight="1">
      <c r="A59" s="18"/>
      <c r="B59" s="13"/>
      <c r="C59" s="2255"/>
      <c r="D59" s="2256"/>
      <c r="E59" s="2261"/>
      <c r="F59" s="2262"/>
      <c r="G59" s="1968"/>
      <c r="H59" s="1969"/>
      <c r="I59" s="1969"/>
      <c r="J59" s="1969"/>
      <c r="K59" s="1972"/>
      <c r="L59" s="1973"/>
      <c r="M59" s="1973"/>
      <c r="N59" s="1973"/>
      <c r="O59" s="2347"/>
      <c r="P59" s="2347"/>
      <c r="Q59" s="1973"/>
      <c r="R59" s="1973"/>
      <c r="S59" s="2034"/>
      <c r="T59" s="2034"/>
      <c r="U59" s="2117"/>
      <c r="V59" s="2117"/>
      <c r="W59" s="2117"/>
      <c r="X59" s="2117"/>
      <c r="Y59" s="2117"/>
      <c r="Z59" s="2119"/>
      <c r="AA59" s="2119"/>
      <c r="AB59" s="2119"/>
      <c r="AC59" s="2141"/>
      <c r="AD59" s="2137"/>
      <c r="AE59" s="2138"/>
      <c r="AF59" s="2138"/>
      <c r="AG59" s="2139"/>
      <c r="AK59" s="4"/>
      <c r="AL59" s="297"/>
      <c r="AM59" s="13"/>
      <c r="AN59" s="1771"/>
      <c r="AO59" s="1771"/>
      <c r="AP59" s="1771"/>
      <c r="AQ59" s="1771"/>
      <c r="AR59" s="1771"/>
      <c r="AS59" s="1771"/>
      <c r="AT59" s="1771"/>
      <c r="AU59" s="1771"/>
      <c r="AV59" s="1771"/>
      <c r="AW59" s="1771"/>
      <c r="AX59" s="309"/>
      <c r="BA59" s="2142">
        <v>2</v>
      </c>
      <c r="BB59" s="2143"/>
      <c r="BC59" s="2143"/>
      <c r="BD59" s="2144"/>
      <c r="BE59" s="2348"/>
      <c r="BF59" s="2349"/>
      <c r="BG59" s="2349"/>
      <c r="BH59" s="569" t="s">
        <v>351</v>
      </c>
      <c r="BI59" s="663"/>
      <c r="BJ59" s="664"/>
      <c r="BK59" s="652"/>
      <c r="BL59" s="653"/>
      <c r="BM59" s="2142">
        <v>2</v>
      </c>
      <c r="BN59" s="2143"/>
      <c r="BO59" s="2143"/>
      <c r="BP59" s="2144"/>
      <c r="BQ59" s="2145">
        <v>173</v>
      </c>
      <c r="BR59" s="2146"/>
      <c r="BS59" s="2146"/>
      <c r="BT59" s="569" t="s">
        <v>351</v>
      </c>
      <c r="BU59" s="663"/>
      <c r="BV59" s="664"/>
      <c r="BX59" s="13"/>
    </row>
    <row r="60" spans="1:76" ht="14.1" customHeight="1">
      <c r="A60" s="18"/>
      <c r="B60" s="13"/>
      <c r="C60" s="2255"/>
      <c r="D60" s="2256"/>
      <c r="E60" s="2261"/>
      <c r="F60" s="2262"/>
      <c r="G60" s="2040" t="s">
        <v>1121</v>
      </c>
      <c r="H60" s="1947"/>
      <c r="I60" s="1947"/>
      <c r="J60" s="1947"/>
      <c r="K60" s="1947"/>
      <c r="L60" s="1947"/>
      <c r="M60" s="1947"/>
      <c r="N60" s="1947"/>
      <c r="O60" s="1947"/>
      <c r="P60" s="1947"/>
      <c r="Q60" s="1947"/>
      <c r="R60" s="1947"/>
      <c r="S60" s="1947"/>
      <c r="T60" s="1947"/>
      <c r="U60" s="2156" t="s">
        <v>1309</v>
      </c>
      <c r="V60" s="2156"/>
      <c r="W60" s="2156"/>
      <c r="X60" s="2156"/>
      <c r="Y60" s="2156"/>
      <c r="Z60" s="2350">
        <v>1</v>
      </c>
      <c r="AA60" s="2350"/>
      <c r="AB60" s="2350"/>
      <c r="AC60" s="2158" t="s">
        <v>15</v>
      </c>
      <c r="AD60" s="2159"/>
      <c r="AE60" s="2160"/>
      <c r="AF60" s="2160"/>
      <c r="AG60" s="2161"/>
      <c r="AK60" s="167"/>
      <c r="AL60" s="297"/>
      <c r="AM60" s="13"/>
      <c r="AN60" s="1771"/>
      <c r="AO60" s="1771"/>
      <c r="AP60" s="1771"/>
      <c r="AQ60" s="1771"/>
      <c r="AR60" s="1771"/>
      <c r="AS60" s="1771"/>
      <c r="AT60" s="1771"/>
      <c r="AU60" s="1771"/>
      <c r="AV60" s="1771"/>
      <c r="AW60" s="1771"/>
      <c r="AX60" s="606"/>
      <c r="BA60" s="2142">
        <v>3</v>
      </c>
      <c r="BB60" s="2143"/>
      <c r="BC60" s="2143"/>
      <c r="BD60" s="2144"/>
      <c r="BE60" s="2348"/>
      <c r="BF60" s="2349"/>
      <c r="BG60" s="2349"/>
      <c r="BH60" s="569" t="s">
        <v>351</v>
      </c>
      <c r="BI60" s="663"/>
      <c r="BJ60" s="664"/>
      <c r="BK60" s="652"/>
      <c r="BL60" s="653"/>
      <c r="BM60" s="2142">
        <v>3</v>
      </c>
      <c r="BN60" s="2143"/>
      <c r="BO60" s="2143"/>
      <c r="BP60" s="2144"/>
      <c r="BQ60" s="2145">
        <v>173</v>
      </c>
      <c r="BR60" s="2146"/>
      <c r="BS60" s="2146"/>
      <c r="BT60" s="569" t="s">
        <v>351</v>
      </c>
      <c r="BU60" s="663"/>
      <c r="BV60" s="664"/>
      <c r="BX60" s="13"/>
    </row>
    <row r="61" spans="1:76" ht="14.1" customHeight="1">
      <c r="A61" s="18"/>
      <c r="B61" s="13"/>
      <c r="C61" s="2255"/>
      <c r="D61" s="2256"/>
      <c r="E61" s="2261"/>
      <c r="F61" s="2262"/>
      <c r="G61" s="2040"/>
      <c r="H61" s="1947"/>
      <c r="I61" s="1947"/>
      <c r="J61" s="1947"/>
      <c r="K61" s="1947"/>
      <c r="L61" s="1947"/>
      <c r="M61" s="1947"/>
      <c r="N61" s="1947"/>
      <c r="O61" s="1947"/>
      <c r="P61" s="1947"/>
      <c r="Q61" s="1947"/>
      <c r="R61" s="1947"/>
      <c r="S61" s="1947"/>
      <c r="T61" s="1947"/>
      <c r="U61" s="2156"/>
      <c r="V61" s="2156"/>
      <c r="W61" s="2156"/>
      <c r="X61" s="2156"/>
      <c r="Y61" s="2156"/>
      <c r="Z61" s="2350"/>
      <c r="AA61" s="2350"/>
      <c r="AB61" s="2350"/>
      <c r="AC61" s="2158"/>
      <c r="AD61" s="2162"/>
      <c r="AE61" s="2163"/>
      <c r="AF61" s="2163"/>
      <c r="AG61" s="2164"/>
      <c r="AK61" s="561"/>
      <c r="AL61" s="297"/>
      <c r="AN61" s="1771"/>
      <c r="AO61" s="1771"/>
      <c r="AP61" s="1771"/>
      <c r="AQ61" s="1771"/>
      <c r="AR61" s="1771"/>
      <c r="AS61" s="1771"/>
      <c r="AT61" s="1771"/>
      <c r="AU61" s="1771"/>
      <c r="AV61" s="1771"/>
      <c r="AW61" s="1771"/>
      <c r="AX61" s="309"/>
      <c r="BA61" s="2142">
        <v>4</v>
      </c>
      <c r="BB61" s="2143"/>
      <c r="BC61" s="2143"/>
      <c r="BD61" s="2144"/>
      <c r="BE61" s="2348"/>
      <c r="BF61" s="2349"/>
      <c r="BG61" s="2349"/>
      <c r="BH61" s="569" t="s">
        <v>351</v>
      </c>
      <c r="BI61" s="663"/>
      <c r="BJ61" s="664"/>
      <c r="BK61" s="652"/>
      <c r="BL61" s="653"/>
      <c r="BM61" s="2142">
        <v>4</v>
      </c>
      <c r="BN61" s="2143"/>
      <c r="BO61" s="2143"/>
      <c r="BP61" s="2144"/>
      <c r="BQ61" s="2145">
        <v>173</v>
      </c>
      <c r="BR61" s="2146"/>
      <c r="BS61" s="2146"/>
      <c r="BT61" s="569" t="s">
        <v>351</v>
      </c>
      <c r="BU61" s="663"/>
      <c r="BV61" s="664"/>
    </row>
    <row r="62" spans="1:76" ht="14.1" customHeight="1">
      <c r="A62" s="18"/>
      <c r="B62" s="13"/>
      <c r="C62" s="2255"/>
      <c r="D62" s="2256"/>
      <c r="E62" s="2261"/>
      <c r="F62" s="2262"/>
      <c r="G62" s="2240" t="s">
        <v>160</v>
      </c>
      <c r="H62" s="2178"/>
      <c r="I62" s="2178"/>
      <c r="J62" s="2178"/>
      <c r="K62" s="2177" t="s">
        <v>33</v>
      </c>
      <c r="L62" s="2178"/>
      <c r="M62" s="2178"/>
      <c r="N62" s="2178"/>
      <c r="O62" s="2222">
        <f>SUM(O52:P59)</f>
        <v>0</v>
      </c>
      <c r="P62" s="2222"/>
      <c r="Q62" s="2224" t="s">
        <v>46</v>
      </c>
      <c r="R62" s="2224"/>
      <c r="S62" s="2224"/>
      <c r="T62" s="2224"/>
      <c r="U62" s="2226" t="s">
        <v>1309</v>
      </c>
      <c r="V62" s="2226"/>
      <c r="W62" s="2226"/>
      <c r="X62" s="2226"/>
      <c r="Y62" s="2226"/>
      <c r="Z62" s="2228" t="str">
        <f>IF(O62=0,"",ROUND(SUM(Z52:AB61),0))</f>
        <v/>
      </c>
      <c r="AA62" s="2228"/>
      <c r="AB62" s="2228"/>
      <c r="AC62" s="2245" t="s">
        <v>15</v>
      </c>
      <c r="AD62" s="2351" t="s">
        <v>1731</v>
      </c>
      <c r="AE62" s="2352"/>
      <c r="AF62" s="2352"/>
      <c r="AG62" s="2353"/>
      <c r="AK62" s="552"/>
      <c r="AL62" s="297"/>
      <c r="AM62" s="656" t="s">
        <v>852</v>
      </c>
      <c r="AN62" s="1771" t="s">
        <v>1589</v>
      </c>
      <c r="AO62" s="1771"/>
      <c r="AP62" s="1771"/>
      <c r="AQ62" s="1771"/>
      <c r="AR62" s="1771"/>
      <c r="AS62" s="1771"/>
      <c r="AT62" s="1771"/>
      <c r="AU62" s="1771"/>
      <c r="AV62" s="1771"/>
      <c r="AW62" s="1771"/>
      <c r="AX62" s="309"/>
      <c r="BA62" s="2142">
        <v>5</v>
      </c>
      <c r="BB62" s="2143"/>
      <c r="BC62" s="2143"/>
      <c r="BD62" s="2144"/>
      <c r="BE62" s="2348"/>
      <c r="BF62" s="2349"/>
      <c r="BG62" s="2349"/>
      <c r="BH62" s="569" t="s">
        <v>351</v>
      </c>
      <c r="BI62" s="663"/>
      <c r="BJ62" s="664"/>
      <c r="BK62" s="652"/>
      <c r="BL62" s="653"/>
      <c r="BM62" s="2142">
        <v>5</v>
      </c>
      <c r="BN62" s="2143"/>
      <c r="BO62" s="2143"/>
      <c r="BP62" s="2144"/>
      <c r="BQ62" s="2145">
        <v>160</v>
      </c>
      <c r="BR62" s="2146"/>
      <c r="BS62" s="2146"/>
      <c r="BT62" s="569" t="s">
        <v>351</v>
      </c>
      <c r="BU62" s="663"/>
      <c r="BV62" s="664"/>
    </row>
    <row r="63" spans="1:76" ht="14.1" customHeight="1">
      <c r="A63" s="18"/>
      <c r="B63" s="13"/>
      <c r="C63" s="2255"/>
      <c r="D63" s="2256"/>
      <c r="E63" s="2263"/>
      <c r="F63" s="2264"/>
      <c r="G63" s="2241"/>
      <c r="H63" s="2180"/>
      <c r="I63" s="2180"/>
      <c r="J63" s="2180"/>
      <c r="K63" s="2179"/>
      <c r="L63" s="2180"/>
      <c r="M63" s="2180"/>
      <c r="N63" s="2180"/>
      <c r="O63" s="2223"/>
      <c r="P63" s="2223"/>
      <c r="Q63" s="2225"/>
      <c r="R63" s="2225"/>
      <c r="S63" s="2225"/>
      <c r="T63" s="2225"/>
      <c r="U63" s="2227"/>
      <c r="V63" s="2227"/>
      <c r="W63" s="2227"/>
      <c r="X63" s="2227"/>
      <c r="Y63" s="2227"/>
      <c r="Z63" s="2229"/>
      <c r="AA63" s="2229"/>
      <c r="AB63" s="2229"/>
      <c r="AC63" s="2246"/>
      <c r="AD63" s="2354"/>
      <c r="AE63" s="2355"/>
      <c r="AF63" s="2355"/>
      <c r="AG63" s="2356"/>
      <c r="AK63" s="552"/>
      <c r="AL63" s="300"/>
      <c r="AN63" s="1771"/>
      <c r="AO63" s="1771"/>
      <c r="AP63" s="1771"/>
      <c r="AQ63" s="1771"/>
      <c r="AR63" s="1771"/>
      <c r="AS63" s="1771"/>
      <c r="AT63" s="1771"/>
      <c r="AU63" s="1771"/>
      <c r="AV63" s="1771"/>
      <c r="AW63" s="1771"/>
      <c r="AX63" s="641"/>
      <c r="BA63" s="2142">
        <v>6</v>
      </c>
      <c r="BB63" s="2143"/>
      <c r="BC63" s="2143"/>
      <c r="BD63" s="2144"/>
      <c r="BE63" s="2348"/>
      <c r="BF63" s="2349"/>
      <c r="BG63" s="2349"/>
      <c r="BH63" s="569" t="s">
        <v>351</v>
      </c>
      <c r="BI63" s="513"/>
      <c r="BJ63" s="662"/>
      <c r="BK63" s="665"/>
      <c r="BL63" s="666"/>
      <c r="BM63" s="2142">
        <v>6</v>
      </c>
      <c r="BN63" s="2143"/>
      <c r="BO63" s="2143"/>
      <c r="BP63" s="2144"/>
      <c r="BQ63" s="2145">
        <v>160</v>
      </c>
      <c r="BR63" s="2146"/>
      <c r="BS63" s="2146"/>
      <c r="BT63" s="569" t="s">
        <v>351</v>
      </c>
      <c r="BU63" s="513"/>
      <c r="BV63" s="662"/>
    </row>
    <row r="64" spans="1:76" ht="14.1" customHeight="1">
      <c r="A64" s="18"/>
      <c r="B64" s="13"/>
      <c r="C64" s="2255"/>
      <c r="D64" s="2256"/>
      <c r="E64" s="2230" t="s">
        <v>1102</v>
      </c>
      <c r="F64" s="2231"/>
      <c r="G64" s="2231"/>
      <c r="H64" s="2231"/>
      <c r="I64" s="2231"/>
      <c r="J64" s="2231"/>
      <c r="K64" s="2234" t="s">
        <v>853</v>
      </c>
      <c r="L64" s="2235"/>
      <c r="M64" s="2173" t="s">
        <v>849</v>
      </c>
      <c r="N64" s="2173"/>
      <c r="O64" s="2173"/>
      <c r="P64" s="2173"/>
      <c r="Q64" s="2173"/>
      <c r="R64" s="2173"/>
      <c r="S64" s="2173"/>
      <c r="T64" s="2175" t="s">
        <v>408</v>
      </c>
      <c r="U64" s="2175"/>
      <c r="V64" s="2175"/>
      <c r="W64" s="2175"/>
      <c r="X64" s="2175"/>
      <c r="Y64" s="2175"/>
      <c r="Z64" s="2365">
        <v>1</v>
      </c>
      <c r="AA64" s="2365"/>
      <c r="AB64" s="2365"/>
      <c r="AC64" s="2207" t="s">
        <v>15</v>
      </c>
      <c r="AD64" s="1949"/>
      <c r="AE64" s="1950"/>
      <c r="AF64" s="1950"/>
      <c r="AG64" s="2200"/>
      <c r="AK64" s="552"/>
      <c r="AL64" s="444"/>
      <c r="AM64" s="65"/>
      <c r="AN64" s="1771"/>
      <c r="AO64" s="1771"/>
      <c r="AP64" s="1771"/>
      <c r="AQ64" s="1771"/>
      <c r="AR64" s="1771"/>
      <c r="AS64" s="1771"/>
      <c r="AT64" s="1771"/>
      <c r="AU64" s="1771"/>
      <c r="AV64" s="1771"/>
      <c r="AW64" s="1771"/>
      <c r="AX64" s="606"/>
      <c r="BA64" s="2142">
        <v>7</v>
      </c>
      <c r="BB64" s="2143"/>
      <c r="BC64" s="2143"/>
      <c r="BD64" s="2144"/>
      <c r="BE64" s="2348"/>
      <c r="BF64" s="2349"/>
      <c r="BG64" s="2349"/>
      <c r="BH64" s="569" t="s">
        <v>351</v>
      </c>
      <c r="BI64" s="663"/>
      <c r="BJ64" s="664"/>
      <c r="BK64" s="652"/>
      <c r="BL64" s="653"/>
      <c r="BM64" s="2142">
        <v>7</v>
      </c>
      <c r="BN64" s="2143"/>
      <c r="BO64" s="2143"/>
      <c r="BP64" s="2144"/>
      <c r="BQ64" s="2145">
        <v>140</v>
      </c>
      <c r="BR64" s="2146"/>
      <c r="BS64" s="2146"/>
      <c r="BT64" s="569" t="s">
        <v>351</v>
      </c>
      <c r="BU64" s="663"/>
      <c r="BV64" s="664"/>
    </row>
    <row r="65" spans="1:76" ht="14.1" customHeight="1">
      <c r="A65" s="18"/>
      <c r="B65" s="13"/>
      <c r="C65" s="2255"/>
      <c r="D65" s="2256"/>
      <c r="E65" s="2230"/>
      <c r="F65" s="2231"/>
      <c r="G65" s="2231"/>
      <c r="H65" s="2231"/>
      <c r="I65" s="2231"/>
      <c r="J65" s="2231"/>
      <c r="K65" s="2236"/>
      <c r="L65" s="2237"/>
      <c r="M65" s="2174"/>
      <c r="N65" s="2174"/>
      <c r="O65" s="2174"/>
      <c r="P65" s="2174"/>
      <c r="Q65" s="2174"/>
      <c r="R65" s="2174"/>
      <c r="S65" s="2174"/>
      <c r="T65" s="2176"/>
      <c r="U65" s="2176"/>
      <c r="V65" s="2176"/>
      <c r="W65" s="2176"/>
      <c r="X65" s="2176"/>
      <c r="Y65" s="2176"/>
      <c r="Z65" s="2366"/>
      <c r="AA65" s="2366"/>
      <c r="AB65" s="2366"/>
      <c r="AC65" s="2171"/>
      <c r="AD65" s="2201"/>
      <c r="AE65" s="1834"/>
      <c r="AF65" s="1834"/>
      <c r="AG65" s="1835"/>
      <c r="AK65" s="552"/>
      <c r="AL65" s="444"/>
      <c r="AM65" s="65"/>
      <c r="AX65" s="606"/>
      <c r="AZ65" s="584"/>
      <c r="BA65" s="2142">
        <v>8</v>
      </c>
      <c r="BB65" s="2143"/>
      <c r="BC65" s="2143"/>
      <c r="BD65" s="2144"/>
      <c r="BE65" s="2348"/>
      <c r="BF65" s="2349"/>
      <c r="BG65" s="2349"/>
      <c r="BH65" s="569" t="s">
        <v>351</v>
      </c>
      <c r="BI65" s="663"/>
      <c r="BJ65" s="664"/>
      <c r="BK65" s="667"/>
      <c r="BL65" s="668"/>
      <c r="BM65" s="2142">
        <v>8</v>
      </c>
      <c r="BN65" s="2143"/>
      <c r="BO65" s="2143"/>
      <c r="BP65" s="2144"/>
      <c r="BQ65" s="2145">
        <v>140</v>
      </c>
      <c r="BR65" s="2146"/>
      <c r="BS65" s="2146"/>
      <c r="BT65" s="569" t="s">
        <v>351</v>
      </c>
      <c r="BU65" s="663"/>
      <c r="BV65" s="664"/>
    </row>
    <row r="66" spans="1:76" ht="14.1" customHeight="1">
      <c r="A66" s="18"/>
      <c r="B66" s="13"/>
      <c r="C66" s="2255"/>
      <c r="D66" s="2256"/>
      <c r="E66" s="2230"/>
      <c r="F66" s="2231"/>
      <c r="G66" s="2231"/>
      <c r="H66" s="2231"/>
      <c r="I66" s="2231"/>
      <c r="J66" s="2231"/>
      <c r="K66" s="2208" t="s">
        <v>852</v>
      </c>
      <c r="L66" s="2209"/>
      <c r="M66" s="2165" t="s">
        <v>850</v>
      </c>
      <c r="N66" s="2165"/>
      <c r="O66" s="2165"/>
      <c r="P66" s="2165"/>
      <c r="Q66" s="2165"/>
      <c r="R66" s="2165"/>
      <c r="S66" s="2165"/>
      <c r="T66" s="2167" t="s">
        <v>802</v>
      </c>
      <c r="U66" s="2167"/>
      <c r="V66" s="2167"/>
      <c r="W66" s="2167"/>
      <c r="X66" s="2167"/>
      <c r="Y66" s="2167"/>
      <c r="Z66" s="2367">
        <v>1</v>
      </c>
      <c r="AA66" s="2367"/>
      <c r="AB66" s="2367"/>
      <c r="AC66" s="2171" t="s">
        <v>15</v>
      </c>
      <c r="AD66" s="2201"/>
      <c r="AE66" s="1834"/>
      <c r="AF66" s="1834"/>
      <c r="AG66" s="1835"/>
      <c r="AK66" s="561"/>
      <c r="AL66" s="444"/>
      <c r="AM66" s="65"/>
      <c r="AX66" s="606"/>
      <c r="AZ66" s="584"/>
      <c r="BA66" s="2142">
        <v>9</v>
      </c>
      <c r="BB66" s="2143"/>
      <c r="BC66" s="2143"/>
      <c r="BD66" s="2144"/>
      <c r="BE66" s="2348"/>
      <c r="BF66" s="2349"/>
      <c r="BG66" s="2349"/>
      <c r="BH66" s="569" t="s">
        <v>351</v>
      </c>
      <c r="BI66" s="663"/>
      <c r="BJ66" s="664"/>
      <c r="BK66" s="667"/>
      <c r="BL66" s="668"/>
      <c r="BM66" s="2142">
        <v>9</v>
      </c>
      <c r="BN66" s="2143"/>
      <c r="BO66" s="2143"/>
      <c r="BP66" s="2144"/>
      <c r="BQ66" s="2145">
        <v>120</v>
      </c>
      <c r="BR66" s="2146"/>
      <c r="BS66" s="2146"/>
      <c r="BT66" s="569" t="s">
        <v>351</v>
      </c>
      <c r="BU66" s="663"/>
      <c r="BV66" s="664"/>
    </row>
    <row r="67" spans="1:76" ht="14.1" customHeight="1" thickBot="1">
      <c r="A67" s="18"/>
      <c r="B67" s="13"/>
      <c r="C67" s="2255"/>
      <c r="D67" s="2256"/>
      <c r="E67" s="2232"/>
      <c r="F67" s="2233"/>
      <c r="G67" s="2233"/>
      <c r="H67" s="2233"/>
      <c r="I67" s="2233"/>
      <c r="J67" s="2233"/>
      <c r="K67" s="2210"/>
      <c r="L67" s="2211"/>
      <c r="M67" s="2166"/>
      <c r="N67" s="2166"/>
      <c r="O67" s="2166"/>
      <c r="P67" s="2166"/>
      <c r="Q67" s="2166"/>
      <c r="R67" s="2166"/>
      <c r="S67" s="2166"/>
      <c r="T67" s="2168"/>
      <c r="U67" s="2168"/>
      <c r="V67" s="2168"/>
      <c r="W67" s="2168"/>
      <c r="X67" s="2168"/>
      <c r="Y67" s="2168"/>
      <c r="Z67" s="2368"/>
      <c r="AA67" s="2368"/>
      <c r="AB67" s="2368"/>
      <c r="AC67" s="2172"/>
      <c r="AD67" s="2202"/>
      <c r="AE67" s="2203"/>
      <c r="AF67" s="2203"/>
      <c r="AG67" s="2204"/>
      <c r="AK67" s="561"/>
      <c r="AL67" s="444"/>
      <c r="AM67" s="65"/>
      <c r="AN67" s="65"/>
      <c r="AO67" s="65"/>
      <c r="AT67" s="65"/>
      <c r="AU67" s="65"/>
      <c r="AV67" s="65"/>
      <c r="AW67" s="65"/>
      <c r="AX67" s="641"/>
      <c r="AZ67" s="584"/>
      <c r="BA67" s="2142">
        <v>10</v>
      </c>
      <c r="BB67" s="2143"/>
      <c r="BC67" s="2143"/>
      <c r="BD67" s="2144"/>
      <c r="BE67" s="2348"/>
      <c r="BF67" s="2349"/>
      <c r="BG67" s="2349"/>
      <c r="BH67" s="569" t="s">
        <v>351</v>
      </c>
      <c r="BI67" s="663"/>
      <c r="BJ67" s="664"/>
      <c r="BK67" s="667"/>
      <c r="BL67" s="668"/>
      <c r="BM67" s="2142">
        <v>10</v>
      </c>
      <c r="BN67" s="2143"/>
      <c r="BO67" s="2143"/>
      <c r="BP67" s="2144"/>
      <c r="BQ67" s="2145">
        <v>120</v>
      </c>
      <c r="BR67" s="2146"/>
      <c r="BS67" s="2146"/>
      <c r="BT67" s="569" t="s">
        <v>351</v>
      </c>
      <c r="BU67" s="663"/>
      <c r="BV67" s="664"/>
      <c r="BX67" s="669"/>
    </row>
    <row r="68" spans="1:76" ht="14.1" customHeight="1">
      <c r="A68" s="18"/>
      <c r="B68" s="13"/>
      <c r="C68" s="2255"/>
      <c r="D68" s="2256"/>
      <c r="E68" s="2181" t="s">
        <v>149</v>
      </c>
      <c r="F68" s="2182"/>
      <c r="G68" s="2182"/>
      <c r="H68" s="2182"/>
      <c r="I68" s="2182"/>
      <c r="J68" s="2183"/>
      <c r="K68" s="2187"/>
      <c r="L68" s="2188"/>
      <c r="M68" s="2188"/>
      <c r="N68" s="2188"/>
      <c r="O68" s="2188"/>
      <c r="P68" s="2188"/>
      <c r="Q68" s="2188"/>
      <c r="R68" s="2188"/>
      <c r="S68" s="2188"/>
      <c r="T68" s="2188"/>
      <c r="U68" s="2182" t="s">
        <v>65</v>
      </c>
      <c r="V68" s="2182"/>
      <c r="W68" s="2182"/>
      <c r="X68" s="2182"/>
      <c r="Y68" s="2182"/>
      <c r="Z68" s="2190" t="str">
        <f>IF(O62=0,"",SUM(Z62:AB67))</f>
        <v/>
      </c>
      <c r="AA68" s="2190"/>
      <c r="AB68" s="2190"/>
      <c r="AC68" s="2192" t="s">
        <v>15</v>
      </c>
      <c r="AD68" s="2181"/>
      <c r="AE68" s="2182"/>
      <c r="AF68" s="2182"/>
      <c r="AG68" s="2363"/>
      <c r="AH68" s="671"/>
      <c r="AI68" s="671"/>
      <c r="AJ68" s="671"/>
      <c r="AK68" s="4"/>
      <c r="AL68" s="444"/>
      <c r="AM68" s="65"/>
      <c r="AN68" s="65"/>
      <c r="AO68" s="65"/>
      <c r="AT68" s="65"/>
      <c r="AU68" s="65"/>
      <c r="AV68" s="65"/>
      <c r="AW68" s="65"/>
      <c r="AX68" s="641"/>
      <c r="AZ68" s="657"/>
      <c r="BA68" s="2142">
        <v>11</v>
      </c>
      <c r="BB68" s="2143"/>
      <c r="BC68" s="2143"/>
      <c r="BD68" s="2144"/>
      <c r="BE68" s="2348"/>
      <c r="BF68" s="2349"/>
      <c r="BG68" s="2349"/>
      <c r="BH68" s="569" t="s">
        <v>351</v>
      </c>
      <c r="BI68" s="513"/>
      <c r="BJ68" s="662"/>
      <c r="BK68" s="667"/>
      <c r="BL68" s="668"/>
      <c r="BM68" s="2142">
        <v>11</v>
      </c>
      <c r="BN68" s="2143"/>
      <c r="BO68" s="2143"/>
      <c r="BP68" s="2144"/>
      <c r="BQ68" s="2145">
        <v>90</v>
      </c>
      <c r="BR68" s="2146"/>
      <c r="BS68" s="2146"/>
      <c r="BT68" s="569" t="s">
        <v>351</v>
      </c>
      <c r="BU68" s="513"/>
      <c r="BV68" s="662"/>
    </row>
    <row r="69" spans="1:76" ht="14.1" customHeight="1">
      <c r="A69" s="18"/>
      <c r="B69" s="13"/>
      <c r="C69" s="2257"/>
      <c r="D69" s="2258"/>
      <c r="E69" s="2184"/>
      <c r="F69" s="2185"/>
      <c r="G69" s="2185"/>
      <c r="H69" s="2185"/>
      <c r="I69" s="2185"/>
      <c r="J69" s="2186"/>
      <c r="K69" s="2189"/>
      <c r="L69" s="2185"/>
      <c r="M69" s="2185"/>
      <c r="N69" s="2185"/>
      <c r="O69" s="2185"/>
      <c r="P69" s="2185"/>
      <c r="Q69" s="2185"/>
      <c r="R69" s="2185"/>
      <c r="S69" s="2185"/>
      <c r="T69" s="2185"/>
      <c r="U69" s="2185"/>
      <c r="V69" s="2185"/>
      <c r="W69" s="2185"/>
      <c r="X69" s="2185"/>
      <c r="Y69" s="2185"/>
      <c r="Z69" s="2191"/>
      <c r="AA69" s="2191"/>
      <c r="AB69" s="2191"/>
      <c r="AC69" s="2193"/>
      <c r="AD69" s="2184"/>
      <c r="AE69" s="2185"/>
      <c r="AF69" s="2185"/>
      <c r="AG69" s="2364"/>
      <c r="AH69" s="671"/>
      <c r="AI69" s="671"/>
      <c r="AJ69" s="671"/>
      <c r="AK69" s="4"/>
      <c r="AL69" s="444"/>
      <c r="AM69" s="65"/>
      <c r="AN69" s="65"/>
      <c r="AO69" s="65"/>
      <c r="AP69" s="65"/>
      <c r="AQ69" s="65"/>
      <c r="AR69" s="65"/>
      <c r="AS69" s="65"/>
      <c r="AT69" s="65"/>
      <c r="AU69" s="65"/>
      <c r="AV69" s="65"/>
      <c r="AW69" s="65"/>
      <c r="AX69" s="641"/>
      <c r="AZ69" s="564"/>
      <c r="BA69" s="2142">
        <v>12</v>
      </c>
      <c r="BB69" s="2143"/>
      <c r="BC69" s="2143"/>
      <c r="BD69" s="2144"/>
      <c r="BE69" s="2348"/>
      <c r="BF69" s="2349"/>
      <c r="BG69" s="2349"/>
      <c r="BH69" s="569" t="s">
        <v>351</v>
      </c>
      <c r="BI69" s="663"/>
      <c r="BJ69" s="664"/>
      <c r="BK69" s="667"/>
      <c r="BL69" s="668"/>
      <c r="BM69" s="2142">
        <v>12</v>
      </c>
      <c r="BN69" s="2143"/>
      <c r="BO69" s="2143"/>
      <c r="BP69" s="2144"/>
      <c r="BQ69" s="2145">
        <v>90</v>
      </c>
      <c r="BR69" s="2146"/>
      <c r="BS69" s="2146"/>
      <c r="BT69" s="569" t="s">
        <v>351</v>
      </c>
      <c r="BU69" s="663"/>
      <c r="BV69" s="664"/>
    </row>
    <row r="70" spans="1:76" ht="15" customHeight="1">
      <c r="A70" s="18"/>
      <c r="B70" s="13"/>
      <c r="C70" s="13"/>
      <c r="D70" s="13"/>
      <c r="E70" s="13"/>
      <c r="F70" s="13"/>
      <c r="G70" s="13"/>
      <c r="H70" s="13"/>
      <c r="I70" s="4"/>
      <c r="J70" s="4"/>
      <c r="K70" s="4"/>
      <c r="L70" s="4"/>
      <c r="M70" s="4"/>
      <c r="P70" s="4"/>
      <c r="T70" s="4"/>
      <c r="U70" s="4"/>
      <c r="V70" s="673"/>
      <c r="W70" s="673"/>
      <c r="X70" s="322"/>
      <c r="Y70" s="674"/>
      <c r="Z70" s="673"/>
      <c r="AA70" s="673"/>
      <c r="AB70" s="673"/>
      <c r="AC70" s="270"/>
      <c r="AD70" s="436"/>
      <c r="AE70" s="13"/>
      <c r="AF70" s="671"/>
      <c r="AG70" s="671"/>
      <c r="AH70" s="671"/>
      <c r="AI70" s="671"/>
      <c r="AJ70" s="671"/>
      <c r="AK70" s="561"/>
      <c r="AL70" s="444"/>
      <c r="AM70" s="65"/>
      <c r="AN70" s="65"/>
      <c r="AO70" s="65"/>
      <c r="AP70" s="65"/>
      <c r="AQ70" s="65"/>
      <c r="AR70" s="65"/>
      <c r="AS70" s="65"/>
      <c r="AT70" s="65"/>
      <c r="AU70" s="65"/>
      <c r="AV70" s="65"/>
      <c r="AW70" s="65"/>
      <c r="AX70" s="641"/>
      <c r="AZ70" s="672"/>
      <c r="BA70" s="2142">
        <v>13</v>
      </c>
      <c r="BB70" s="2143"/>
      <c r="BC70" s="2143"/>
      <c r="BD70" s="2144"/>
      <c r="BE70" s="2348"/>
      <c r="BF70" s="2349"/>
      <c r="BG70" s="2349"/>
      <c r="BH70" s="569" t="s">
        <v>351</v>
      </c>
      <c r="BI70" s="663"/>
      <c r="BJ70" s="664"/>
      <c r="BK70" s="667"/>
      <c r="BL70" s="668"/>
      <c r="BM70" s="2142">
        <v>13</v>
      </c>
      <c r="BN70" s="2143"/>
      <c r="BO70" s="2143"/>
      <c r="BP70" s="2144"/>
      <c r="BQ70" s="2145">
        <v>80</v>
      </c>
      <c r="BR70" s="2146"/>
      <c r="BS70" s="2146"/>
      <c r="BT70" s="569" t="s">
        <v>351</v>
      </c>
      <c r="BU70" s="663"/>
      <c r="BV70" s="664"/>
      <c r="BX70" s="669"/>
    </row>
    <row r="71" spans="1:76" ht="14.1" customHeight="1">
      <c r="A71" s="18"/>
      <c r="B71" s="13"/>
      <c r="C71" s="561" t="s">
        <v>41</v>
      </c>
      <c r="D71" s="1710" t="s">
        <v>809</v>
      </c>
      <c r="E71" s="1710"/>
      <c r="F71" s="1710"/>
      <c r="G71" s="1710"/>
      <c r="H71" s="1710"/>
      <c r="I71" s="1710"/>
      <c r="J71" s="1710"/>
      <c r="K71" s="1710"/>
      <c r="L71" s="1710"/>
      <c r="M71" s="1710"/>
      <c r="N71" s="1710"/>
      <c r="O71" s="1710"/>
      <c r="P71" s="1710"/>
      <c r="Q71" s="1710"/>
      <c r="R71" s="1710"/>
      <c r="S71" s="1710"/>
      <c r="T71" s="1710"/>
      <c r="U71" s="1710"/>
      <c r="V71" s="1710"/>
      <c r="W71" s="1710"/>
      <c r="X71" s="1710"/>
      <c r="Y71" s="1710"/>
      <c r="Z71" s="1710"/>
      <c r="AA71" s="1710"/>
      <c r="AB71" s="1710"/>
      <c r="AC71" s="1710"/>
      <c r="AD71" s="1710"/>
      <c r="AE71" s="1710"/>
      <c r="AF71" s="1710"/>
      <c r="AG71" s="1710"/>
      <c r="AH71" s="1710"/>
      <c r="AI71" s="1710"/>
      <c r="AJ71" s="1710"/>
      <c r="AK71" s="1710"/>
      <c r="AL71" s="301" t="s">
        <v>491</v>
      </c>
      <c r="AM71" s="1871" t="s">
        <v>118</v>
      </c>
      <c r="AN71" s="1871"/>
      <c r="AO71" s="1871"/>
      <c r="AP71" s="1871"/>
      <c r="AQ71" s="1871"/>
      <c r="AR71" s="1871"/>
      <c r="AS71" s="1871"/>
      <c r="AT71" s="1871"/>
      <c r="AU71" s="1871"/>
      <c r="AV71" s="1871"/>
      <c r="AW71" s="1871"/>
      <c r="AX71" s="168"/>
      <c r="BA71" s="2142">
        <v>14</v>
      </c>
      <c r="BB71" s="2143"/>
      <c r="BC71" s="2143"/>
      <c r="BD71" s="2144"/>
      <c r="BE71" s="2348"/>
      <c r="BF71" s="2349"/>
      <c r="BG71" s="2349"/>
      <c r="BH71" s="569" t="s">
        <v>351</v>
      </c>
      <c r="BI71" s="663"/>
      <c r="BJ71" s="664"/>
      <c r="BK71" s="667"/>
      <c r="BL71" s="668"/>
      <c r="BM71" s="2142">
        <v>14</v>
      </c>
      <c r="BN71" s="2143"/>
      <c r="BO71" s="2143"/>
      <c r="BP71" s="2144"/>
      <c r="BQ71" s="2145"/>
      <c r="BR71" s="2146"/>
      <c r="BS71" s="2146"/>
      <c r="BT71" s="569" t="s">
        <v>351</v>
      </c>
      <c r="BU71" s="663"/>
      <c r="BV71" s="664"/>
    </row>
    <row r="72" spans="1:76" ht="14.1" customHeight="1">
      <c r="A72" s="18"/>
      <c r="B72" s="13"/>
      <c r="C72" s="675"/>
      <c r="D72" s="640"/>
      <c r="E72" s="640"/>
      <c r="F72" s="640"/>
      <c r="G72" s="640"/>
      <c r="H72" s="640"/>
      <c r="I72" s="640"/>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0"/>
      <c r="AH72" s="640"/>
      <c r="AI72" s="640"/>
      <c r="AJ72" s="640"/>
      <c r="AL72" s="12"/>
      <c r="AM72" s="1871"/>
      <c r="AN72" s="1871"/>
      <c r="AO72" s="1871"/>
      <c r="AP72" s="1871"/>
      <c r="AQ72" s="1871"/>
      <c r="AR72" s="1871"/>
      <c r="AS72" s="1871"/>
      <c r="AT72" s="1871"/>
      <c r="AU72" s="1871"/>
      <c r="AV72" s="1871"/>
      <c r="AW72" s="1871"/>
      <c r="AX72" s="168"/>
      <c r="BA72" s="2142">
        <v>15</v>
      </c>
      <c r="BB72" s="2143"/>
      <c r="BC72" s="2143"/>
      <c r="BD72" s="2144"/>
      <c r="BE72" s="2348"/>
      <c r="BF72" s="2349"/>
      <c r="BG72" s="2349"/>
      <c r="BH72" s="569" t="s">
        <v>351</v>
      </c>
      <c r="BI72" s="663"/>
      <c r="BJ72" s="664"/>
      <c r="BK72" s="667"/>
      <c r="BL72" s="668"/>
      <c r="BM72" s="2142">
        <v>15</v>
      </c>
      <c r="BN72" s="2143"/>
      <c r="BO72" s="2143"/>
      <c r="BP72" s="2144"/>
      <c r="BQ72" s="2145"/>
      <c r="BR72" s="2146"/>
      <c r="BS72" s="2146"/>
      <c r="BT72" s="569" t="s">
        <v>351</v>
      </c>
      <c r="BU72" s="663"/>
      <c r="BV72" s="664"/>
    </row>
    <row r="73" spans="1:76" ht="14.1" customHeight="1">
      <c r="A73" s="18"/>
      <c r="B73" s="13"/>
      <c r="C73" s="561" t="s">
        <v>465</v>
      </c>
      <c r="D73" s="1710" t="s">
        <v>810</v>
      </c>
      <c r="E73" s="1710"/>
      <c r="F73" s="1710"/>
      <c r="G73" s="1710"/>
      <c r="H73" s="1710"/>
      <c r="I73" s="1710"/>
      <c r="J73" s="1710"/>
      <c r="K73" s="1710"/>
      <c r="L73" s="1710"/>
      <c r="M73" s="1710"/>
      <c r="N73" s="1710"/>
      <c r="O73" s="1710"/>
      <c r="P73" s="1710"/>
      <c r="Q73" s="1710"/>
      <c r="R73" s="1710"/>
      <c r="S73" s="1710"/>
      <c r="T73" s="1710"/>
      <c r="U73" s="1710"/>
      <c r="V73" s="1710"/>
      <c r="W73" s="1710"/>
      <c r="X73" s="1710"/>
      <c r="Y73" s="1710"/>
      <c r="Z73" s="1710"/>
      <c r="AA73" s="1710"/>
      <c r="AB73" s="1710"/>
      <c r="AC73" s="1710"/>
      <c r="AD73" s="1710"/>
      <c r="AE73" s="1710"/>
      <c r="AF73" s="1710"/>
      <c r="AG73" s="1710"/>
      <c r="AH73" s="1710"/>
      <c r="AI73" s="1710"/>
      <c r="AJ73" s="1710"/>
      <c r="AK73" s="1710"/>
      <c r="AL73" s="444"/>
      <c r="AM73" s="65"/>
      <c r="AN73" s="65"/>
      <c r="AO73" s="65"/>
      <c r="AP73" s="65"/>
      <c r="AQ73" s="65"/>
      <c r="AR73" s="65"/>
      <c r="AS73" s="65"/>
      <c r="AT73" s="65"/>
      <c r="AU73" s="65"/>
      <c r="AV73" s="65"/>
      <c r="AW73" s="65"/>
      <c r="AX73" s="641"/>
      <c r="BA73" s="2142">
        <v>16</v>
      </c>
      <c r="BB73" s="2143"/>
      <c r="BC73" s="2143"/>
      <c r="BD73" s="2144"/>
      <c r="BE73" s="2348"/>
      <c r="BF73" s="2349"/>
      <c r="BG73" s="2349"/>
      <c r="BH73" s="569" t="s">
        <v>351</v>
      </c>
      <c r="BI73" s="513"/>
      <c r="BJ73" s="662"/>
      <c r="BK73" s="667"/>
      <c r="BL73" s="668"/>
      <c r="BM73" s="2142">
        <v>16</v>
      </c>
      <c r="BN73" s="2143"/>
      <c r="BO73" s="2143"/>
      <c r="BP73" s="2144"/>
      <c r="BQ73" s="2145"/>
      <c r="BR73" s="2146"/>
      <c r="BS73" s="2146"/>
      <c r="BT73" s="569" t="s">
        <v>351</v>
      </c>
      <c r="BU73" s="513"/>
      <c r="BV73" s="662"/>
    </row>
    <row r="74" spans="1:76" ht="14.1" customHeight="1">
      <c r="A74" s="18"/>
      <c r="B74" s="13"/>
      <c r="C74" s="570"/>
      <c r="D74" s="564"/>
      <c r="E74" s="564"/>
      <c r="F74" s="564"/>
      <c r="G74" s="564"/>
      <c r="H74" s="564"/>
      <c r="I74" s="436"/>
      <c r="J74" s="436"/>
      <c r="K74" s="436"/>
      <c r="L74" s="436"/>
      <c r="M74" s="436"/>
      <c r="N74" s="436"/>
      <c r="O74" s="436"/>
      <c r="P74" s="436"/>
      <c r="Q74" s="436"/>
      <c r="R74" s="436"/>
      <c r="S74" s="436"/>
      <c r="T74" s="436"/>
      <c r="U74" s="436"/>
      <c r="V74" s="676"/>
      <c r="W74" s="676"/>
      <c r="X74" s="516"/>
      <c r="Y74" s="674"/>
      <c r="Z74" s="673"/>
      <c r="AA74" s="673"/>
      <c r="AB74" s="673"/>
      <c r="AC74" s="270"/>
      <c r="AD74" s="436"/>
      <c r="AE74" s="13"/>
      <c r="AF74" s="13"/>
      <c r="AG74" s="13"/>
      <c r="AH74" s="13"/>
      <c r="AI74" s="13"/>
      <c r="AJ74" s="13"/>
      <c r="AK74" s="533"/>
      <c r="AL74" s="444"/>
      <c r="AM74" s="65"/>
      <c r="AN74" s="65"/>
      <c r="AO74" s="65"/>
      <c r="AP74" s="65"/>
      <c r="AQ74" s="65"/>
      <c r="AR74" s="65"/>
      <c r="AS74" s="65"/>
      <c r="AT74" s="65"/>
      <c r="AU74" s="65"/>
      <c r="AV74" s="65"/>
      <c r="AW74" s="65"/>
      <c r="AX74" s="641"/>
      <c r="BA74" s="2142">
        <v>17</v>
      </c>
      <c r="BB74" s="2143"/>
      <c r="BC74" s="2143"/>
      <c r="BD74" s="2144"/>
      <c r="BE74" s="2348"/>
      <c r="BF74" s="2349"/>
      <c r="BG74" s="2349"/>
      <c r="BH74" s="569" t="s">
        <v>351</v>
      </c>
      <c r="BI74" s="663"/>
      <c r="BJ74" s="664"/>
      <c r="BK74" s="667"/>
      <c r="BL74" s="668"/>
      <c r="BM74" s="2142">
        <v>17</v>
      </c>
      <c r="BN74" s="2143"/>
      <c r="BO74" s="2143"/>
      <c r="BP74" s="2144"/>
      <c r="BQ74" s="2145"/>
      <c r="BR74" s="2146"/>
      <c r="BS74" s="2146"/>
      <c r="BT74" s="569" t="s">
        <v>351</v>
      </c>
      <c r="BU74" s="663"/>
      <c r="BV74" s="664"/>
    </row>
    <row r="75" spans="1:76" ht="14.1" customHeight="1">
      <c r="A75" s="18"/>
      <c r="C75" s="561" t="s">
        <v>1381</v>
      </c>
      <c r="D75" s="1710" t="s">
        <v>1278</v>
      </c>
      <c r="E75" s="1710"/>
      <c r="F75" s="1710"/>
      <c r="G75" s="1710"/>
      <c r="H75" s="1710"/>
      <c r="I75" s="1710"/>
      <c r="J75" s="1710"/>
      <c r="K75" s="1710"/>
      <c r="L75" s="1710"/>
      <c r="M75" s="1710"/>
      <c r="N75" s="1710"/>
      <c r="O75" s="1710"/>
      <c r="P75" s="1710"/>
      <c r="Q75" s="1710"/>
      <c r="R75" s="1710"/>
      <c r="S75" s="1710"/>
      <c r="T75" s="1710"/>
      <c r="U75" s="1710"/>
      <c r="V75" s="1710"/>
      <c r="W75" s="1710"/>
      <c r="X75" s="1710"/>
      <c r="Y75" s="1710"/>
      <c r="Z75" s="673"/>
      <c r="AA75" s="673"/>
      <c r="AB75" s="673"/>
      <c r="AC75" s="270"/>
      <c r="AD75" s="436"/>
      <c r="AG75" s="576"/>
      <c r="AH75" s="576"/>
      <c r="AI75" s="576"/>
      <c r="AK75" s="677"/>
      <c r="AL75" s="302" t="s">
        <v>17</v>
      </c>
      <c r="AM75" s="1941" t="s">
        <v>1527</v>
      </c>
      <c r="AN75" s="1941"/>
      <c r="AO75" s="1941"/>
      <c r="AP75" s="1941"/>
      <c r="AQ75" s="1941"/>
      <c r="AR75" s="1941"/>
      <c r="AS75" s="1941"/>
      <c r="AT75" s="1941"/>
      <c r="AU75" s="1941"/>
      <c r="AV75" s="1941"/>
      <c r="AW75" s="1941"/>
      <c r="AX75" s="679"/>
      <c r="BA75" s="2142">
        <v>18</v>
      </c>
      <c r="BB75" s="2143"/>
      <c r="BC75" s="2143"/>
      <c r="BD75" s="2144"/>
      <c r="BE75" s="2348"/>
      <c r="BF75" s="2349"/>
      <c r="BG75" s="2349"/>
      <c r="BH75" s="569" t="s">
        <v>351</v>
      </c>
      <c r="BI75" s="663"/>
      <c r="BJ75" s="664"/>
      <c r="BK75" s="667"/>
      <c r="BL75" s="668"/>
      <c r="BM75" s="2142">
        <v>18</v>
      </c>
      <c r="BN75" s="2143"/>
      <c r="BO75" s="2143"/>
      <c r="BP75" s="2144"/>
      <c r="BQ75" s="2145"/>
      <c r="BR75" s="2146"/>
      <c r="BS75" s="2146"/>
      <c r="BT75" s="569" t="s">
        <v>351</v>
      </c>
      <c r="BU75" s="663"/>
      <c r="BV75" s="664"/>
    </row>
    <row r="76" spans="1:76" ht="14.1" customHeight="1">
      <c r="A76" s="18"/>
      <c r="Z76" s="673"/>
      <c r="AA76" s="673"/>
      <c r="AB76" s="673"/>
      <c r="AC76" s="270"/>
      <c r="AD76" s="436"/>
      <c r="AG76" s="576"/>
      <c r="AH76" s="576"/>
      <c r="AI76" s="576"/>
      <c r="AK76" s="681"/>
      <c r="AL76" s="642"/>
      <c r="AM76" s="576"/>
      <c r="AN76" s="677"/>
      <c r="AO76" s="677"/>
      <c r="AP76" s="677"/>
      <c r="AQ76" s="677"/>
      <c r="AR76" s="677"/>
      <c r="AS76" s="677"/>
      <c r="AT76" s="677"/>
      <c r="AU76" s="677"/>
      <c r="AV76" s="677"/>
      <c r="AW76" s="677"/>
      <c r="AX76" s="717"/>
      <c r="BA76" s="2142">
        <v>19</v>
      </c>
      <c r="BB76" s="2143"/>
      <c r="BC76" s="2143"/>
      <c r="BD76" s="2144"/>
      <c r="BE76" s="2348"/>
      <c r="BF76" s="2349"/>
      <c r="BG76" s="2349"/>
      <c r="BH76" s="569" t="s">
        <v>351</v>
      </c>
      <c r="BI76" s="663"/>
      <c r="BJ76" s="664"/>
      <c r="BK76" s="667"/>
      <c r="BL76" s="668"/>
      <c r="BM76" s="2142">
        <v>19</v>
      </c>
      <c r="BN76" s="2143"/>
      <c r="BO76" s="2143"/>
      <c r="BP76" s="2144"/>
      <c r="BQ76" s="2145"/>
      <c r="BR76" s="2146"/>
      <c r="BS76" s="2146"/>
      <c r="BT76" s="569" t="s">
        <v>351</v>
      </c>
      <c r="BU76" s="663"/>
      <c r="BV76" s="664"/>
    </row>
    <row r="77" spans="1:76" ht="14.1" customHeight="1">
      <c r="A77" s="18"/>
      <c r="C77" s="1710" t="s">
        <v>1382</v>
      </c>
      <c r="D77" s="1710"/>
      <c r="E77" s="1710"/>
      <c r="F77" s="1710"/>
      <c r="G77" s="1710"/>
      <c r="H77" s="1710"/>
      <c r="I77" s="1710"/>
      <c r="J77" s="1710"/>
      <c r="K77" s="1710"/>
      <c r="L77" s="1710"/>
      <c r="M77" s="1710"/>
      <c r="N77" s="1710"/>
      <c r="O77" s="1710"/>
      <c r="P77" s="1710"/>
      <c r="Q77" s="1710"/>
      <c r="R77" s="1710"/>
      <c r="S77" s="1710"/>
      <c r="T77" s="1710"/>
      <c r="U77" s="1710"/>
      <c r="V77" s="1710"/>
      <c r="W77" s="1710"/>
      <c r="X77" s="1710"/>
      <c r="Y77" s="1710"/>
      <c r="Z77" s="673"/>
      <c r="AA77" s="673"/>
      <c r="AB77" s="673"/>
      <c r="AC77" s="270"/>
      <c r="AD77" s="436"/>
      <c r="AG77" s="576"/>
      <c r="AH77" s="576"/>
      <c r="AI77" s="576"/>
      <c r="AK77" s="684"/>
      <c r="AL77" s="642"/>
      <c r="AM77" s="718"/>
      <c r="AN77" s="718"/>
      <c r="AO77" s="718"/>
      <c r="AP77" s="718"/>
      <c r="AQ77" s="718"/>
      <c r="AR77" s="718"/>
      <c r="AS77" s="718"/>
      <c r="AT77" s="718"/>
      <c r="AU77" s="718"/>
      <c r="AV77" s="718"/>
      <c r="AW77" s="718"/>
      <c r="AX77" s="719"/>
      <c r="BA77" s="2142">
        <v>20</v>
      </c>
      <c r="BB77" s="2143"/>
      <c r="BC77" s="2143"/>
      <c r="BD77" s="2144"/>
      <c r="BE77" s="2348"/>
      <c r="BF77" s="2349"/>
      <c r="BG77" s="2349"/>
      <c r="BH77" s="569" t="s">
        <v>351</v>
      </c>
      <c r="BI77" s="663"/>
      <c r="BJ77" s="664"/>
      <c r="BK77" s="682"/>
      <c r="BL77" s="683"/>
      <c r="BM77" s="2142">
        <v>20</v>
      </c>
      <c r="BN77" s="2143"/>
      <c r="BO77" s="2143"/>
      <c r="BP77" s="2144"/>
      <c r="BQ77" s="2145"/>
      <c r="BR77" s="2146"/>
      <c r="BS77" s="2146"/>
      <c r="BT77" s="569" t="s">
        <v>351</v>
      </c>
      <c r="BU77" s="663"/>
      <c r="BV77" s="664"/>
    </row>
    <row r="78" spans="1:76" ht="14.1" customHeight="1">
      <c r="A78" s="18"/>
      <c r="C78" s="13"/>
      <c r="D78" s="13"/>
      <c r="E78" s="2044" t="s">
        <v>402</v>
      </c>
      <c r="F78" s="2045"/>
      <c r="G78" s="2045"/>
      <c r="H78" s="2045"/>
      <c r="I78" s="2045"/>
      <c r="J78" s="2045"/>
      <c r="K78" s="2045"/>
      <c r="L78" s="2056"/>
      <c r="M78" s="2212" t="s">
        <v>1279</v>
      </c>
      <c r="N78" s="2212"/>
      <c r="O78" s="2212"/>
      <c r="P78" s="2044" t="s">
        <v>402</v>
      </c>
      <c r="Q78" s="2045"/>
      <c r="R78" s="2045"/>
      <c r="S78" s="2045"/>
      <c r="T78" s="2045"/>
      <c r="U78" s="2045"/>
      <c r="V78" s="2045"/>
      <c r="W78" s="2056"/>
      <c r="X78" s="2212" t="s">
        <v>1279</v>
      </c>
      <c r="Y78" s="2212"/>
      <c r="Z78" s="2212"/>
      <c r="AG78" s="576"/>
      <c r="AH78" s="576"/>
      <c r="AI78" s="576"/>
      <c r="AK78" s="686"/>
      <c r="AL78" s="642"/>
      <c r="AM78" s="716"/>
      <c r="AN78" s="716"/>
      <c r="AO78" s="716"/>
      <c r="AP78" s="716"/>
      <c r="AQ78" s="716"/>
      <c r="AR78" s="716"/>
      <c r="AS78" s="716"/>
      <c r="AT78" s="716"/>
      <c r="AU78" s="716"/>
      <c r="AV78" s="716"/>
      <c r="AW78" s="716"/>
      <c r="AX78" s="272"/>
      <c r="BA78" s="43"/>
      <c r="BB78" s="43"/>
      <c r="BC78" s="43"/>
      <c r="BD78" s="43"/>
      <c r="BE78" s="685"/>
      <c r="BF78" s="685"/>
      <c r="BG78" s="685"/>
      <c r="BH78" s="571"/>
      <c r="BI78" s="529"/>
      <c r="BJ78" s="438"/>
      <c r="BK78" s="652"/>
      <c r="BL78" s="653"/>
      <c r="BM78" s="43"/>
      <c r="BN78" s="43"/>
      <c r="BO78" s="43"/>
      <c r="BP78" s="43"/>
      <c r="BQ78" s="685"/>
      <c r="BR78" s="685"/>
      <c r="BS78" s="685"/>
      <c r="BT78" s="571"/>
      <c r="BU78" s="529"/>
      <c r="BV78" s="438"/>
    </row>
    <row r="79" spans="1:76" ht="14.1" customHeight="1">
      <c r="A79" s="579"/>
      <c r="C79" s="13"/>
      <c r="D79" s="13"/>
      <c r="E79" s="2357"/>
      <c r="F79" s="2358"/>
      <c r="G79" s="2358"/>
      <c r="H79" s="2358"/>
      <c r="I79" s="2358"/>
      <c r="J79" s="2358"/>
      <c r="K79" s="2358"/>
      <c r="L79" s="2359"/>
      <c r="M79" s="2360"/>
      <c r="N79" s="2361"/>
      <c r="O79" s="265" t="s">
        <v>1280</v>
      </c>
      <c r="P79" s="2357"/>
      <c r="Q79" s="2358"/>
      <c r="R79" s="2358"/>
      <c r="S79" s="2358"/>
      <c r="T79" s="2358"/>
      <c r="U79" s="2358"/>
      <c r="V79" s="2358"/>
      <c r="W79" s="2359"/>
      <c r="X79" s="2360"/>
      <c r="Y79" s="2361"/>
      <c r="Z79" s="265" t="s">
        <v>1280</v>
      </c>
      <c r="AK79" s="677"/>
      <c r="AL79" s="720"/>
      <c r="AM79" s="716"/>
      <c r="AN79" s="716"/>
      <c r="AO79" s="716"/>
      <c r="AP79" s="716"/>
      <c r="AQ79" s="716"/>
      <c r="AR79" s="716"/>
      <c r="AS79" s="716"/>
      <c r="AT79" s="716"/>
      <c r="AU79" s="716"/>
      <c r="AV79" s="716"/>
      <c r="AW79" s="716"/>
      <c r="AX79" s="272"/>
    </row>
    <row r="80" spans="1:76" ht="14.1" customHeight="1" thickBot="1">
      <c r="A80" s="687"/>
      <c r="B80" s="688"/>
      <c r="C80" s="688"/>
      <c r="D80" s="688"/>
      <c r="E80" s="688"/>
      <c r="F80" s="688"/>
      <c r="G80" s="688"/>
      <c r="H80" s="688"/>
      <c r="I80" s="688"/>
      <c r="J80" s="688"/>
      <c r="K80" s="688"/>
      <c r="L80" s="688"/>
      <c r="M80" s="688"/>
      <c r="N80" s="688"/>
      <c r="O80" s="688"/>
      <c r="P80" s="688"/>
      <c r="Q80" s="688"/>
      <c r="R80" s="688"/>
      <c r="S80" s="688"/>
      <c r="T80" s="688"/>
      <c r="U80" s="688"/>
      <c r="V80" s="688"/>
      <c r="W80" s="688"/>
      <c r="X80" s="688"/>
      <c r="Y80" s="688"/>
      <c r="Z80" s="688"/>
      <c r="AA80" s="688"/>
      <c r="AB80" s="688"/>
      <c r="AC80" s="688"/>
      <c r="AD80" s="688"/>
      <c r="AE80" s="688"/>
      <c r="AF80" s="688"/>
      <c r="AG80" s="670"/>
      <c r="AH80" s="670"/>
      <c r="AI80" s="670"/>
      <c r="AJ80" s="688"/>
      <c r="AK80" s="688"/>
      <c r="AL80" s="721"/>
      <c r="AM80" s="722"/>
      <c r="AN80" s="688"/>
      <c r="AO80" s="688"/>
      <c r="AP80" s="688"/>
      <c r="AQ80" s="688"/>
      <c r="AR80" s="688"/>
      <c r="AS80" s="688"/>
      <c r="AT80" s="688"/>
      <c r="AU80" s="688"/>
      <c r="AV80" s="688"/>
      <c r="AW80" s="688"/>
      <c r="AX80" s="723"/>
    </row>
    <row r="81" spans="51:78" ht="14.1" customHeight="1">
      <c r="AY81" s="605"/>
      <c r="AZ81" s="605"/>
      <c r="BA81" s="605"/>
      <c r="BY81" s="541"/>
      <c r="BZ81" s="322"/>
    </row>
    <row r="82" spans="51:78" ht="14.1" customHeight="1">
      <c r="AY82" s="605"/>
      <c r="AZ82" s="605"/>
      <c r="BA82" s="605"/>
      <c r="BY82" s="322"/>
    </row>
    <row r="83" spans="51:78" ht="14.1" customHeight="1">
      <c r="AY83" s="605"/>
      <c r="AZ83" s="605"/>
      <c r="BA83" s="605"/>
      <c r="BY83" s="322"/>
    </row>
    <row r="84" spans="51:78" ht="14.1" customHeight="1">
      <c r="AY84" s="584"/>
      <c r="AZ84" s="584"/>
      <c r="BA84" s="584"/>
      <c r="BY84" s="322"/>
    </row>
    <row r="85" spans="51:78" ht="14.1" customHeight="1">
      <c r="AY85" s="584"/>
      <c r="AZ85" s="584"/>
      <c r="BA85" s="584"/>
      <c r="BY85" s="322"/>
    </row>
    <row r="86" spans="51:78" ht="14.1" customHeight="1">
      <c r="AY86" s="691"/>
      <c r="AZ86" s="691"/>
      <c r="BA86" s="691"/>
      <c r="BY86" s="541"/>
      <c r="BZ86" s="322"/>
    </row>
    <row r="87" spans="51:78" ht="14.1" customHeight="1">
      <c r="AY87" s="693"/>
      <c r="BY87" s="322"/>
    </row>
    <row r="88" spans="51:78" ht="14.1" customHeight="1">
      <c r="AY88" s="693"/>
      <c r="BY88" s="322"/>
    </row>
    <row r="89" spans="51:78" ht="14.1" customHeight="1">
      <c r="AY89" s="693"/>
      <c r="BY89" s="322"/>
    </row>
    <row r="90" spans="51:78" ht="14.1" customHeight="1">
      <c r="AY90" s="693"/>
      <c r="BY90" s="322"/>
    </row>
    <row r="91" spans="51:78" ht="14.1" customHeight="1">
      <c r="AY91" s="693"/>
      <c r="BY91" s="322"/>
    </row>
    <row r="92" spans="51:78" ht="14.1" customHeight="1">
      <c r="AY92" s="693"/>
      <c r="BY92" s="322"/>
    </row>
    <row r="93" spans="51:78" ht="14.1" customHeight="1">
      <c r="AY93" s="693"/>
      <c r="BY93" s="322"/>
    </row>
    <row r="94" spans="51:78" ht="14.1" customHeight="1">
      <c r="BY94" s="541"/>
      <c r="BZ94" s="322"/>
    </row>
    <row r="95" spans="51:78" ht="14.1" customHeight="1">
      <c r="BY95" s="541"/>
      <c r="BZ95" s="322"/>
    </row>
    <row r="96" spans="51:78" ht="14.1" customHeight="1">
      <c r="BY96" s="322"/>
    </row>
    <row r="97" spans="51:104" ht="14.1" customHeight="1">
      <c r="AY97" s="694"/>
      <c r="BY97" s="322"/>
    </row>
    <row r="98" spans="51:104" ht="14.1" customHeight="1">
      <c r="AY98" s="694"/>
      <c r="BY98" s="322"/>
    </row>
    <row r="99" spans="51:104" ht="14.1" customHeight="1">
      <c r="AY99" s="694"/>
      <c r="BY99" s="322"/>
    </row>
    <row r="100" spans="51:104" ht="14.1" customHeight="1">
      <c r="AY100" s="694"/>
      <c r="BY100" s="541"/>
      <c r="BZ100" s="322"/>
    </row>
    <row r="101" spans="51:104" ht="14.1" customHeight="1">
      <c r="BY101" s="322"/>
    </row>
    <row r="102" spans="51:104" ht="14.1" customHeight="1">
      <c r="BY102" s="322"/>
    </row>
    <row r="103" spans="51:104" ht="14.1" customHeight="1">
      <c r="BY103" s="322"/>
    </row>
    <row r="104" spans="51:104" ht="14.1" customHeight="1">
      <c r="BY104" s="322"/>
    </row>
    <row r="105" spans="51:104" ht="14.1" customHeight="1">
      <c r="BY105" s="541"/>
      <c r="BZ105" s="322"/>
    </row>
    <row r="106" spans="51:104" ht="14.1" customHeight="1">
      <c r="BY106" s="322"/>
    </row>
    <row r="107" spans="51:104" ht="14.1" customHeight="1">
      <c r="BY107" s="322"/>
    </row>
    <row r="108" spans="51:104" ht="14.1" customHeight="1">
      <c r="BY108" s="322"/>
    </row>
    <row r="109" spans="51:104" ht="14.1" customHeight="1">
      <c r="BY109" s="322"/>
    </row>
    <row r="110" spans="51:104" ht="14.1" customHeight="1">
      <c r="BY110" s="541"/>
      <c r="BZ110" s="322"/>
    </row>
    <row r="111" spans="51:104" ht="14.1" customHeight="1">
      <c r="BY111" s="322"/>
    </row>
    <row r="112" spans="51:104" ht="14.1" customHeight="1">
      <c r="BY112" s="322"/>
      <c r="CN112" s="587"/>
      <c r="CO112" s="587"/>
      <c r="CP112" s="587"/>
      <c r="CX112" s="695"/>
      <c r="CY112" s="695"/>
      <c r="CZ112" s="695"/>
    </row>
    <row r="113" spans="61:106" ht="14.1" customHeight="1">
      <c r="BY113" s="322"/>
      <c r="CN113" s="587"/>
      <c r="CO113" s="587"/>
      <c r="CP113" s="587"/>
      <c r="CQ113" s="587"/>
      <c r="CR113" s="587"/>
      <c r="CV113" s="696"/>
      <c r="CW113" s="696"/>
      <c r="CX113" s="695"/>
      <c r="CY113" s="695"/>
      <c r="CZ113" s="695"/>
    </row>
    <row r="114" spans="61:106" ht="14.1" customHeight="1">
      <c r="BY114" s="322"/>
      <c r="CS114" s="587"/>
      <c r="CT114" s="587"/>
      <c r="CU114" s="587"/>
      <c r="CV114" s="696"/>
      <c r="CW114" s="696"/>
      <c r="CX114" s="695"/>
      <c r="CY114" s="695"/>
      <c r="CZ114" s="695"/>
    </row>
    <row r="115" spans="61:106" ht="14.1" customHeight="1">
      <c r="BX115" s="543"/>
      <c r="BY115" s="541"/>
      <c r="BZ115" s="322"/>
    </row>
    <row r="116" spans="61:106" ht="14.1" customHeight="1">
      <c r="BI116" s="697"/>
      <c r="BJ116" s="697"/>
      <c r="BK116" s="697"/>
      <c r="BL116" s="543"/>
      <c r="BM116" s="322"/>
      <c r="BU116" s="669"/>
      <c r="BV116" s="669"/>
      <c r="BW116" s="669"/>
      <c r="BX116" s="543"/>
      <c r="BY116" s="322"/>
      <c r="CN116" s="698"/>
      <c r="CO116" s="698"/>
      <c r="CP116" s="698"/>
      <c r="CQ116" s="698"/>
    </row>
    <row r="117" spans="61:106">
      <c r="BI117" s="697"/>
      <c r="BJ117" s="697"/>
      <c r="BK117" s="697"/>
      <c r="BL117" s="543"/>
      <c r="BM117" s="322"/>
      <c r="BU117" s="669"/>
      <c r="BV117" s="669"/>
      <c r="BW117" s="669"/>
      <c r="BX117" s="543"/>
      <c r="BY117" s="322"/>
    </row>
    <row r="118" spans="61:106">
      <c r="BI118" s="697"/>
      <c r="BJ118" s="697"/>
      <c r="BK118" s="697"/>
      <c r="BL118" s="543"/>
      <c r="BM118" s="322"/>
      <c r="BU118" s="669"/>
      <c r="BV118" s="669"/>
      <c r="BW118" s="669"/>
      <c r="BX118" s="543"/>
      <c r="BY118" s="322"/>
      <c r="CN118" s="541"/>
      <c r="CO118" s="541"/>
      <c r="CP118" s="541"/>
      <c r="CQ118" s="541"/>
      <c r="CR118" s="541"/>
    </row>
    <row r="119" spans="61:106">
      <c r="BI119" s="697"/>
      <c r="BJ119" s="697"/>
      <c r="BK119" s="697"/>
      <c r="BL119" s="543"/>
      <c r="BM119" s="322"/>
      <c r="BU119" s="669"/>
      <c r="BV119" s="669"/>
      <c r="BW119" s="669"/>
      <c r="BX119" s="543"/>
      <c r="BY119" s="322"/>
      <c r="CS119" s="541"/>
      <c r="CT119" s="541"/>
      <c r="CU119" s="541"/>
      <c r="CV119" s="541"/>
      <c r="CW119" s="541"/>
      <c r="CX119" s="541"/>
    </row>
    <row r="120" spans="61:106" ht="12" customHeight="1">
      <c r="BI120" s="697"/>
      <c r="BJ120" s="697"/>
      <c r="BK120" s="697"/>
      <c r="BL120" s="543"/>
      <c r="BM120" s="541"/>
      <c r="BN120" s="322"/>
      <c r="BU120" s="669"/>
      <c r="BV120" s="669"/>
      <c r="BW120" s="669"/>
      <c r="BX120" s="543"/>
      <c r="BY120" s="541"/>
      <c r="BZ120" s="322"/>
    </row>
    <row r="121" spans="61:106">
      <c r="BI121" s="697"/>
      <c r="BJ121" s="697"/>
      <c r="BK121" s="697"/>
      <c r="BL121" s="543"/>
      <c r="BM121" s="322"/>
      <c r="BU121" s="669"/>
      <c r="BV121" s="669"/>
      <c r="BW121" s="669"/>
      <c r="BX121" s="543"/>
      <c r="BY121" s="322"/>
    </row>
    <row r="122" spans="61:106">
      <c r="BI122" s="697"/>
      <c r="BJ122" s="697"/>
      <c r="BK122" s="697"/>
      <c r="BL122" s="543"/>
      <c r="BM122" s="322"/>
      <c r="BU122" s="669"/>
      <c r="BV122" s="669"/>
      <c r="BW122" s="669"/>
      <c r="BX122" s="543"/>
      <c r="BY122" s="322"/>
      <c r="CN122" s="698"/>
      <c r="CO122" s="698"/>
      <c r="CP122" s="698"/>
      <c r="CQ122" s="698"/>
      <c r="CR122" s="698"/>
    </row>
    <row r="123" spans="61:106" ht="13.5">
      <c r="BI123" s="697"/>
      <c r="BJ123" s="697"/>
      <c r="BK123" s="697"/>
      <c r="BL123" s="543"/>
      <c r="BM123" s="322"/>
      <c r="BU123" s="669"/>
      <c r="BV123" s="669"/>
      <c r="BW123" s="669"/>
      <c r="BX123" s="543"/>
      <c r="BY123" s="322"/>
      <c r="CN123" s="698"/>
      <c r="CO123" s="698"/>
      <c r="CP123" s="698"/>
      <c r="CQ123" s="698"/>
      <c r="CR123" s="698"/>
      <c r="CS123" s="698"/>
      <c r="CT123" s="698"/>
      <c r="CU123" s="698"/>
      <c r="CV123" s="699"/>
      <c r="CW123" s="699"/>
      <c r="CX123" s="518"/>
      <c r="CY123" s="700"/>
      <c r="CZ123" s="700"/>
      <c r="DA123" s="700"/>
      <c r="DB123" s="700"/>
    </row>
    <row r="124" spans="61:106" ht="13.5" customHeight="1">
      <c r="BI124" s="697"/>
      <c r="BJ124" s="697"/>
      <c r="BK124" s="697"/>
      <c r="BL124" s="543"/>
      <c r="BM124" s="322"/>
      <c r="BU124" s="669"/>
      <c r="BV124" s="669"/>
      <c r="BW124" s="669"/>
      <c r="BX124" s="543"/>
      <c r="BY124" s="322"/>
      <c r="CS124" s="698"/>
      <c r="CT124" s="698"/>
      <c r="CU124" s="698"/>
      <c r="CV124" s="699"/>
      <c r="CW124" s="699"/>
      <c r="CX124" s="518"/>
      <c r="CY124" s="700"/>
      <c r="CZ124" s="700"/>
      <c r="DA124" s="700"/>
      <c r="DB124" s="700"/>
    </row>
    <row r="125" spans="61:106" ht="14.25" customHeight="1"/>
    <row r="126" spans="61:106" ht="13.5" customHeight="1"/>
    <row r="127" spans="61:106" ht="13.5" customHeight="1"/>
    <row r="128" spans="61:106" ht="13.5" customHeight="1"/>
    <row r="130" spans="33:50" ht="13.5" customHeight="1"/>
    <row r="133" spans="33:50">
      <c r="AG133" s="576"/>
      <c r="AH133" s="576"/>
      <c r="AI133" s="576"/>
    </row>
    <row r="134" spans="33:50">
      <c r="AG134" s="576"/>
      <c r="AH134" s="576"/>
      <c r="AI134" s="576"/>
      <c r="AR134" s="587"/>
      <c r="AS134" s="587"/>
      <c r="AT134" s="587"/>
      <c r="AU134" s="587"/>
      <c r="AW134" s="587"/>
      <c r="AX134" s="587"/>
    </row>
    <row r="135" spans="33:50">
      <c r="AG135" s="576"/>
      <c r="AH135" s="576"/>
      <c r="AI135" s="576"/>
      <c r="AR135" s="587"/>
      <c r="AS135" s="587"/>
      <c r="AT135" s="587"/>
      <c r="AU135" s="587"/>
      <c r="AV135" s="587"/>
      <c r="AW135" s="587"/>
      <c r="AX135" s="587"/>
    </row>
    <row r="136" spans="33:50">
      <c r="AG136" s="576"/>
      <c r="AH136" s="576"/>
      <c r="AI136" s="576"/>
      <c r="AR136" s="587"/>
      <c r="AS136" s="587"/>
      <c r="AT136" s="587"/>
      <c r="AU136" s="587"/>
      <c r="AV136" s="587"/>
      <c r="AW136" s="587"/>
      <c r="AX136" s="587"/>
    </row>
    <row r="137" spans="33:50" ht="13.5" customHeight="1">
      <c r="AG137" s="576"/>
      <c r="AH137" s="576"/>
      <c r="AI137" s="576"/>
      <c r="AR137" s="701"/>
      <c r="AS137" s="701"/>
      <c r="AT137" s="701"/>
      <c r="AU137" s="701"/>
      <c r="AV137" s="587"/>
      <c r="AW137" s="701"/>
      <c r="AX137" s="701"/>
    </row>
    <row r="138" spans="33:50">
      <c r="AG138" s="576"/>
      <c r="AH138" s="576"/>
      <c r="AI138" s="576"/>
      <c r="AR138" s="701"/>
      <c r="AS138" s="701"/>
      <c r="AT138" s="701"/>
      <c r="AU138" s="701"/>
      <c r="AV138" s="701"/>
      <c r="AW138" s="701"/>
      <c r="AX138" s="701"/>
    </row>
    <row r="139" spans="33:50">
      <c r="AG139" s="576"/>
      <c r="AH139" s="576"/>
      <c r="AI139" s="576"/>
      <c r="AR139" s="701"/>
      <c r="AS139" s="701"/>
      <c r="AT139" s="701"/>
      <c r="AU139" s="701"/>
      <c r="AV139" s="701"/>
      <c r="AW139" s="701"/>
      <c r="AX139" s="701"/>
    </row>
    <row r="140" spans="33:50">
      <c r="AG140" s="576"/>
      <c r="AH140" s="576"/>
      <c r="AI140" s="576"/>
      <c r="AR140" s="701"/>
      <c r="AS140" s="701"/>
      <c r="AT140" s="701"/>
      <c r="AU140" s="701"/>
      <c r="AV140" s="701"/>
      <c r="AW140" s="701"/>
      <c r="AX140" s="701"/>
    </row>
    <row r="141" spans="33:50" ht="13.5" customHeight="1">
      <c r="AG141" s="576"/>
      <c r="AH141" s="576"/>
      <c r="AI141" s="576"/>
      <c r="AV141" s="701"/>
    </row>
    <row r="142" spans="33:50" ht="13.5" customHeight="1">
      <c r="AG142" s="576"/>
      <c r="AH142" s="576"/>
      <c r="AI142" s="576"/>
    </row>
    <row r="143" spans="33:50">
      <c r="AG143" s="576"/>
      <c r="AH143" s="576"/>
      <c r="AI143" s="576"/>
    </row>
    <row r="144" spans="33:50">
      <c r="AG144" s="576"/>
      <c r="AH144" s="576"/>
      <c r="AI144" s="576"/>
    </row>
    <row r="145" spans="33:85">
      <c r="AG145" s="576"/>
      <c r="AH145" s="576"/>
      <c r="AI145" s="576"/>
    </row>
    <row r="146" spans="33:85">
      <c r="AG146" s="576"/>
      <c r="AH146" s="576"/>
      <c r="AI146" s="576"/>
      <c r="AY146" s="702"/>
      <c r="AZ146" s="702"/>
      <c r="BA146" s="702"/>
      <c r="BB146" s="702"/>
      <c r="BD146" s="703"/>
      <c r="BE146" s="703"/>
      <c r="BF146" s="704"/>
      <c r="BG146" s="704"/>
      <c r="BH146" s="53"/>
      <c r="BI146" s="13"/>
      <c r="BJ146" s="13"/>
      <c r="BK146" s="13"/>
      <c r="BL146" s="13"/>
      <c r="BV146" s="541"/>
    </row>
    <row r="147" spans="33:85">
      <c r="AG147" s="576"/>
      <c r="AH147" s="576"/>
      <c r="AI147" s="576"/>
      <c r="AY147" s="702"/>
      <c r="AZ147" s="702"/>
      <c r="BA147" s="702"/>
      <c r="BB147" s="702"/>
      <c r="BC147" s="702"/>
      <c r="BD147" s="703"/>
      <c r="BE147" s="703"/>
      <c r="BF147" s="704"/>
      <c r="BG147" s="704"/>
      <c r="BH147" s="53"/>
      <c r="BI147" s="13"/>
      <c r="BJ147" s="13"/>
      <c r="BK147" s="13"/>
      <c r="BL147" s="13"/>
      <c r="BV147" s="541"/>
    </row>
    <row r="148" spans="33:85">
      <c r="AG148" s="576"/>
      <c r="AH148" s="576"/>
      <c r="AI148" s="576"/>
      <c r="AY148" s="702"/>
      <c r="AZ148" s="702"/>
      <c r="BA148" s="702"/>
      <c r="BV148" s="541"/>
    </row>
    <row r="149" spans="33:85">
      <c r="AG149" s="576"/>
      <c r="AH149" s="576"/>
      <c r="AI149" s="576"/>
      <c r="AY149" s="702"/>
      <c r="AZ149" s="702"/>
      <c r="BA149" s="702"/>
      <c r="BV149" s="541"/>
      <c r="CE149" s="587"/>
      <c r="CF149" s="587"/>
      <c r="CG149" s="587"/>
    </row>
    <row r="150" spans="33:85" ht="13.5">
      <c r="AG150" s="576"/>
      <c r="AH150" s="576"/>
      <c r="AI150" s="576"/>
      <c r="BC150" s="705"/>
      <c r="BD150" s="705"/>
      <c r="BE150" s="705"/>
      <c r="BF150" s="706"/>
      <c r="BG150" s="706"/>
      <c r="BH150" s="53"/>
      <c r="BI150" s="13"/>
      <c r="BJ150" s="13"/>
      <c r="BK150" s="13"/>
      <c r="BL150" s="13"/>
      <c r="BV150" s="541"/>
      <c r="CE150" s="518"/>
      <c r="CF150" s="518"/>
      <c r="CG150" s="518"/>
    </row>
    <row r="151" spans="33:85">
      <c r="AG151" s="576"/>
      <c r="AH151" s="576"/>
      <c r="AI151" s="576"/>
      <c r="BC151" s="705"/>
      <c r="BD151" s="705"/>
      <c r="BE151" s="705"/>
      <c r="BF151" s="706"/>
      <c r="BG151" s="706"/>
      <c r="BH151" s="53"/>
      <c r="BI151" s="13"/>
      <c r="BJ151" s="13"/>
      <c r="BK151" s="13"/>
      <c r="BL151" s="13"/>
      <c r="BV151" s="541"/>
    </row>
    <row r="152" spans="33:85">
      <c r="BC152" s="705"/>
      <c r="BD152" s="705"/>
      <c r="BE152" s="705"/>
      <c r="BF152" s="706"/>
      <c r="BG152" s="706"/>
      <c r="BH152" s="53"/>
      <c r="BI152" s="13"/>
      <c r="BJ152" s="13"/>
      <c r="BK152" s="13"/>
      <c r="BL152" s="13"/>
      <c r="BV152" s="541"/>
    </row>
    <row r="153" spans="33:85" ht="13.5">
      <c r="BC153" s="705"/>
      <c r="BD153" s="705"/>
      <c r="BE153" s="705"/>
      <c r="BF153" s="706"/>
      <c r="BG153" s="706"/>
      <c r="BH153" s="53"/>
      <c r="BI153" s="13"/>
      <c r="BJ153" s="13"/>
      <c r="BK153" s="13"/>
      <c r="BL153" s="13"/>
      <c r="BV153" s="517"/>
    </row>
    <row r="154" spans="33:85" ht="13.5">
      <c r="BC154" s="578"/>
      <c r="BD154" s="701"/>
      <c r="BE154" s="701"/>
      <c r="BF154" s="707"/>
      <c r="BG154" s="707"/>
      <c r="BH154" s="53"/>
      <c r="BI154" s="13"/>
      <c r="BJ154" s="13"/>
      <c r="BK154" s="13"/>
      <c r="BL154" s="13"/>
      <c r="BV154" s="517"/>
    </row>
    <row r="155" spans="33:85">
      <c r="BC155" s="701"/>
      <c r="BD155" s="701"/>
      <c r="BE155" s="701"/>
      <c r="BF155" s="707"/>
      <c r="BG155" s="707"/>
      <c r="BH155" s="53"/>
      <c r="BI155" s="13"/>
      <c r="BJ155" s="13"/>
      <c r="BK155" s="13"/>
      <c r="BL155" s="13"/>
    </row>
    <row r="156" spans="33:85">
      <c r="BF156" s="13"/>
      <c r="BG156" s="13"/>
      <c r="BH156" s="13"/>
      <c r="BI156" s="13"/>
      <c r="BJ156" s="13"/>
      <c r="BK156" s="13"/>
      <c r="BL156" s="13"/>
    </row>
    <row r="157" spans="33:85">
      <c r="BF157" s="1728"/>
      <c r="BG157" s="1728"/>
      <c r="BH157" s="1728"/>
      <c r="BI157" s="13"/>
      <c r="BJ157" s="13"/>
      <c r="BK157" s="13"/>
      <c r="BL157" s="13"/>
    </row>
    <row r="159" spans="33:85">
      <c r="BM159" s="587"/>
      <c r="BN159" s="587"/>
      <c r="BO159" s="587"/>
      <c r="BP159" s="587"/>
      <c r="BQ159" s="587"/>
      <c r="BR159" s="708"/>
      <c r="BS159" s="708"/>
      <c r="BT159" s="708"/>
      <c r="BU159" s="708"/>
      <c r="BV159" s="709"/>
      <c r="BW159" s="709"/>
    </row>
    <row r="160" spans="33:85">
      <c r="BM160" s="587"/>
      <c r="BN160" s="587"/>
      <c r="BO160" s="587"/>
      <c r="BP160" s="587"/>
      <c r="BQ160" s="587"/>
      <c r="BR160" s="708"/>
      <c r="BS160" s="708"/>
      <c r="BT160" s="708"/>
      <c r="BU160" s="708"/>
      <c r="BV160" s="709"/>
      <c r="BW160" s="709"/>
    </row>
    <row r="161" spans="65:75">
      <c r="BM161" s="587"/>
      <c r="BN161" s="587"/>
      <c r="BO161" s="587"/>
      <c r="BP161" s="587"/>
      <c r="BQ161" s="587"/>
      <c r="BR161" s="710"/>
      <c r="BS161" s="710"/>
      <c r="BT161" s="710"/>
      <c r="BU161" s="710"/>
      <c r="BV161" s="709"/>
      <c r="BW161" s="709"/>
    </row>
    <row r="165" spans="65:75">
      <c r="BM165" s="587"/>
      <c r="BN165" s="587"/>
      <c r="BO165" s="587"/>
      <c r="BP165" s="587"/>
      <c r="BQ165" s="587"/>
      <c r="BR165" s="710"/>
      <c r="BS165" s="710"/>
      <c r="BT165" s="710"/>
      <c r="BU165" s="710"/>
      <c r="BV165" s="709"/>
      <c r="BW165" s="709"/>
    </row>
    <row r="167" spans="65:75">
      <c r="BM167" s="587"/>
      <c r="BN167" s="587"/>
      <c r="BO167" s="587"/>
      <c r="BP167" s="587"/>
      <c r="BQ167" s="587"/>
      <c r="BR167" s="710"/>
      <c r="BS167" s="710"/>
      <c r="BT167" s="710"/>
      <c r="BU167" s="710"/>
      <c r="BV167" s="709"/>
      <c r="BW167" s="709"/>
    </row>
    <row r="168" spans="65:75">
      <c r="BM168" s="587"/>
      <c r="BN168" s="587"/>
      <c r="BO168" s="587"/>
      <c r="BP168" s="587"/>
      <c r="BQ168" s="587"/>
      <c r="BR168" s="708"/>
      <c r="BS168" s="708"/>
      <c r="BT168" s="708"/>
      <c r="BU168" s="708"/>
      <c r="BV168" s="709"/>
      <c r="BW168" s="709"/>
    </row>
  </sheetData>
  <sheetProtection algorithmName="SHA-512" hashValue="4ckT7Knpnzbb3nWzRe78ovvEMzEeW10RcIJNNqBV0n8zM9RdeJNXUTLp6vs2xKQFDuAEFSNM4fJS6/BYl38ffQ==" saltValue="WXZ9Yf11QvzSJdebSYKuxg==" spinCount="100000" sheet="1" formatCells="0" selectLockedCells="1"/>
  <mergeCells count="330">
    <mergeCell ref="AJ11:AL12"/>
    <mergeCell ref="AG11:AI12"/>
    <mergeCell ref="AD11:AF12"/>
    <mergeCell ref="AM15:AW16"/>
    <mergeCell ref="E68:J69"/>
    <mergeCell ref="K68:T69"/>
    <mergeCell ref="U68:Y69"/>
    <mergeCell ref="Z68:AB69"/>
    <mergeCell ref="AC68:AC69"/>
    <mergeCell ref="AD68:AG69"/>
    <mergeCell ref="Z64:AB65"/>
    <mergeCell ref="AC64:AC65"/>
    <mergeCell ref="K66:L67"/>
    <mergeCell ref="M66:S67"/>
    <mergeCell ref="T66:Y67"/>
    <mergeCell ref="Z66:AB67"/>
    <mergeCell ref="AC66:AC67"/>
    <mergeCell ref="AD64:AG67"/>
    <mergeCell ref="Q56:Q57"/>
    <mergeCell ref="AN62:AW64"/>
    <mergeCell ref="O62:P63"/>
    <mergeCell ref="Q62:T63"/>
    <mergeCell ref="U62:Y63"/>
    <mergeCell ref="Z62:AB63"/>
    <mergeCell ref="BF157:BH157"/>
    <mergeCell ref="E78:L78"/>
    <mergeCell ref="M78:O78"/>
    <mergeCell ref="P78:W78"/>
    <mergeCell ref="X78:Z78"/>
    <mergeCell ref="E79:L79"/>
    <mergeCell ref="M79:N79"/>
    <mergeCell ref="P79:W79"/>
    <mergeCell ref="X79:Y79"/>
    <mergeCell ref="BA76:BD76"/>
    <mergeCell ref="BE76:BG76"/>
    <mergeCell ref="BM76:BP76"/>
    <mergeCell ref="BQ76:BS76"/>
    <mergeCell ref="C77:Y77"/>
    <mergeCell ref="BA77:BD77"/>
    <mergeCell ref="BE77:BG77"/>
    <mergeCell ref="BM77:BP77"/>
    <mergeCell ref="BQ77:BS77"/>
    <mergeCell ref="BA74:BD74"/>
    <mergeCell ref="BE74:BG74"/>
    <mergeCell ref="BM74:BP74"/>
    <mergeCell ref="BQ74:BS74"/>
    <mergeCell ref="D75:Y75"/>
    <mergeCell ref="BA75:BD75"/>
    <mergeCell ref="BE75:BG75"/>
    <mergeCell ref="BM75:BP75"/>
    <mergeCell ref="BQ75:BS75"/>
    <mergeCell ref="AM75:AW75"/>
    <mergeCell ref="D73:AK73"/>
    <mergeCell ref="BA73:BD73"/>
    <mergeCell ref="BE73:BG73"/>
    <mergeCell ref="BM73:BP73"/>
    <mergeCell ref="BQ73:BS73"/>
    <mergeCell ref="BA72:BD72"/>
    <mergeCell ref="BE72:BG72"/>
    <mergeCell ref="BM72:BP72"/>
    <mergeCell ref="BQ72:BS72"/>
    <mergeCell ref="AM71:AW72"/>
    <mergeCell ref="BA70:BD70"/>
    <mergeCell ref="BE70:BG70"/>
    <mergeCell ref="BM70:BP70"/>
    <mergeCell ref="BQ70:BS70"/>
    <mergeCell ref="D71:AK71"/>
    <mergeCell ref="BA71:BD71"/>
    <mergeCell ref="BE71:BG71"/>
    <mergeCell ref="BM71:BP71"/>
    <mergeCell ref="BQ71:BS71"/>
    <mergeCell ref="BA68:BD68"/>
    <mergeCell ref="BE68:BG68"/>
    <mergeCell ref="BM68:BP68"/>
    <mergeCell ref="BQ68:BS68"/>
    <mergeCell ref="BA69:BD69"/>
    <mergeCell ref="BE69:BG69"/>
    <mergeCell ref="BM69:BP69"/>
    <mergeCell ref="BQ69:BS69"/>
    <mergeCell ref="BA66:BD66"/>
    <mergeCell ref="BE66:BG66"/>
    <mergeCell ref="BA67:BD67"/>
    <mergeCell ref="BE67:BG67"/>
    <mergeCell ref="BM67:BP67"/>
    <mergeCell ref="BQ67:BS67"/>
    <mergeCell ref="BQ62:BS62"/>
    <mergeCell ref="BA63:BD63"/>
    <mergeCell ref="BE63:BG63"/>
    <mergeCell ref="BM63:BP63"/>
    <mergeCell ref="BQ63:BS63"/>
    <mergeCell ref="BM62:BP62"/>
    <mergeCell ref="BM66:BP66"/>
    <mergeCell ref="BQ66:BS66"/>
    <mergeCell ref="BA64:BD64"/>
    <mergeCell ref="BE64:BG64"/>
    <mergeCell ref="BM64:BP64"/>
    <mergeCell ref="BQ64:BS64"/>
    <mergeCell ref="BA65:BD65"/>
    <mergeCell ref="BE65:BG65"/>
    <mergeCell ref="BM65:BP65"/>
    <mergeCell ref="BQ65:BS65"/>
    <mergeCell ref="AC62:AC63"/>
    <mergeCell ref="AD62:AG63"/>
    <mergeCell ref="BA62:BD62"/>
    <mergeCell ref="BE62:BG62"/>
    <mergeCell ref="BA58:BD58"/>
    <mergeCell ref="BE58:BG58"/>
    <mergeCell ref="R58:R59"/>
    <mergeCell ref="S58:T59"/>
    <mergeCell ref="BA61:BD61"/>
    <mergeCell ref="BE61:BG61"/>
    <mergeCell ref="U58:Y59"/>
    <mergeCell ref="Z58:AB59"/>
    <mergeCell ref="AC52:AC53"/>
    <mergeCell ref="AD52:AG59"/>
    <mergeCell ref="AC54:AC55"/>
    <mergeCell ref="AC56:AC57"/>
    <mergeCell ref="AC58:AC59"/>
    <mergeCell ref="Z56:AB57"/>
    <mergeCell ref="U60:Y61"/>
    <mergeCell ref="Z60:AB61"/>
    <mergeCell ref="AC60:AC61"/>
    <mergeCell ref="AD60:AG61"/>
    <mergeCell ref="BA54:BJ55"/>
    <mergeCell ref="BM54:BV55"/>
    <mergeCell ref="BQ59:BS59"/>
    <mergeCell ref="BM60:BP60"/>
    <mergeCell ref="BQ60:BS60"/>
    <mergeCell ref="BM58:BP58"/>
    <mergeCell ref="BA59:BD59"/>
    <mergeCell ref="BE59:BG59"/>
    <mergeCell ref="BM59:BP59"/>
    <mergeCell ref="BA56:BD56"/>
    <mergeCell ref="BE56:BJ56"/>
    <mergeCell ref="BM56:BP56"/>
    <mergeCell ref="BA60:BD60"/>
    <mergeCell ref="BE60:BG60"/>
    <mergeCell ref="R56:R57"/>
    <mergeCell ref="S56:T57"/>
    <mergeCell ref="U56:Y57"/>
    <mergeCell ref="G62:J63"/>
    <mergeCell ref="K62:N63"/>
    <mergeCell ref="BT52:BV53"/>
    <mergeCell ref="G54:J55"/>
    <mergeCell ref="K54:N55"/>
    <mergeCell ref="O54:P55"/>
    <mergeCell ref="Q54:Q55"/>
    <mergeCell ref="R54:R55"/>
    <mergeCell ref="S54:T55"/>
    <mergeCell ref="U54:Y55"/>
    <mergeCell ref="Z54:AB55"/>
    <mergeCell ref="BA52:BD53"/>
    <mergeCell ref="BE52:BG53"/>
    <mergeCell ref="BH52:BJ53"/>
    <mergeCell ref="BM52:BP53"/>
    <mergeCell ref="BQ52:BS53"/>
    <mergeCell ref="R52:R53"/>
    <mergeCell ref="S52:T53"/>
    <mergeCell ref="U52:Y53"/>
    <mergeCell ref="Z52:AB53"/>
    <mergeCell ref="BQ56:BV56"/>
    <mergeCell ref="C50:D51"/>
    <mergeCell ref="E50:J51"/>
    <mergeCell ref="K50:AC51"/>
    <mergeCell ref="AD50:AG51"/>
    <mergeCell ref="BA50:BD51"/>
    <mergeCell ref="AM49:AW50"/>
    <mergeCell ref="C52:D69"/>
    <mergeCell ref="E52:F63"/>
    <mergeCell ref="G52:J53"/>
    <mergeCell ref="K52:N53"/>
    <mergeCell ref="O52:P53"/>
    <mergeCell ref="Q52:Q53"/>
    <mergeCell ref="G58:J59"/>
    <mergeCell ref="K58:N59"/>
    <mergeCell ref="O58:P59"/>
    <mergeCell ref="Q58:Q59"/>
    <mergeCell ref="G60:T61"/>
    <mergeCell ref="E64:J67"/>
    <mergeCell ref="K64:L65"/>
    <mergeCell ref="M64:S65"/>
    <mergeCell ref="T64:Y65"/>
    <mergeCell ref="G56:J57"/>
    <mergeCell ref="K56:N57"/>
    <mergeCell ref="O56:P57"/>
    <mergeCell ref="D47:AI48"/>
    <mergeCell ref="BA48:BD49"/>
    <mergeCell ref="BE48:BG49"/>
    <mergeCell ref="BH48:BJ49"/>
    <mergeCell ref="BM48:BP49"/>
    <mergeCell ref="BQ48:BS49"/>
    <mergeCell ref="BT48:BV49"/>
    <mergeCell ref="C49:AG49"/>
    <mergeCell ref="AM42:AW48"/>
    <mergeCell ref="E42:Q42"/>
    <mergeCell ref="S42:T42"/>
    <mergeCell ref="Y42:AA42"/>
    <mergeCell ref="AC42:AE42"/>
    <mergeCell ref="AF42:AH43"/>
    <mergeCell ref="E43:Q43"/>
    <mergeCell ref="S43:T43"/>
    <mergeCell ref="E44:Q44"/>
    <mergeCell ref="S44:T44"/>
    <mergeCell ref="Y44:AA44"/>
    <mergeCell ref="AC44:AE44"/>
    <mergeCell ref="F28:AI28"/>
    <mergeCell ref="G29:AI30"/>
    <mergeCell ref="A38:B38"/>
    <mergeCell ref="C38:AJ38"/>
    <mergeCell ref="D39:S39"/>
    <mergeCell ref="E41:Q41"/>
    <mergeCell ref="S41:T41"/>
    <mergeCell ref="Y41:AH41"/>
    <mergeCell ref="C35:D35"/>
    <mergeCell ref="C11:D12"/>
    <mergeCell ref="E11:F12"/>
    <mergeCell ref="G11:I12"/>
    <mergeCell ref="J11:K12"/>
    <mergeCell ref="R11:T12"/>
    <mergeCell ref="U11:W12"/>
    <mergeCell ref="X11:Z12"/>
    <mergeCell ref="AA11:AC12"/>
    <mergeCell ref="R17:T18"/>
    <mergeCell ref="U17:W18"/>
    <mergeCell ref="X17:Z18"/>
    <mergeCell ref="L11:N12"/>
    <mergeCell ref="O11:Q12"/>
    <mergeCell ref="F16:H16"/>
    <mergeCell ref="I16:K16"/>
    <mergeCell ref="R16:T16"/>
    <mergeCell ref="U16:W16"/>
    <mergeCell ref="C17:E18"/>
    <mergeCell ref="F17:H18"/>
    <mergeCell ref="I17:K18"/>
    <mergeCell ref="L17:N18"/>
    <mergeCell ref="O17:Q18"/>
    <mergeCell ref="C14:N14"/>
    <mergeCell ref="O14:W14"/>
    <mergeCell ref="X14:Z16"/>
    <mergeCell ref="C15:E16"/>
    <mergeCell ref="F15:K15"/>
    <mergeCell ref="L15:N16"/>
    <mergeCell ref="O15:Q16"/>
    <mergeCell ref="R15:W15"/>
    <mergeCell ref="C20:H20"/>
    <mergeCell ref="C21:D21"/>
    <mergeCell ref="E21:AI21"/>
    <mergeCell ref="C6:F8"/>
    <mergeCell ref="G7:Q7"/>
    <mergeCell ref="R7:AC7"/>
    <mergeCell ref="O10:Q10"/>
    <mergeCell ref="G8:Q8"/>
    <mergeCell ref="R8:AC8"/>
    <mergeCell ref="C9:D10"/>
    <mergeCell ref="E9:F10"/>
    <mergeCell ref="G9:K9"/>
    <mergeCell ref="L9:Q9"/>
    <mergeCell ref="U10:W10"/>
    <mergeCell ref="X10:Z10"/>
    <mergeCell ref="R9:T10"/>
    <mergeCell ref="U9:Z9"/>
    <mergeCell ref="AA9:AC10"/>
    <mergeCell ref="G10:I10"/>
    <mergeCell ref="J10:K10"/>
    <mergeCell ref="L10:N10"/>
    <mergeCell ref="G6:AL6"/>
    <mergeCell ref="AD7:AL8"/>
    <mergeCell ref="AJ10:AL10"/>
    <mergeCell ref="AG10:AI10"/>
    <mergeCell ref="AG9:AL9"/>
    <mergeCell ref="AD9:AF10"/>
    <mergeCell ref="A1:AX1"/>
    <mergeCell ref="AZ1:BD1"/>
    <mergeCell ref="A2:AK2"/>
    <mergeCell ref="AL2:AX2"/>
    <mergeCell ref="A4:B4"/>
    <mergeCell ref="A5:B5"/>
    <mergeCell ref="C5:AA5"/>
    <mergeCell ref="AB5:AJ5"/>
    <mergeCell ref="AK5:AL5"/>
    <mergeCell ref="AM5:AR5"/>
    <mergeCell ref="C4:AJ4"/>
    <mergeCell ref="BV31:CF32"/>
    <mergeCell ref="BW33:CF35"/>
    <mergeCell ref="BW36:CF39"/>
    <mergeCell ref="BW40:CF42"/>
    <mergeCell ref="AM51:AW52"/>
    <mergeCell ref="AM53:AW54"/>
    <mergeCell ref="AN55:AW57"/>
    <mergeCell ref="AN58:AW61"/>
    <mergeCell ref="AL17:AL19"/>
    <mergeCell ref="BA18:CL18"/>
    <mergeCell ref="BA46:BJ47"/>
    <mergeCell ref="BM46:BV47"/>
    <mergeCell ref="BE50:BG51"/>
    <mergeCell ref="BH50:BJ51"/>
    <mergeCell ref="BM50:BP51"/>
    <mergeCell ref="BQ50:BS51"/>
    <mergeCell ref="BT50:BV51"/>
    <mergeCell ref="BA57:BD57"/>
    <mergeCell ref="BE57:BG57"/>
    <mergeCell ref="BM57:BP57"/>
    <mergeCell ref="BQ57:BS57"/>
    <mergeCell ref="BQ58:BS58"/>
    <mergeCell ref="BM61:BP61"/>
    <mergeCell ref="BQ61:BS61"/>
    <mergeCell ref="G24:AI24"/>
    <mergeCell ref="G25:AI25"/>
    <mergeCell ref="AM17:AW21"/>
    <mergeCell ref="AM33:AW34"/>
    <mergeCell ref="AF44:AH45"/>
    <mergeCell ref="E45:Q45"/>
    <mergeCell ref="S45:T45"/>
    <mergeCell ref="Y45:AA45"/>
    <mergeCell ref="AC45:AE45"/>
    <mergeCell ref="E35:AI35"/>
    <mergeCell ref="Y43:AA43"/>
    <mergeCell ref="AC43:AE43"/>
    <mergeCell ref="D23:E23"/>
    <mergeCell ref="F23:AI23"/>
    <mergeCell ref="C22:D22"/>
    <mergeCell ref="E22:AI22"/>
    <mergeCell ref="C31:D31"/>
    <mergeCell ref="E31:AI32"/>
    <mergeCell ref="C33:D33"/>
    <mergeCell ref="E33:AI34"/>
    <mergeCell ref="D26:E26"/>
    <mergeCell ref="F26:AI26"/>
    <mergeCell ref="G27:AI27"/>
    <mergeCell ref="D28:E28"/>
  </mergeCells>
  <phoneticPr fontId="4"/>
  <conditionalFormatting sqref="C17:W18">
    <cfRule type="containsBlanks" dxfId="335" priority="12">
      <formula>LEN(TRIM(C17))=0</formula>
    </cfRule>
  </conditionalFormatting>
  <conditionalFormatting sqref="C11:Z12">
    <cfRule type="containsBlanks" dxfId="334" priority="14">
      <formula>LEN(TRIM(C11))=0</formula>
    </cfRule>
  </conditionalFormatting>
  <conditionalFormatting sqref="E79:N79 P79:Y79">
    <cfRule type="containsBlanks" dxfId="333" priority="1">
      <formula>LEN(TRIM(E79))=0</formula>
    </cfRule>
  </conditionalFormatting>
  <conditionalFormatting sqref="O52 O54 O56 Z60 Z64 Z66">
    <cfRule type="containsBlanks" dxfId="332" priority="11">
      <formula>LEN(TRIM(O52))=0</formula>
    </cfRule>
  </conditionalFormatting>
  <conditionalFormatting sqref="O58">
    <cfRule type="containsBlanks" dxfId="331" priority="10">
      <formula>LEN(TRIM(O58))=0</formula>
    </cfRule>
  </conditionalFormatting>
  <conditionalFormatting sqref="AC43:AE43">
    <cfRule type="cellIs" dxfId="330" priority="4" operator="lessThanOrEqual">
      <formula>0</formula>
    </cfRule>
    <cfRule type="cellIs" dxfId="329" priority="5" operator="lessThan">
      <formula>$S$41</formula>
    </cfRule>
  </conditionalFormatting>
  <conditionalFormatting sqref="AC45:AE45">
    <cfRule type="cellIs" dxfId="328" priority="2" operator="lessThanOrEqual">
      <formula>0</formula>
    </cfRule>
    <cfRule type="cellIs" dxfId="327" priority="3" operator="lessThan">
      <formula>$S$42</formula>
    </cfRule>
  </conditionalFormatting>
  <conditionalFormatting sqref="AD11">
    <cfRule type="containsBlanks" dxfId="326" priority="16">
      <formula>LEN(TRIM(AD11))=0</formula>
    </cfRule>
  </conditionalFormatting>
  <conditionalFormatting sqref="AF42:AH45">
    <cfRule type="cellIs" dxfId="325" priority="6" operator="equal">
      <formula>"NG"</formula>
    </cfRule>
    <cfRule type="cellIs" dxfId="324" priority="7" operator="equal">
      <formula>"OK"</formula>
    </cfRule>
  </conditionalFormatting>
  <conditionalFormatting sqref="AG11 AJ11">
    <cfRule type="containsBlanks" dxfId="323" priority="18">
      <formula>LEN(TRIM(AG11))=0</formula>
    </cfRule>
  </conditionalFormatting>
  <conditionalFormatting sqref="AK5">
    <cfRule type="containsBlanks" dxfId="322" priority="17">
      <formula>LEN(TRIM(AK5))=0</formula>
    </cfRule>
  </conditionalFormatting>
  <dataValidations count="2">
    <dataValidation type="list" imeMode="off" allowBlank="1" showInputMessage="1" sqref="AK5:AL5" xr:uid="{B9086FD4-D180-47BD-9F29-3877DC4E5857}">
      <formula1>"　,6,7,8,9,10,11,12,1,2,3"</formula1>
    </dataValidation>
    <dataValidation imeMode="off" allowBlank="1" showInputMessage="1" showErrorMessage="1" sqref="AD11:AL12 C17:W18 O52:P59 C11:Z12" xr:uid="{D0F3CE59-2EAE-4268-99F1-684C45CA1E87}"/>
  </dataValidations>
  <printOptions horizontalCentered="1"/>
  <pageMargins left="0.70866141732283472" right="0.51181102362204722" top="0.70866141732283472" bottom="0.19685039370078741" header="0.19685039370078741" footer="0.23622047244094491"/>
  <pageSetup paperSize="9" scale="73" orientation="portrait" cellComments="asDisplayed" horizontalDpi="300" verticalDpi="300"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191937" r:id="rId4" name="Check Box 16">
              <controlPr defaultSize="0" autoFill="0" autoLine="0" autoPict="0">
                <anchor moveWithCells="1" sizeWithCells="1">
                  <from>
                    <xdr:col>29</xdr:col>
                    <xdr:colOff>19050</xdr:colOff>
                    <xdr:row>70</xdr:row>
                    <xdr:rowOff>0</xdr:rowOff>
                  </from>
                  <to>
                    <xdr:col>31</xdr:col>
                    <xdr:colOff>190500</xdr:colOff>
                    <xdr:row>71</xdr:row>
                    <xdr:rowOff>28575</xdr:rowOff>
                  </to>
                </anchor>
              </controlPr>
            </control>
          </mc:Choice>
        </mc:AlternateContent>
        <mc:AlternateContent xmlns:mc="http://schemas.openxmlformats.org/markup-compatibility/2006">
          <mc:Choice Requires="x14">
            <control shapeId="1191938" r:id="rId5" name="Check Box 17">
              <controlPr defaultSize="0" autoFill="0" autoLine="0" autoPict="0">
                <anchor moveWithCells="1" sizeWithCells="1">
                  <from>
                    <xdr:col>32</xdr:col>
                    <xdr:colOff>57150</xdr:colOff>
                    <xdr:row>70</xdr:row>
                    <xdr:rowOff>0</xdr:rowOff>
                  </from>
                  <to>
                    <xdr:col>35</xdr:col>
                    <xdr:colOff>38100</xdr:colOff>
                    <xdr:row>71</xdr:row>
                    <xdr:rowOff>19050</xdr:rowOff>
                  </to>
                </anchor>
              </controlPr>
            </control>
          </mc:Choice>
        </mc:AlternateContent>
        <mc:AlternateContent xmlns:mc="http://schemas.openxmlformats.org/markup-compatibility/2006">
          <mc:Choice Requires="x14">
            <control shapeId="1191939" r:id="rId6" name="Check Box 3">
              <controlPr defaultSize="0" autoFill="0" autoLine="0" autoPict="0">
                <anchor moveWithCells="1" sizeWithCells="1">
                  <from>
                    <xdr:col>29</xdr:col>
                    <xdr:colOff>9525</xdr:colOff>
                    <xdr:row>71</xdr:row>
                    <xdr:rowOff>152400</xdr:rowOff>
                  </from>
                  <to>
                    <xdr:col>31</xdr:col>
                    <xdr:colOff>180975</xdr:colOff>
                    <xdr:row>73</xdr:row>
                    <xdr:rowOff>9525</xdr:rowOff>
                  </to>
                </anchor>
              </controlPr>
            </control>
          </mc:Choice>
        </mc:AlternateContent>
        <mc:AlternateContent xmlns:mc="http://schemas.openxmlformats.org/markup-compatibility/2006">
          <mc:Choice Requires="x14">
            <control shapeId="1191940" r:id="rId7" name="Check Box 4">
              <controlPr defaultSize="0" autoFill="0" autoLine="0" autoPict="0">
                <anchor moveWithCells="1" sizeWithCells="1">
                  <from>
                    <xdr:col>32</xdr:col>
                    <xdr:colOff>47625</xdr:colOff>
                    <xdr:row>71</xdr:row>
                    <xdr:rowOff>152400</xdr:rowOff>
                  </from>
                  <to>
                    <xdr:col>35</xdr:col>
                    <xdr:colOff>28575</xdr:colOff>
                    <xdr:row>73</xdr:row>
                    <xdr:rowOff>0</xdr:rowOff>
                  </to>
                </anchor>
              </controlPr>
            </control>
          </mc:Choice>
        </mc:AlternateContent>
        <mc:AlternateContent xmlns:mc="http://schemas.openxmlformats.org/markup-compatibility/2006">
          <mc:Choice Requires="x14">
            <control shapeId="1191941" r:id="rId8" name="Check Box 5">
              <controlPr defaultSize="0" autoFill="0" autoLine="0" autoPict="0">
                <anchor moveWithCells="1" sizeWithCells="1">
                  <from>
                    <xdr:col>25</xdr:col>
                    <xdr:colOff>0</xdr:colOff>
                    <xdr:row>74</xdr:row>
                    <xdr:rowOff>0</xdr:rowOff>
                  </from>
                  <to>
                    <xdr:col>27</xdr:col>
                    <xdr:colOff>171450</xdr:colOff>
                    <xdr:row>75</xdr:row>
                    <xdr:rowOff>28575</xdr:rowOff>
                  </to>
                </anchor>
              </controlPr>
            </control>
          </mc:Choice>
        </mc:AlternateContent>
        <mc:AlternateContent xmlns:mc="http://schemas.openxmlformats.org/markup-compatibility/2006">
          <mc:Choice Requires="x14">
            <control shapeId="1191942" r:id="rId9" name="Check Box 6">
              <controlPr defaultSize="0" autoFill="0" autoLine="0" autoPict="0">
                <anchor moveWithCells="1" sizeWithCells="1">
                  <from>
                    <xdr:col>28</xdr:col>
                    <xdr:colOff>38100</xdr:colOff>
                    <xdr:row>74</xdr:row>
                    <xdr:rowOff>0</xdr:rowOff>
                  </from>
                  <to>
                    <xdr:col>31</xdr:col>
                    <xdr:colOff>19050</xdr:colOff>
                    <xdr:row>75</xdr:row>
                    <xdr:rowOff>19050</xdr:rowOff>
                  </to>
                </anchor>
              </controlPr>
            </control>
          </mc:Choice>
        </mc:AlternateContent>
        <mc:AlternateContent xmlns:mc="http://schemas.openxmlformats.org/markup-compatibility/2006">
          <mc:Choice Requires="x14">
            <control shapeId="1191943" r:id="rId10" name="Check Box 7">
              <controlPr defaultSize="0" autoFill="0" autoLine="0" autoPict="0">
                <anchor moveWithCells="1" sizeWithCells="1">
                  <from>
                    <xdr:col>32</xdr:col>
                    <xdr:colOff>38100</xdr:colOff>
                    <xdr:row>74</xdr:row>
                    <xdr:rowOff>0</xdr:rowOff>
                  </from>
                  <to>
                    <xdr:col>37</xdr:col>
                    <xdr:colOff>9525</xdr:colOff>
                    <xdr:row>75</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36</vt:i4>
      </vt:variant>
    </vt:vector>
  </HeadingPairs>
  <TitlesOfParts>
    <vt:vector size="74" baseType="lpstr">
      <vt:lpstr>No1 (2)</vt:lpstr>
      <vt:lpstr>鑑文</vt:lpstr>
      <vt:lpstr>鑑文 (記載例)</vt:lpstr>
      <vt:lpstr>表紙</vt:lpstr>
      <vt:lpstr>留意事項※印刷不要</vt:lpstr>
      <vt:lpstr>No1</vt:lpstr>
      <vt:lpstr>No2(A型記入例)※印刷不要</vt:lpstr>
      <vt:lpstr>No2(B型記入例)※印刷不要</vt:lpstr>
      <vt:lpstr>No2(※A型のみ記入)</vt:lpstr>
      <vt:lpstr>No2 (※B型のみ記入)</vt:lpstr>
      <vt:lpstr>No3</vt:lpstr>
      <vt:lpstr>No4</vt:lpstr>
      <vt:lpstr>No5</vt:lpstr>
      <vt:lpstr>No6</vt:lpstr>
      <vt:lpstr>No7</vt:lpstr>
      <vt:lpstr>No8</vt:lpstr>
      <vt:lpstr>No9</vt:lpstr>
      <vt:lpstr>No10</vt:lpstr>
      <vt:lpstr>No11(記入例)※印刷不要</vt:lpstr>
      <vt:lpstr>No11</vt:lpstr>
      <vt:lpstr>No12(記入例)※印刷不要</vt:lpstr>
      <vt:lpstr>No12</vt:lpstr>
      <vt:lpstr>No13</vt:lpstr>
      <vt:lpstr>No14</vt:lpstr>
      <vt:lpstr>No15</vt:lpstr>
      <vt:lpstr>No16</vt:lpstr>
      <vt:lpstr>No17</vt:lpstr>
      <vt:lpstr>No18</vt:lpstr>
      <vt:lpstr>No19</vt:lpstr>
      <vt:lpstr>No20</vt:lpstr>
      <vt:lpstr>No21</vt:lpstr>
      <vt:lpstr>No22</vt:lpstr>
      <vt:lpstr>No23</vt:lpstr>
      <vt:lpstr>No24</vt:lpstr>
      <vt:lpstr>No25</vt:lpstr>
      <vt:lpstr>No26</vt:lpstr>
      <vt:lpstr>No27</vt:lpstr>
      <vt:lpstr>No28</vt:lpstr>
      <vt:lpstr>'No1'!Print_Area</vt:lpstr>
      <vt:lpstr>'No1 (2)'!Print_Area</vt:lpstr>
      <vt:lpstr>'No10'!Print_Area</vt:lpstr>
      <vt:lpstr>'No11'!Print_Area</vt:lpstr>
      <vt:lpstr>'No11(記入例)※印刷不要'!Print_Area</vt:lpstr>
      <vt:lpstr>'No12'!Print_Area</vt:lpstr>
      <vt:lpstr>'No12(記入例)※印刷不要'!Print_Area</vt:lpstr>
      <vt:lpstr>'No13'!Print_Area</vt:lpstr>
      <vt:lpstr>'No14'!Print_Area</vt:lpstr>
      <vt:lpstr>'No15'!Print_Area</vt:lpstr>
      <vt:lpstr>'No16'!Print_Area</vt:lpstr>
      <vt:lpstr>'No17'!Print_Area</vt:lpstr>
      <vt:lpstr>'No18'!Print_Area</vt:lpstr>
      <vt:lpstr>'No19'!Print_Area</vt:lpstr>
      <vt:lpstr>'No2 (※B型のみ記入)'!Print_Area</vt:lpstr>
      <vt:lpstr>'No2(※A型のみ記入)'!Print_Area</vt:lpstr>
      <vt:lpstr>'No2(A型記入例)※印刷不要'!Print_Area</vt:lpstr>
      <vt:lpstr>'No2(B型記入例)※印刷不要'!Print_Area</vt:lpstr>
      <vt:lpstr>'No20'!Print_Area</vt:lpstr>
      <vt:lpstr>'No21'!Print_Area</vt:lpstr>
      <vt:lpstr>'No22'!Print_Area</vt:lpstr>
      <vt:lpstr>'No23'!Print_Area</vt:lpstr>
      <vt:lpstr>'No24'!Print_Area</vt:lpstr>
      <vt:lpstr>'No25'!Print_Area</vt:lpstr>
      <vt:lpstr>'No26'!Print_Area</vt:lpstr>
      <vt:lpstr>'No27'!Print_Area</vt:lpstr>
      <vt:lpstr>'No28'!Print_Area</vt:lpstr>
      <vt:lpstr>'No3'!Print_Area</vt:lpstr>
      <vt:lpstr>'No4'!Print_Area</vt:lpstr>
      <vt:lpstr>'No5'!Print_Area</vt:lpstr>
      <vt:lpstr>'No6'!Print_Area</vt:lpstr>
      <vt:lpstr>'No7'!Print_Area</vt:lpstr>
      <vt:lpstr>'No8'!Print_Area</vt:lpstr>
      <vt:lpstr>'No9'!Print_Area</vt:lpstr>
      <vt:lpstr>表紙!Print_Area</vt:lpstr>
      <vt:lpstr>留意事項※印刷不要!Print_Area</vt:lpstr>
    </vt:vector>
  </TitlesOfParts>
  <Company>中部広域</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中部広域</dc:creator>
  <cp:lastModifiedBy>教育保育係2</cp:lastModifiedBy>
  <cp:lastPrinted>2023-07-06T06:31:15Z</cp:lastPrinted>
  <dcterms:created xsi:type="dcterms:W3CDTF">2008-12-17T04:20:29Z</dcterms:created>
  <dcterms:modified xsi:type="dcterms:W3CDTF">2023-09-26T00:44:21Z</dcterms:modified>
</cp:coreProperties>
</file>